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\Practice\2\"/>
    </mc:Choice>
  </mc:AlternateContent>
  <xr:revisionPtr revIDLastSave="0" documentId="13_ncr:1_{4D73EBAB-D5A6-420B-9952-EC97AED2ED2B}" xr6:coauthVersionLast="47" xr6:coauthVersionMax="47" xr10:uidLastSave="{00000000-0000-0000-0000-000000000000}"/>
  <bookViews>
    <workbookView xWindow="-120" yWindow="-120" windowWidth="29040" windowHeight="15720" activeTab="4" xr2:uid="{7C67FF38-48BD-40CA-9CC4-70C746A7E28B}"/>
  </bookViews>
  <sheets>
    <sheet name="Products" sheetId="5" r:id="rId1"/>
    <sheet name="Customers" sheetId="4" r:id="rId2"/>
    <sheet name="Orders" sheetId="2" r:id="rId3"/>
    <sheet name="SalesReps" sheetId="6" r:id="rId4"/>
    <sheet name="Sheet2" sheetId="8" r:id="rId5"/>
  </sheets>
  <definedNames>
    <definedName name="_xlcn.WorksheetConnection_Practice.xlsxCustomers" hidden="1">Customers[]</definedName>
    <definedName name="_xlcn.WorksheetConnection_Practice.xlsxOrders" hidden="1">Orders[]</definedName>
    <definedName name="_xlcn.WorksheetConnection_Practice.xlsxProducts" hidden="1">Products[]</definedName>
    <definedName name="_xlcn.WorksheetConnection_Practice.xlsxSalesReps" hidden="1">SalesReps[]</definedName>
    <definedName name="ExternalData_1" localSheetId="1" hidden="1">'Customers'!$A$1:$I$419</definedName>
    <definedName name="ExternalData_1" localSheetId="2" hidden="1">Orders!$A$1:$O$3428</definedName>
    <definedName name="ExternalData_2" localSheetId="0" hidden="1">Products!$A$1:$F$56</definedName>
    <definedName name="ExternalData_2" localSheetId="3" hidden="1">SalesReps!$A$1:$D$16</definedName>
  </definedNames>
  <calcPr calcId="191029" iterateDelta="1E-4"/>
  <pivotCaches>
    <pivotCache cacheId="27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Reps" name="SalesReps" connection="WorksheetConnection_Practice.xlsx!SalesReps"/>
          <x15:modelTable id="Products" name="Products" connection="WorksheetConnection_Practice.xlsx!Products"/>
          <x15:modelTable id="Orders" name="Orders" connection="WorksheetConnection_Practice.xlsx!Orders"/>
          <x15:modelTable id="Customers" name="Customers" connection="WorksheetConnection_Practice.xlsx!Customers"/>
        </x15:modelTables>
        <x15:modelRelationships>
          <x15:modelRelationship fromTable="Orders" fromColumn="ProductID" toTable="Products" toColumn="ProductID"/>
          <x15:modelRelationship fromTable="Orders" fromColumn="CustomerID" toTable="Customers" toColumn="CustomerID"/>
          <x15:modelRelationship fromTable="Orders" fromColumn="SalesRepID" toTable="SalesReps" toColumn="SalesRep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OrderDate" columnId="OrderDate">
                <x16:calculatedTimeColumn columnName="OrderDate (Year)" columnId="OrderDate (Year)" contentType="years" isSelected="1"/>
                <x16:calculatedTimeColumn columnName="OrderDate (Quarter)" columnId="OrderDate (Quarter)" contentType="quarters" isSelected="1"/>
                <x16:calculatedTimeColumn columnName="OrderDate (Month Index)" columnId="OrderDate (Month Index)" contentType="monthsindex" isSelected="1"/>
                <x16:calculatedTimeColumn columnName="OrderDate (Month)" columnId="Order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P2" i="2"/>
  <c r="Q2" i="2" s="1"/>
  <c r="P3" i="2"/>
  <c r="Q3" i="2" s="1"/>
  <c r="P4" i="2"/>
  <c r="Q4" i="2" s="1"/>
  <c r="P5" i="2"/>
  <c r="Q5" i="2" s="1"/>
  <c r="P6" i="2"/>
  <c r="P7" i="2"/>
  <c r="Q7" i="2" s="1"/>
  <c r="P8" i="2"/>
  <c r="P9" i="2"/>
  <c r="P10" i="2"/>
  <c r="P11" i="2"/>
  <c r="P12" i="2"/>
  <c r="P13" i="2"/>
  <c r="P14" i="2"/>
  <c r="P15" i="2"/>
  <c r="P16" i="2"/>
  <c r="Q16" i="2" s="1"/>
  <c r="P17" i="2"/>
  <c r="P18" i="2"/>
  <c r="P19" i="2"/>
  <c r="Q19" i="2" s="1"/>
  <c r="P20" i="2"/>
  <c r="P21" i="2"/>
  <c r="P22" i="2"/>
  <c r="Q22" i="2" s="1"/>
  <c r="P23" i="2"/>
  <c r="P24" i="2"/>
  <c r="P25" i="2"/>
  <c r="P26" i="2"/>
  <c r="P27" i="2"/>
  <c r="Q27" i="2" s="1"/>
  <c r="P28" i="2"/>
  <c r="Q28" i="2" s="1"/>
  <c r="P29" i="2"/>
  <c r="P30" i="2"/>
  <c r="P31" i="2"/>
  <c r="Q31" i="2" s="1"/>
  <c r="P32" i="2"/>
  <c r="P33" i="2"/>
  <c r="P34" i="2"/>
  <c r="P35" i="2"/>
  <c r="Q35" i="2" s="1"/>
  <c r="P36" i="2"/>
  <c r="P37" i="2"/>
  <c r="Q37" i="2" s="1"/>
  <c r="P38" i="2"/>
  <c r="P39" i="2"/>
  <c r="P40" i="2"/>
  <c r="Q40" i="2" s="1"/>
  <c r="P41" i="2"/>
  <c r="P42" i="2"/>
  <c r="P43" i="2"/>
  <c r="Q43" i="2" s="1"/>
  <c r="P44" i="2"/>
  <c r="Q44" i="2" s="1"/>
  <c r="P45" i="2"/>
  <c r="P46" i="2"/>
  <c r="P47" i="2"/>
  <c r="Q47" i="2" s="1"/>
  <c r="P48" i="2"/>
  <c r="P49" i="2"/>
  <c r="P50" i="2"/>
  <c r="Q50" i="2" s="1"/>
  <c r="P51" i="2"/>
  <c r="P52" i="2"/>
  <c r="Q52" i="2" s="1"/>
  <c r="P53" i="2"/>
  <c r="P54" i="2"/>
  <c r="P55" i="2"/>
  <c r="P56" i="2"/>
  <c r="P57" i="2"/>
  <c r="P58" i="2"/>
  <c r="P59" i="2"/>
  <c r="Q59" i="2" s="1"/>
  <c r="P60" i="2"/>
  <c r="Q60" i="2" s="1"/>
  <c r="P61" i="2"/>
  <c r="P62" i="2"/>
  <c r="P63" i="2"/>
  <c r="P64" i="2"/>
  <c r="Q64" i="2" s="1"/>
  <c r="P65" i="2"/>
  <c r="Q65" i="2" s="1"/>
  <c r="P66" i="2"/>
  <c r="P67" i="2"/>
  <c r="Q67" i="2" s="1"/>
  <c r="P68" i="2"/>
  <c r="P69" i="2"/>
  <c r="P70" i="2"/>
  <c r="Q70" i="2" s="1"/>
  <c r="P71" i="2"/>
  <c r="P72" i="2"/>
  <c r="P73" i="2"/>
  <c r="P74" i="2"/>
  <c r="Q74" i="2" s="1"/>
  <c r="P75" i="2"/>
  <c r="P76" i="2"/>
  <c r="Q76" i="2" s="1"/>
  <c r="P77" i="2"/>
  <c r="Q77" i="2" s="1"/>
  <c r="P78" i="2"/>
  <c r="S78" i="2" s="1"/>
  <c r="P79" i="2"/>
  <c r="Q79" i="2" s="1"/>
  <c r="P80" i="2"/>
  <c r="P81" i="2"/>
  <c r="P82" i="2"/>
  <c r="P83" i="2"/>
  <c r="P84" i="2"/>
  <c r="P85" i="2"/>
  <c r="Q85" i="2" s="1"/>
  <c r="P86" i="2"/>
  <c r="P87" i="2"/>
  <c r="P88" i="2"/>
  <c r="Q88" i="2" s="1"/>
  <c r="P89" i="2"/>
  <c r="Q89" i="2" s="1"/>
  <c r="P90" i="2"/>
  <c r="P91" i="2"/>
  <c r="Q91" i="2" s="1"/>
  <c r="P92" i="2"/>
  <c r="P93" i="2"/>
  <c r="P94" i="2"/>
  <c r="P95" i="2"/>
  <c r="P96" i="2"/>
  <c r="Q96" i="2" s="1"/>
  <c r="P97" i="2"/>
  <c r="P98" i="2"/>
  <c r="P99" i="2"/>
  <c r="P100" i="2"/>
  <c r="Q100" i="2" s="1"/>
  <c r="P101" i="2"/>
  <c r="P102" i="2"/>
  <c r="P103" i="2"/>
  <c r="Q103" i="2" s="1"/>
  <c r="P104" i="2"/>
  <c r="Q104" i="2" s="1"/>
  <c r="P105" i="2"/>
  <c r="P106" i="2"/>
  <c r="P107" i="2"/>
  <c r="P108" i="2"/>
  <c r="P109" i="2"/>
  <c r="Q109" i="2" s="1"/>
  <c r="P110" i="2"/>
  <c r="P111" i="2"/>
  <c r="P112" i="2"/>
  <c r="Q112" i="2" s="1"/>
  <c r="P113" i="2"/>
  <c r="Q113" i="2" s="1"/>
  <c r="P114" i="2"/>
  <c r="P115" i="2"/>
  <c r="Q115" i="2" s="1"/>
  <c r="P116" i="2"/>
  <c r="P117" i="2"/>
  <c r="P118" i="2"/>
  <c r="P119" i="2"/>
  <c r="P120" i="2"/>
  <c r="Q120" i="2" s="1"/>
  <c r="P121" i="2"/>
  <c r="P122" i="2"/>
  <c r="Q122" i="2" s="1"/>
  <c r="P123" i="2"/>
  <c r="P124" i="2"/>
  <c r="Q124" i="2" s="1"/>
  <c r="P125" i="2"/>
  <c r="P126" i="2"/>
  <c r="P127" i="2"/>
  <c r="Q127" i="2" s="1"/>
  <c r="P128" i="2"/>
  <c r="P129" i="2"/>
  <c r="P130" i="2"/>
  <c r="Q130" i="2" s="1"/>
  <c r="P131" i="2"/>
  <c r="P132" i="2"/>
  <c r="P133" i="2"/>
  <c r="P134" i="2"/>
  <c r="Q134" i="2" s="1"/>
  <c r="P135" i="2"/>
  <c r="P136" i="2"/>
  <c r="Q136" i="2" s="1"/>
  <c r="P137" i="2"/>
  <c r="P138" i="2"/>
  <c r="P139" i="2"/>
  <c r="Q139" i="2" s="1"/>
  <c r="P140" i="2"/>
  <c r="Q140" i="2" s="1"/>
  <c r="P141" i="2"/>
  <c r="P142" i="2"/>
  <c r="P143" i="2"/>
  <c r="P144" i="2"/>
  <c r="P145" i="2"/>
  <c r="Q145" i="2" s="1"/>
  <c r="P146" i="2"/>
  <c r="P147" i="2"/>
  <c r="P148" i="2"/>
  <c r="Q148" i="2" s="1"/>
  <c r="P149" i="2"/>
  <c r="Q149" i="2" s="1"/>
  <c r="P150" i="2"/>
  <c r="P151" i="2"/>
  <c r="Q151" i="2" s="1"/>
  <c r="P152" i="2"/>
  <c r="P153" i="2"/>
  <c r="P154" i="2"/>
  <c r="P155" i="2"/>
  <c r="P156" i="2"/>
  <c r="P157" i="2"/>
  <c r="Q157" i="2" s="1"/>
  <c r="P158" i="2"/>
  <c r="P159" i="2"/>
  <c r="P160" i="2"/>
  <c r="Q160" i="2" s="1"/>
  <c r="P161" i="2"/>
  <c r="P162" i="2"/>
  <c r="P163" i="2"/>
  <c r="Q163" i="2" s="1"/>
  <c r="P164" i="2"/>
  <c r="P165" i="2"/>
  <c r="P166" i="2"/>
  <c r="P167" i="2"/>
  <c r="P168" i="2"/>
  <c r="P169" i="2"/>
  <c r="P170" i="2"/>
  <c r="P171" i="2"/>
  <c r="P172" i="2"/>
  <c r="Q172" i="2" s="1"/>
  <c r="P173" i="2"/>
  <c r="Q173" i="2" s="1"/>
  <c r="P174" i="2"/>
  <c r="P175" i="2"/>
  <c r="Q175" i="2" s="1"/>
  <c r="P176" i="2"/>
  <c r="P177" i="2"/>
  <c r="P178" i="2"/>
  <c r="P179" i="2"/>
  <c r="Q179" i="2" s="1"/>
  <c r="P180" i="2"/>
  <c r="P181" i="2"/>
  <c r="P182" i="2"/>
  <c r="P183" i="2"/>
  <c r="P184" i="2"/>
  <c r="Q184" i="2" s="1"/>
  <c r="P185" i="2"/>
  <c r="P186" i="2"/>
  <c r="P187" i="2"/>
  <c r="Q187" i="2" s="1"/>
  <c r="P188" i="2"/>
  <c r="P189" i="2"/>
  <c r="P190" i="2"/>
  <c r="P191" i="2"/>
  <c r="P192" i="2"/>
  <c r="Q192" i="2" s="1"/>
  <c r="P193" i="2"/>
  <c r="Q193" i="2" s="1"/>
  <c r="P194" i="2"/>
  <c r="P195" i="2"/>
  <c r="P196" i="2"/>
  <c r="Q196" i="2" s="1"/>
  <c r="P197" i="2"/>
  <c r="Q197" i="2" s="1"/>
  <c r="P198" i="2"/>
  <c r="P199" i="2"/>
  <c r="Q199" i="2" s="1"/>
  <c r="P200" i="2"/>
  <c r="P201" i="2"/>
  <c r="P202" i="2"/>
  <c r="P203" i="2"/>
  <c r="P204" i="2"/>
  <c r="P205" i="2"/>
  <c r="Q205" i="2" s="1"/>
  <c r="P206" i="2"/>
  <c r="P207" i="2"/>
  <c r="Q207" i="2" s="1"/>
  <c r="P208" i="2"/>
  <c r="Q208" i="2" s="1"/>
  <c r="P209" i="2"/>
  <c r="Q209" i="2" s="1"/>
  <c r="P210" i="2"/>
  <c r="S210" i="2" s="1"/>
  <c r="P211" i="2"/>
  <c r="Q211" i="2" s="1"/>
  <c r="P212" i="2"/>
  <c r="P213" i="2"/>
  <c r="P214" i="2"/>
  <c r="P215" i="2"/>
  <c r="P216" i="2"/>
  <c r="P217" i="2"/>
  <c r="P218" i="2"/>
  <c r="P219" i="2"/>
  <c r="P220" i="2"/>
  <c r="Q220" i="2" s="1"/>
  <c r="P221" i="2"/>
  <c r="P222" i="2"/>
  <c r="P223" i="2"/>
  <c r="Q223" i="2" s="1"/>
  <c r="P224" i="2"/>
  <c r="Q224" i="2" s="1"/>
  <c r="P225" i="2"/>
  <c r="P226" i="2"/>
  <c r="P227" i="2"/>
  <c r="P228" i="2"/>
  <c r="P229" i="2"/>
  <c r="Q229" i="2" s="1"/>
  <c r="P230" i="2"/>
  <c r="P231" i="2"/>
  <c r="P232" i="2"/>
  <c r="Q232" i="2" s="1"/>
  <c r="P233" i="2"/>
  <c r="Q233" i="2" s="1"/>
  <c r="P234" i="2"/>
  <c r="P235" i="2"/>
  <c r="Q235" i="2" s="1"/>
  <c r="P236" i="2"/>
  <c r="P237" i="2"/>
  <c r="P238" i="2"/>
  <c r="Q238" i="2" s="1"/>
  <c r="P239" i="2"/>
  <c r="Q239" i="2" s="1"/>
  <c r="P240" i="2"/>
  <c r="P241" i="2"/>
  <c r="P242" i="2"/>
  <c r="P243" i="2"/>
  <c r="P244" i="2"/>
  <c r="Q244" i="2" s="1"/>
  <c r="P245" i="2"/>
  <c r="Q245" i="2" s="1"/>
  <c r="P246" i="2"/>
  <c r="S246" i="2" s="1"/>
  <c r="P247" i="2"/>
  <c r="Q247" i="2" s="1"/>
  <c r="P248" i="2"/>
  <c r="P249" i="2"/>
  <c r="P250" i="2"/>
  <c r="P251" i="2"/>
  <c r="Q251" i="2" s="1"/>
  <c r="P252" i="2"/>
  <c r="P253" i="2"/>
  <c r="Q253" i="2" s="1"/>
  <c r="P254" i="2"/>
  <c r="P255" i="2"/>
  <c r="Q255" i="2" s="1"/>
  <c r="P256" i="2"/>
  <c r="Q256" i="2" s="1"/>
  <c r="P257" i="2"/>
  <c r="Q257" i="2" s="1"/>
  <c r="P258" i="2"/>
  <c r="P259" i="2"/>
  <c r="Q259" i="2" s="1"/>
  <c r="P260" i="2"/>
  <c r="P261" i="2"/>
  <c r="P262" i="2"/>
  <c r="P263" i="2"/>
  <c r="P264" i="2"/>
  <c r="P265" i="2"/>
  <c r="P266" i="2"/>
  <c r="P267" i="2"/>
  <c r="Q267" i="2" s="1"/>
  <c r="P268" i="2"/>
  <c r="Q268" i="2" s="1"/>
  <c r="P269" i="2"/>
  <c r="P270" i="2"/>
  <c r="P271" i="2"/>
  <c r="Q271" i="2" s="1"/>
  <c r="P272" i="2"/>
  <c r="P273" i="2"/>
  <c r="P274" i="2"/>
  <c r="Q274" i="2" s="1"/>
  <c r="P275" i="2"/>
  <c r="P276" i="2"/>
  <c r="P277" i="2"/>
  <c r="P278" i="2"/>
  <c r="P279" i="2"/>
  <c r="Q279" i="2" s="1"/>
  <c r="P280" i="2"/>
  <c r="Q280" i="2" s="1"/>
  <c r="P281" i="2"/>
  <c r="P282" i="2"/>
  <c r="P283" i="2"/>
  <c r="Q283" i="2" s="1"/>
  <c r="P284" i="2"/>
  <c r="P285" i="2"/>
  <c r="P286" i="2"/>
  <c r="P287" i="2"/>
  <c r="P288" i="2"/>
  <c r="Q288" i="2" s="1"/>
  <c r="P289" i="2"/>
  <c r="P290" i="2"/>
  <c r="Q290" i="2" s="1"/>
  <c r="P291" i="2"/>
  <c r="P292" i="2"/>
  <c r="Q292" i="2" s="1"/>
  <c r="P293" i="2"/>
  <c r="Q293" i="2" s="1"/>
  <c r="P294" i="2"/>
  <c r="P295" i="2"/>
  <c r="Q295" i="2" s="1"/>
  <c r="P296" i="2"/>
  <c r="P297" i="2"/>
  <c r="P298" i="2"/>
  <c r="Q298" i="2" s="1"/>
  <c r="P299" i="2"/>
  <c r="Q299" i="2" s="1"/>
  <c r="P300" i="2"/>
  <c r="P301" i="2"/>
  <c r="P302" i="2"/>
  <c r="P303" i="2"/>
  <c r="P304" i="2"/>
  <c r="Q304" i="2" s="1"/>
  <c r="P305" i="2"/>
  <c r="Q305" i="2" s="1"/>
  <c r="P306" i="2"/>
  <c r="S306" i="2" s="1"/>
  <c r="P307" i="2"/>
  <c r="Q307" i="2" s="1"/>
  <c r="P308" i="2"/>
  <c r="P309" i="2"/>
  <c r="P310" i="2"/>
  <c r="P311" i="2"/>
  <c r="P312" i="2"/>
  <c r="Q312" i="2" s="1"/>
  <c r="P313" i="2"/>
  <c r="P314" i="2"/>
  <c r="P315" i="2"/>
  <c r="Q315" i="2" s="1"/>
  <c r="P316" i="2"/>
  <c r="Q316" i="2" s="1"/>
  <c r="P317" i="2"/>
  <c r="P318" i="2"/>
  <c r="P319" i="2"/>
  <c r="Q319" i="2" s="1"/>
  <c r="P320" i="2"/>
  <c r="P321" i="2"/>
  <c r="P322" i="2"/>
  <c r="P323" i="2"/>
  <c r="P324" i="2"/>
  <c r="Q324" i="2" s="1"/>
  <c r="P325" i="2"/>
  <c r="P326" i="2"/>
  <c r="Q326" i="2" s="1"/>
  <c r="P327" i="2"/>
  <c r="P328" i="2"/>
  <c r="Q328" i="2" s="1"/>
  <c r="P329" i="2"/>
  <c r="P330" i="2"/>
  <c r="Q330" i="2" s="1"/>
  <c r="P331" i="2"/>
  <c r="Q331" i="2" s="1"/>
  <c r="P332" i="2"/>
  <c r="Q332" i="2" s="1"/>
  <c r="P333" i="2"/>
  <c r="P334" i="2"/>
  <c r="P335" i="2"/>
  <c r="P336" i="2"/>
  <c r="Q336" i="2" s="1"/>
  <c r="P337" i="2"/>
  <c r="P338" i="2"/>
  <c r="P339" i="2"/>
  <c r="P340" i="2"/>
  <c r="Q340" i="2" s="1"/>
  <c r="P341" i="2"/>
  <c r="Q341" i="2" s="1"/>
  <c r="P342" i="2"/>
  <c r="Q342" i="2" s="1"/>
  <c r="P343" i="2"/>
  <c r="Q343" i="2" s="1"/>
  <c r="P344" i="2"/>
  <c r="P345" i="2"/>
  <c r="P346" i="2"/>
  <c r="P347" i="2"/>
  <c r="P348" i="2"/>
  <c r="P349" i="2"/>
  <c r="P350" i="2"/>
  <c r="P351" i="2"/>
  <c r="Q351" i="2" s="1"/>
  <c r="P352" i="2"/>
  <c r="Q352" i="2" s="1"/>
  <c r="P353" i="2"/>
  <c r="P354" i="2"/>
  <c r="Q354" i="2" s="1"/>
  <c r="P355" i="2"/>
  <c r="Q355" i="2" s="1"/>
  <c r="P356" i="2"/>
  <c r="Q356" i="2" s="1"/>
  <c r="P357" i="2"/>
  <c r="P358" i="2"/>
  <c r="P359" i="2"/>
  <c r="Q359" i="2" s="1"/>
  <c r="P360" i="2"/>
  <c r="P361" i="2"/>
  <c r="P362" i="2"/>
  <c r="P363" i="2"/>
  <c r="P364" i="2"/>
  <c r="Q364" i="2" s="1"/>
  <c r="P365" i="2"/>
  <c r="Q365" i="2" s="1"/>
  <c r="P366" i="2"/>
  <c r="Q366" i="2" s="1"/>
  <c r="P367" i="2"/>
  <c r="Q367" i="2" s="1"/>
  <c r="P368" i="2"/>
  <c r="Q368" i="2" s="1"/>
  <c r="P369" i="2"/>
  <c r="P370" i="2"/>
  <c r="Q370" i="2" s="1"/>
  <c r="P371" i="2"/>
  <c r="P372" i="2"/>
  <c r="P373" i="2"/>
  <c r="P374" i="2"/>
  <c r="P375" i="2"/>
  <c r="Q375" i="2" s="1"/>
  <c r="P376" i="2"/>
  <c r="Q376" i="2" s="1"/>
  <c r="P377" i="2"/>
  <c r="P378" i="2"/>
  <c r="Q378" i="2" s="1"/>
  <c r="P379" i="2"/>
  <c r="Q379" i="2" s="1"/>
  <c r="P380" i="2"/>
  <c r="P381" i="2"/>
  <c r="P382" i="2"/>
  <c r="P383" i="2"/>
  <c r="Q383" i="2" s="1"/>
  <c r="P384" i="2"/>
  <c r="Q384" i="2" s="1"/>
  <c r="P385" i="2"/>
  <c r="P386" i="2"/>
  <c r="P387" i="2"/>
  <c r="P388" i="2"/>
  <c r="Q388" i="2" s="1"/>
  <c r="P389" i="2"/>
  <c r="P390" i="2"/>
  <c r="Q390" i="2" s="1"/>
  <c r="P391" i="2"/>
  <c r="Q391" i="2" s="1"/>
  <c r="P392" i="2"/>
  <c r="P393" i="2"/>
  <c r="P394" i="2"/>
  <c r="P395" i="2"/>
  <c r="P396" i="2"/>
  <c r="P397" i="2"/>
  <c r="Q397" i="2" s="1"/>
  <c r="P398" i="2"/>
  <c r="P399" i="2"/>
  <c r="Q399" i="2" s="1"/>
  <c r="P400" i="2"/>
  <c r="Q400" i="2" s="1"/>
  <c r="P401" i="2"/>
  <c r="Q401" i="2" s="1"/>
  <c r="P402" i="2"/>
  <c r="Q402" i="2" s="1"/>
  <c r="P403" i="2"/>
  <c r="Q403" i="2" s="1"/>
  <c r="P404" i="2"/>
  <c r="Q404" i="2" s="1"/>
  <c r="P405" i="2"/>
  <c r="P406" i="2"/>
  <c r="P407" i="2"/>
  <c r="P408" i="2"/>
  <c r="P409" i="2"/>
  <c r="P410" i="2"/>
  <c r="P411" i="2"/>
  <c r="Q411" i="2" s="1"/>
  <c r="P412" i="2"/>
  <c r="Q412" i="2" s="1"/>
  <c r="P413" i="2"/>
  <c r="P414" i="2"/>
  <c r="Q414" i="2" s="1"/>
  <c r="P415" i="2"/>
  <c r="Q415" i="2" s="1"/>
  <c r="P416" i="2"/>
  <c r="Q416" i="2" s="1"/>
  <c r="P417" i="2"/>
  <c r="P418" i="2"/>
  <c r="Q418" i="2" s="1"/>
  <c r="P419" i="2"/>
  <c r="P420" i="2"/>
  <c r="P421" i="2"/>
  <c r="P422" i="2"/>
  <c r="P423" i="2"/>
  <c r="P424" i="2"/>
  <c r="Q424" i="2" s="1"/>
  <c r="P425" i="2"/>
  <c r="P426" i="2"/>
  <c r="Q426" i="2" s="1"/>
  <c r="P427" i="2"/>
  <c r="Q427" i="2" s="1"/>
  <c r="P428" i="2"/>
  <c r="P429" i="2"/>
  <c r="P430" i="2"/>
  <c r="Q430" i="2" s="1"/>
  <c r="P431" i="2"/>
  <c r="P432" i="2"/>
  <c r="P433" i="2"/>
  <c r="Q433" i="2" s="1"/>
  <c r="P434" i="2"/>
  <c r="P435" i="2"/>
  <c r="P436" i="2"/>
  <c r="Q436" i="2" s="1"/>
  <c r="P437" i="2"/>
  <c r="Q437" i="2" s="1"/>
  <c r="P438" i="2"/>
  <c r="Q438" i="2" s="1"/>
  <c r="P439" i="2"/>
  <c r="Q439" i="2" s="1"/>
  <c r="P440" i="2"/>
  <c r="P441" i="2"/>
  <c r="P442" i="2"/>
  <c r="P443" i="2"/>
  <c r="P444" i="2"/>
  <c r="P445" i="2"/>
  <c r="Q445" i="2" s="1"/>
  <c r="P446" i="2"/>
  <c r="P447" i="2"/>
  <c r="Q447" i="2" s="1"/>
  <c r="P448" i="2"/>
  <c r="Q448" i="2" s="1"/>
  <c r="P449" i="2"/>
  <c r="P450" i="2"/>
  <c r="Q450" i="2" s="1"/>
  <c r="P451" i="2"/>
  <c r="Q451" i="2" s="1"/>
  <c r="P452" i="2"/>
  <c r="P453" i="2"/>
  <c r="P454" i="2"/>
  <c r="P455" i="2"/>
  <c r="Q455" i="2" s="1"/>
  <c r="P456" i="2"/>
  <c r="P457" i="2"/>
  <c r="P458" i="2"/>
  <c r="P459" i="2"/>
  <c r="Q459" i="2" s="1"/>
  <c r="P460" i="2"/>
  <c r="Q460" i="2" s="1"/>
  <c r="P461" i="2"/>
  <c r="P462" i="2"/>
  <c r="Q462" i="2" s="1"/>
  <c r="P463" i="2"/>
  <c r="Q463" i="2" s="1"/>
  <c r="P464" i="2"/>
  <c r="P465" i="2"/>
  <c r="P466" i="2"/>
  <c r="Q466" i="2" s="1"/>
  <c r="P467" i="2"/>
  <c r="P468" i="2"/>
  <c r="P469" i="2"/>
  <c r="P470" i="2"/>
  <c r="P471" i="2"/>
  <c r="Q471" i="2" s="1"/>
  <c r="P472" i="2"/>
  <c r="Q472" i="2" s="1"/>
  <c r="P473" i="2"/>
  <c r="P474" i="2"/>
  <c r="Q474" i="2" s="1"/>
  <c r="P475" i="2"/>
  <c r="Q475" i="2" s="1"/>
  <c r="P476" i="2"/>
  <c r="P477" i="2"/>
  <c r="P478" i="2"/>
  <c r="P479" i="2"/>
  <c r="P480" i="2"/>
  <c r="P481" i="2"/>
  <c r="Q481" i="2" s="1"/>
  <c r="P482" i="2"/>
  <c r="Q482" i="2" s="1"/>
  <c r="P483" i="2"/>
  <c r="P484" i="2"/>
  <c r="Q484" i="2" s="1"/>
  <c r="P485" i="2"/>
  <c r="P486" i="2"/>
  <c r="Q486" i="2" s="1"/>
  <c r="P487" i="2"/>
  <c r="Q487" i="2" s="1"/>
  <c r="P488" i="2"/>
  <c r="P489" i="2"/>
  <c r="P490" i="2"/>
  <c r="P491" i="2"/>
  <c r="P492" i="2"/>
  <c r="P493" i="2"/>
  <c r="P494" i="2"/>
  <c r="P495" i="2"/>
  <c r="Q495" i="2" s="1"/>
  <c r="P496" i="2"/>
  <c r="Q496" i="2" s="1"/>
  <c r="P497" i="2"/>
  <c r="P498" i="2"/>
  <c r="Q498" i="2" s="1"/>
  <c r="P499" i="2"/>
  <c r="Q499" i="2" s="1"/>
  <c r="P500" i="2"/>
  <c r="P501" i="2"/>
  <c r="P502" i="2"/>
  <c r="P503" i="2"/>
  <c r="Q503" i="2" s="1"/>
  <c r="P504" i="2"/>
  <c r="P505" i="2"/>
  <c r="Q505" i="2" s="1"/>
  <c r="P506" i="2"/>
  <c r="P507" i="2"/>
  <c r="P508" i="2"/>
  <c r="Q508" i="2" s="1"/>
  <c r="P509" i="2"/>
  <c r="Q509" i="2" s="1"/>
  <c r="P510" i="2"/>
  <c r="Q510" i="2" s="1"/>
  <c r="P511" i="2"/>
  <c r="Q511" i="2" s="1"/>
  <c r="P512" i="2"/>
  <c r="P513" i="2"/>
  <c r="P514" i="2"/>
  <c r="P515" i="2"/>
  <c r="Q515" i="2" s="1"/>
  <c r="P516" i="2"/>
  <c r="P517" i="2"/>
  <c r="P518" i="2"/>
  <c r="Q518" i="2" s="1"/>
  <c r="P519" i="2"/>
  <c r="P520" i="2"/>
  <c r="Q520" i="2" s="1"/>
  <c r="P521" i="2"/>
  <c r="P522" i="2"/>
  <c r="Q522" i="2" s="1"/>
  <c r="P523" i="2"/>
  <c r="Q523" i="2" s="1"/>
  <c r="P524" i="2"/>
  <c r="P525" i="2"/>
  <c r="P526" i="2"/>
  <c r="P527" i="2"/>
  <c r="P528" i="2"/>
  <c r="Q528" i="2" s="1"/>
  <c r="P529" i="2"/>
  <c r="P530" i="2"/>
  <c r="P531" i="2"/>
  <c r="Q531" i="2" s="1"/>
  <c r="P532" i="2"/>
  <c r="Q532" i="2" s="1"/>
  <c r="P533" i="2"/>
  <c r="Q533" i="2" s="1"/>
  <c r="P534" i="2"/>
  <c r="Q534" i="2" s="1"/>
  <c r="P535" i="2"/>
  <c r="Q535" i="2" s="1"/>
  <c r="P536" i="2"/>
  <c r="P537" i="2"/>
  <c r="P538" i="2"/>
  <c r="P539" i="2"/>
  <c r="Q539" i="2" s="1"/>
  <c r="P540" i="2"/>
  <c r="P541" i="2"/>
  <c r="Q541" i="2" s="1"/>
  <c r="P542" i="2"/>
  <c r="P543" i="2"/>
  <c r="P544" i="2"/>
  <c r="Q544" i="2" s="1"/>
  <c r="P545" i="2"/>
  <c r="Q545" i="2" s="1"/>
  <c r="P546" i="2"/>
  <c r="Q546" i="2" s="1"/>
  <c r="P547" i="2"/>
  <c r="Q547" i="2" s="1"/>
  <c r="P548" i="2"/>
  <c r="P549" i="2"/>
  <c r="P550" i="2"/>
  <c r="Q550" i="2" s="1"/>
  <c r="P551" i="2"/>
  <c r="P552" i="2"/>
  <c r="Q552" i="2" s="1"/>
  <c r="P553" i="2"/>
  <c r="P554" i="2"/>
  <c r="P555" i="2"/>
  <c r="P556" i="2"/>
  <c r="Q556" i="2" s="1"/>
  <c r="P557" i="2"/>
  <c r="P558" i="2"/>
  <c r="Q558" i="2" s="1"/>
  <c r="P559" i="2"/>
  <c r="Q559" i="2" s="1"/>
  <c r="P560" i="2"/>
  <c r="P561" i="2"/>
  <c r="P562" i="2"/>
  <c r="Q562" i="2" s="1"/>
  <c r="P563" i="2"/>
  <c r="P564" i="2"/>
  <c r="Q564" i="2" s="1"/>
  <c r="P565" i="2"/>
  <c r="P566" i="2"/>
  <c r="P567" i="2"/>
  <c r="P568" i="2"/>
  <c r="Q568" i="2" s="1"/>
  <c r="P569" i="2"/>
  <c r="Q569" i="2" s="1"/>
  <c r="P570" i="2"/>
  <c r="Q570" i="2" s="1"/>
  <c r="P571" i="2"/>
  <c r="Q571" i="2" s="1"/>
  <c r="P572" i="2"/>
  <c r="P573" i="2"/>
  <c r="P574" i="2"/>
  <c r="P575" i="2"/>
  <c r="Q575" i="2" s="1"/>
  <c r="P576" i="2"/>
  <c r="P577" i="2"/>
  <c r="Q577" i="2" s="1"/>
  <c r="P578" i="2"/>
  <c r="Q578" i="2" s="1"/>
  <c r="P579" i="2"/>
  <c r="P580" i="2"/>
  <c r="Q580" i="2" s="1"/>
  <c r="P581" i="2"/>
  <c r="Q581" i="2" s="1"/>
  <c r="P582" i="2"/>
  <c r="Q582" i="2" s="1"/>
  <c r="P583" i="2"/>
  <c r="Q583" i="2" s="1"/>
  <c r="P584" i="2"/>
  <c r="P585" i="2"/>
  <c r="P586" i="2"/>
  <c r="P587" i="2"/>
  <c r="Q587" i="2" s="1"/>
  <c r="P588" i="2"/>
  <c r="P589" i="2"/>
  <c r="P590" i="2"/>
  <c r="P591" i="2"/>
  <c r="P592" i="2"/>
  <c r="Q592" i="2" s="1"/>
  <c r="P593" i="2"/>
  <c r="Q593" i="2" s="1"/>
  <c r="P594" i="2"/>
  <c r="Q594" i="2" s="1"/>
  <c r="P595" i="2"/>
  <c r="Q595" i="2" s="1"/>
  <c r="P596" i="2"/>
  <c r="Q596" i="2" s="1"/>
  <c r="P597" i="2"/>
  <c r="P598" i="2"/>
  <c r="P599" i="2"/>
  <c r="P600" i="2"/>
  <c r="P601" i="2"/>
  <c r="P602" i="2"/>
  <c r="P603" i="2"/>
  <c r="Q603" i="2" s="1"/>
  <c r="P604" i="2"/>
  <c r="Q604" i="2" s="1"/>
  <c r="P605" i="2"/>
  <c r="Q605" i="2" s="1"/>
  <c r="P606" i="2"/>
  <c r="P607" i="2"/>
  <c r="Q607" i="2" s="1"/>
  <c r="P608" i="2"/>
  <c r="P609" i="2"/>
  <c r="P610" i="2"/>
  <c r="Q610" i="2" s="1"/>
  <c r="P611" i="2"/>
  <c r="P612" i="2"/>
  <c r="Q612" i="2" s="1"/>
  <c r="P613" i="2"/>
  <c r="Q613" i="2" s="1"/>
  <c r="P614" i="2"/>
  <c r="P615" i="2"/>
  <c r="P616" i="2"/>
  <c r="Q616" i="2" s="1"/>
  <c r="P617" i="2"/>
  <c r="Q617" i="2" s="1"/>
  <c r="P618" i="2"/>
  <c r="Q618" i="2" s="1"/>
  <c r="P619" i="2"/>
  <c r="Q619" i="2" s="1"/>
  <c r="P620" i="2"/>
  <c r="P621" i="2"/>
  <c r="P622" i="2"/>
  <c r="Q622" i="2" s="1"/>
  <c r="P623" i="2"/>
  <c r="P624" i="2"/>
  <c r="Q624" i="2" s="1"/>
  <c r="P625" i="2"/>
  <c r="P626" i="2"/>
  <c r="P627" i="2"/>
  <c r="Q627" i="2" s="1"/>
  <c r="P628" i="2"/>
  <c r="Q628" i="2" s="1"/>
  <c r="P629" i="2"/>
  <c r="P630" i="2"/>
  <c r="Q630" i="2" s="1"/>
  <c r="P631" i="2"/>
  <c r="Q631" i="2" s="1"/>
  <c r="P632" i="2"/>
  <c r="P633" i="2"/>
  <c r="P634" i="2"/>
  <c r="P635" i="2"/>
  <c r="P636" i="2"/>
  <c r="P637" i="2"/>
  <c r="P638" i="2"/>
  <c r="Q638" i="2" s="1"/>
  <c r="P639" i="2"/>
  <c r="Q639" i="2" s="1"/>
  <c r="P640" i="2"/>
  <c r="Q640" i="2" s="1"/>
  <c r="P641" i="2"/>
  <c r="P642" i="2"/>
  <c r="Q642" i="2" s="1"/>
  <c r="P643" i="2"/>
  <c r="Q643" i="2" s="1"/>
  <c r="P644" i="2"/>
  <c r="Q644" i="2" s="1"/>
  <c r="P645" i="2"/>
  <c r="P646" i="2"/>
  <c r="P647" i="2"/>
  <c r="Q647" i="2" s="1"/>
  <c r="P648" i="2"/>
  <c r="P649" i="2"/>
  <c r="P650" i="2"/>
  <c r="P651" i="2"/>
  <c r="P652" i="2"/>
  <c r="Q652" i="2" s="1"/>
  <c r="P653" i="2"/>
  <c r="Q653" i="2" s="1"/>
  <c r="P654" i="2"/>
  <c r="Q654" i="2" s="1"/>
  <c r="P655" i="2"/>
  <c r="Q655" i="2" s="1"/>
  <c r="P656" i="2"/>
  <c r="P657" i="2"/>
  <c r="P658" i="2"/>
  <c r="Q658" i="2" s="1"/>
  <c r="P659" i="2"/>
  <c r="P660" i="2"/>
  <c r="Q660" i="2" s="1"/>
  <c r="P661" i="2"/>
  <c r="P662" i="2"/>
  <c r="P663" i="2"/>
  <c r="P664" i="2"/>
  <c r="Q664" i="2" s="1"/>
  <c r="P665" i="2"/>
  <c r="Q665" i="2" s="1"/>
  <c r="P666" i="2"/>
  <c r="Q666" i="2" s="1"/>
  <c r="P667" i="2"/>
  <c r="Q667" i="2" s="1"/>
  <c r="P668" i="2"/>
  <c r="P669" i="2"/>
  <c r="P670" i="2"/>
  <c r="P671" i="2"/>
  <c r="P672" i="2"/>
  <c r="P673" i="2"/>
  <c r="Q673" i="2" s="1"/>
  <c r="P674" i="2"/>
  <c r="Q674" i="2" s="1"/>
  <c r="P675" i="2"/>
  <c r="P676" i="2"/>
  <c r="Q676" i="2" s="1"/>
  <c r="P677" i="2"/>
  <c r="Q677" i="2" s="1"/>
  <c r="P678" i="2"/>
  <c r="Q678" i="2" s="1"/>
  <c r="P679" i="2"/>
  <c r="Q679" i="2" s="1"/>
  <c r="P680" i="2"/>
  <c r="P681" i="2"/>
  <c r="P682" i="2"/>
  <c r="P683" i="2"/>
  <c r="Q683" i="2" s="1"/>
  <c r="P684" i="2"/>
  <c r="P685" i="2"/>
  <c r="Q685" i="2" s="1"/>
  <c r="P686" i="2"/>
  <c r="P687" i="2"/>
  <c r="P688" i="2"/>
  <c r="Q688" i="2" s="1"/>
  <c r="P689" i="2"/>
  <c r="Q689" i="2" s="1"/>
  <c r="P690" i="2"/>
  <c r="Q690" i="2" s="1"/>
  <c r="P691" i="2"/>
  <c r="Q691" i="2" s="1"/>
  <c r="P692" i="2"/>
  <c r="P693" i="2"/>
  <c r="P694" i="2"/>
  <c r="P695" i="2"/>
  <c r="P696" i="2"/>
  <c r="P697" i="2"/>
  <c r="P698" i="2"/>
  <c r="P699" i="2"/>
  <c r="Q699" i="2" s="1"/>
  <c r="P700" i="2"/>
  <c r="Q700" i="2" s="1"/>
  <c r="P701" i="2"/>
  <c r="P702" i="2"/>
  <c r="Q702" i="2" s="1"/>
  <c r="P703" i="2"/>
  <c r="Q703" i="2" s="1"/>
  <c r="P704" i="2"/>
  <c r="P705" i="2"/>
  <c r="P706" i="2"/>
  <c r="P707" i="2"/>
  <c r="P708" i="2"/>
  <c r="Q708" i="2" s="1"/>
  <c r="P709" i="2"/>
  <c r="Q709" i="2" s="1"/>
  <c r="P710" i="2"/>
  <c r="P711" i="2"/>
  <c r="P712" i="2"/>
  <c r="Q712" i="2" s="1"/>
  <c r="P713" i="2"/>
  <c r="Q713" i="2" s="1"/>
  <c r="P714" i="2"/>
  <c r="Q714" i="2" s="1"/>
  <c r="P715" i="2"/>
  <c r="Q715" i="2" s="1"/>
  <c r="P716" i="2"/>
  <c r="Q716" i="2" s="1"/>
  <c r="P717" i="2"/>
  <c r="P718" i="2"/>
  <c r="P719" i="2"/>
  <c r="P720" i="2"/>
  <c r="P721" i="2"/>
  <c r="P722" i="2"/>
  <c r="P723" i="2"/>
  <c r="P724" i="2"/>
  <c r="Q724" i="2" s="1"/>
  <c r="P725" i="2"/>
  <c r="Q725" i="2" s="1"/>
  <c r="P726" i="2"/>
  <c r="Q726" i="2" s="1"/>
  <c r="P727" i="2"/>
  <c r="Q727" i="2" s="1"/>
  <c r="P728" i="2"/>
  <c r="P729" i="2"/>
  <c r="P730" i="2"/>
  <c r="P731" i="2"/>
  <c r="Q731" i="2" s="1"/>
  <c r="P732" i="2"/>
  <c r="P733" i="2"/>
  <c r="P734" i="2"/>
  <c r="P735" i="2"/>
  <c r="Q735" i="2" s="1"/>
  <c r="P736" i="2"/>
  <c r="Q736" i="2" s="1"/>
  <c r="P737" i="2"/>
  <c r="P738" i="2"/>
  <c r="Q738" i="2" s="1"/>
  <c r="P739" i="2"/>
  <c r="Q739" i="2" s="1"/>
  <c r="P740" i="2"/>
  <c r="P741" i="2"/>
  <c r="P742" i="2"/>
  <c r="Q742" i="2" s="1"/>
  <c r="P743" i="2"/>
  <c r="P744" i="2"/>
  <c r="P745" i="2"/>
  <c r="Q745" i="2" s="1"/>
  <c r="P746" i="2"/>
  <c r="Q746" i="2" s="1"/>
  <c r="P747" i="2"/>
  <c r="P748" i="2"/>
  <c r="Q748" i="2" s="1"/>
  <c r="P749" i="2"/>
  <c r="Q749" i="2" s="1"/>
  <c r="P750" i="2"/>
  <c r="Q750" i="2" s="1"/>
  <c r="P751" i="2"/>
  <c r="Q751" i="2" s="1"/>
  <c r="P752" i="2"/>
  <c r="P753" i="2"/>
  <c r="P754" i="2"/>
  <c r="P755" i="2"/>
  <c r="P756" i="2"/>
  <c r="P757" i="2"/>
  <c r="P758" i="2"/>
  <c r="Q758" i="2" s="1"/>
  <c r="P759" i="2"/>
  <c r="P760" i="2"/>
  <c r="Q760" i="2" s="1"/>
  <c r="P761" i="2"/>
  <c r="Q761" i="2" s="1"/>
  <c r="P762" i="2"/>
  <c r="Q762" i="2" s="1"/>
  <c r="P763" i="2"/>
  <c r="Q763" i="2" s="1"/>
  <c r="P764" i="2"/>
  <c r="P765" i="2"/>
  <c r="P766" i="2"/>
  <c r="P767" i="2"/>
  <c r="P768" i="2"/>
  <c r="P769" i="2"/>
  <c r="P770" i="2"/>
  <c r="P771" i="2"/>
  <c r="P772" i="2"/>
  <c r="Q772" i="2" s="1"/>
  <c r="P773" i="2"/>
  <c r="P774" i="2"/>
  <c r="Q774" i="2" s="1"/>
  <c r="P775" i="2"/>
  <c r="Q775" i="2" s="1"/>
  <c r="P776" i="2"/>
  <c r="P777" i="2"/>
  <c r="P778" i="2"/>
  <c r="P779" i="2"/>
  <c r="P780" i="2"/>
  <c r="Q780" i="2" s="1"/>
  <c r="P781" i="2"/>
  <c r="P782" i="2"/>
  <c r="P783" i="2"/>
  <c r="P784" i="2"/>
  <c r="Q784" i="2" s="1"/>
  <c r="P785" i="2"/>
  <c r="Q785" i="2" s="1"/>
  <c r="P786" i="2"/>
  <c r="Q786" i="2" s="1"/>
  <c r="P787" i="2"/>
  <c r="Q787" i="2" s="1"/>
  <c r="P788" i="2"/>
  <c r="Q788" i="2" s="1"/>
  <c r="P789" i="2"/>
  <c r="P790" i="2"/>
  <c r="Q790" i="2" s="1"/>
  <c r="P791" i="2"/>
  <c r="Q791" i="2" s="1"/>
  <c r="P792" i="2"/>
  <c r="P793" i="2"/>
  <c r="P794" i="2"/>
  <c r="P795" i="2"/>
  <c r="P796" i="2"/>
  <c r="Q796" i="2" s="1"/>
  <c r="P797" i="2"/>
  <c r="P798" i="2"/>
  <c r="Q798" i="2" s="1"/>
  <c r="P799" i="2"/>
  <c r="Q799" i="2" s="1"/>
  <c r="P800" i="2"/>
  <c r="P801" i="2"/>
  <c r="P802" i="2"/>
  <c r="P803" i="2"/>
  <c r="P804" i="2"/>
  <c r="Q804" i="2" s="1"/>
  <c r="P805" i="2"/>
  <c r="Q805" i="2" s="1"/>
  <c r="P806" i="2"/>
  <c r="Q806" i="2" s="1"/>
  <c r="P807" i="2"/>
  <c r="P808" i="2"/>
  <c r="Q808" i="2" s="1"/>
  <c r="P809" i="2"/>
  <c r="P810" i="2"/>
  <c r="Q810" i="2" s="1"/>
  <c r="P811" i="2"/>
  <c r="Q811" i="2" s="1"/>
  <c r="P812" i="2"/>
  <c r="P813" i="2"/>
  <c r="P814" i="2"/>
  <c r="P815" i="2"/>
  <c r="Q815" i="2" s="1"/>
  <c r="P816" i="2"/>
  <c r="P817" i="2"/>
  <c r="P818" i="2"/>
  <c r="Q818" i="2" s="1"/>
  <c r="P819" i="2"/>
  <c r="P820" i="2"/>
  <c r="Q820" i="2" s="1"/>
  <c r="P821" i="2"/>
  <c r="Q821" i="2" s="1"/>
  <c r="P822" i="2"/>
  <c r="Q822" i="2" s="1"/>
  <c r="P823" i="2"/>
  <c r="Q823" i="2" s="1"/>
  <c r="P824" i="2"/>
  <c r="Q824" i="2" s="1"/>
  <c r="P825" i="2"/>
  <c r="P826" i="2"/>
  <c r="P827" i="2"/>
  <c r="P828" i="2"/>
  <c r="P829" i="2"/>
  <c r="Q829" i="2" s="1"/>
  <c r="P830" i="2"/>
  <c r="P831" i="2"/>
  <c r="P832" i="2"/>
  <c r="Q832" i="2" s="1"/>
  <c r="P833" i="2"/>
  <c r="Q833" i="2" s="1"/>
  <c r="P834" i="2"/>
  <c r="Q834" i="2" s="1"/>
  <c r="P835" i="2"/>
  <c r="Q835" i="2" s="1"/>
  <c r="P836" i="2"/>
  <c r="Q836" i="2" s="1"/>
  <c r="P837" i="2"/>
  <c r="P838" i="2"/>
  <c r="P839" i="2"/>
  <c r="P840" i="2"/>
  <c r="Q840" i="2" s="1"/>
  <c r="P841" i="2"/>
  <c r="P842" i="2"/>
  <c r="P843" i="2"/>
  <c r="P844" i="2"/>
  <c r="Q844" i="2" s="1"/>
  <c r="P845" i="2"/>
  <c r="P846" i="2"/>
  <c r="P847" i="2"/>
  <c r="Q847" i="2" s="1"/>
  <c r="P848" i="2"/>
  <c r="P849" i="2"/>
  <c r="P850" i="2"/>
  <c r="P851" i="2"/>
  <c r="Q851" i="2" s="1"/>
  <c r="P852" i="2"/>
  <c r="Q852" i="2" s="1"/>
  <c r="P853" i="2"/>
  <c r="P854" i="2"/>
  <c r="P855" i="2"/>
  <c r="Q855" i="2" s="1"/>
  <c r="P856" i="2"/>
  <c r="Q856" i="2" s="1"/>
  <c r="P857" i="2"/>
  <c r="Q857" i="2" s="1"/>
  <c r="P858" i="2"/>
  <c r="Q858" i="2" s="1"/>
  <c r="P859" i="2"/>
  <c r="Q859" i="2" s="1"/>
  <c r="P860" i="2"/>
  <c r="P861" i="2"/>
  <c r="P862" i="2"/>
  <c r="P863" i="2"/>
  <c r="P864" i="2"/>
  <c r="P865" i="2"/>
  <c r="P866" i="2"/>
  <c r="Q866" i="2" s="1"/>
  <c r="P867" i="2"/>
  <c r="P868" i="2"/>
  <c r="Q868" i="2" s="1"/>
  <c r="P869" i="2"/>
  <c r="Q869" i="2" s="1"/>
  <c r="P870" i="2"/>
  <c r="Q870" i="2" s="1"/>
  <c r="P871" i="2"/>
  <c r="Q871" i="2" s="1"/>
  <c r="P872" i="2"/>
  <c r="Q872" i="2" s="1"/>
  <c r="P873" i="2"/>
  <c r="P874" i="2"/>
  <c r="Q874" i="2" s="1"/>
  <c r="P875" i="2"/>
  <c r="P876" i="2"/>
  <c r="P877" i="2"/>
  <c r="P878" i="2"/>
  <c r="P879" i="2"/>
  <c r="P880" i="2"/>
  <c r="Q880" i="2" s="1"/>
  <c r="P881" i="2"/>
  <c r="Q881" i="2" s="1"/>
  <c r="P882" i="2"/>
  <c r="Q882" i="2" s="1"/>
  <c r="P883" i="2"/>
  <c r="Q883" i="2" s="1"/>
  <c r="P884" i="2"/>
  <c r="Q884" i="2" s="1"/>
  <c r="P885" i="2"/>
  <c r="P886" i="2"/>
  <c r="P887" i="2"/>
  <c r="P888" i="2"/>
  <c r="P889" i="2"/>
  <c r="Q889" i="2" s="1"/>
  <c r="P890" i="2"/>
  <c r="Q890" i="2" s="1"/>
  <c r="P891" i="2"/>
  <c r="P892" i="2"/>
  <c r="Q892" i="2" s="1"/>
  <c r="P893" i="2"/>
  <c r="Q893" i="2" s="1"/>
  <c r="P894" i="2"/>
  <c r="Q894" i="2" s="1"/>
  <c r="P895" i="2"/>
  <c r="Q895" i="2" s="1"/>
  <c r="P896" i="2"/>
  <c r="P897" i="2"/>
  <c r="P898" i="2"/>
  <c r="Q898" i="2" s="1"/>
  <c r="P899" i="2"/>
  <c r="P900" i="2"/>
  <c r="P901" i="2"/>
  <c r="P902" i="2"/>
  <c r="P903" i="2"/>
  <c r="P904" i="2"/>
  <c r="Q904" i="2" s="1"/>
  <c r="P905" i="2"/>
  <c r="Q905" i="2" s="1"/>
  <c r="P906" i="2"/>
  <c r="Q906" i="2" s="1"/>
  <c r="P907" i="2"/>
  <c r="Q907" i="2" s="1"/>
  <c r="P908" i="2"/>
  <c r="Q908" i="2" s="1"/>
  <c r="P909" i="2"/>
  <c r="P910" i="2"/>
  <c r="P911" i="2"/>
  <c r="P912" i="2"/>
  <c r="P913" i="2"/>
  <c r="Q913" i="2" s="1"/>
  <c r="P914" i="2"/>
  <c r="P915" i="2"/>
  <c r="Q915" i="2" s="1"/>
  <c r="P916" i="2"/>
  <c r="Q916" i="2" s="1"/>
  <c r="P917" i="2"/>
  <c r="Q917" i="2" s="1"/>
  <c r="P918" i="2"/>
  <c r="Q918" i="2" s="1"/>
  <c r="P919" i="2"/>
  <c r="Q919" i="2" s="1"/>
  <c r="P920" i="2"/>
  <c r="P921" i="2"/>
  <c r="P922" i="2"/>
  <c r="P923" i="2"/>
  <c r="P924" i="2"/>
  <c r="Q924" i="2" s="1"/>
  <c r="P925" i="2"/>
  <c r="P926" i="2"/>
  <c r="Q926" i="2" s="1"/>
  <c r="P927" i="2"/>
  <c r="P928" i="2"/>
  <c r="Q928" i="2" s="1"/>
  <c r="P929" i="2"/>
  <c r="Q929" i="2" s="1"/>
  <c r="P930" i="2"/>
  <c r="Q930" i="2" s="1"/>
  <c r="P931" i="2"/>
  <c r="Q931" i="2" s="1"/>
  <c r="P932" i="2"/>
  <c r="P933" i="2"/>
  <c r="P934" i="2"/>
  <c r="P935" i="2"/>
  <c r="P936" i="2"/>
  <c r="P937" i="2"/>
  <c r="P938" i="2"/>
  <c r="P939" i="2"/>
  <c r="Q939" i="2" s="1"/>
  <c r="P940" i="2"/>
  <c r="Q940" i="2" s="1"/>
  <c r="P941" i="2"/>
  <c r="P942" i="2"/>
  <c r="Q942" i="2" s="1"/>
  <c r="P943" i="2"/>
  <c r="Q943" i="2" s="1"/>
  <c r="P944" i="2"/>
  <c r="Q944" i="2" s="1"/>
  <c r="P945" i="2"/>
  <c r="P946" i="2"/>
  <c r="P947" i="2"/>
  <c r="P948" i="2"/>
  <c r="P949" i="2"/>
  <c r="P950" i="2"/>
  <c r="P951" i="2"/>
  <c r="P952" i="2"/>
  <c r="Q952" i="2" s="1"/>
  <c r="P953" i="2"/>
  <c r="P954" i="2"/>
  <c r="Q954" i="2" s="1"/>
  <c r="P955" i="2"/>
  <c r="Q955" i="2" s="1"/>
  <c r="P956" i="2"/>
  <c r="Q956" i="2" s="1"/>
  <c r="P957" i="2"/>
  <c r="P958" i="2"/>
  <c r="Q958" i="2" s="1"/>
  <c r="P959" i="2"/>
  <c r="P960" i="2"/>
  <c r="P961" i="2"/>
  <c r="Q961" i="2" s="1"/>
  <c r="P962" i="2"/>
  <c r="P963" i="2"/>
  <c r="P964" i="2"/>
  <c r="Q964" i="2" s="1"/>
  <c r="P965" i="2"/>
  <c r="Q965" i="2" s="1"/>
  <c r="P966" i="2"/>
  <c r="Q966" i="2" s="1"/>
  <c r="P967" i="2"/>
  <c r="Q967" i="2" s="1"/>
  <c r="P968" i="2"/>
  <c r="P969" i="2"/>
  <c r="P970" i="2"/>
  <c r="P971" i="2"/>
  <c r="P972" i="2"/>
  <c r="Q972" i="2" s="1"/>
  <c r="P973" i="2"/>
  <c r="Q973" i="2" s="1"/>
  <c r="P974" i="2"/>
  <c r="Q974" i="2" s="1"/>
  <c r="P975" i="2"/>
  <c r="P976" i="2"/>
  <c r="Q976" i="2" s="1"/>
  <c r="P977" i="2"/>
  <c r="Q977" i="2" s="1"/>
  <c r="P978" i="2"/>
  <c r="Q978" i="2" s="1"/>
  <c r="P979" i="2"/>
  <c r="Q979" i="2" s="1"/>
  <c r="P980" i="2"/>
  <c r="P981" i="2"/>
  <c r="P982" i="2"/>
  <c r="Q982" i="2" s="1"/>
  <c r="P983" i="2"/>
  <c r="P984" i="2"/>
  <c r="P985" i="2"/>
  <c r="P986" i="2"/>
  <c r="P987" i="2"/>
  <c r="Q987" i="2" s="1"/>
  <c r="P988" i="2"/>
  <c r="Q988" i="2" s="1"/>
  <c r="P989" i="2"/>
  <c r="Q989" i="2" s="1"/>
  <c r="P990" i="2"/>
  <c r="Q990" i="2" s="1"/>
  <c r="P991" i="2"/>
  <c r="Q991" i="2" s="1"/>
  <c r="P992" i="2"/>
  <c r="Q992" i="2" s="1"/>
  <c r="P993" i="2"/>
  <c r="P994" i="2"/>
  <c r="P995" i="2"/>
  <c r="P996" i="2"/>
  <c r="P997" i="2"/>
  <c r="P998" i="2"/>
  <c r="Q998" i="2" s="1"/>
  <c r="P999" i="2"/>
  <c r="P1000" i="2"/>
  <c r="Q1000" i="2" s="1"/>
  <c r="P1001" i="2"/>
  <c r="P1002" i="2"/>
  <c r="Q1002" i="2" s="1"/>
  <c r="P1003" i="2"/>
  <c r="Q1003" i="2" s="1"/>
  <c r="P1004" i="2"/>
  <c r="P1005" i="2"/>
  <c r="P1006" i="2"/>
  <c r="Q1006" i="2" s="1"/>
  <c r="P1007" i="2"/>
  <c r="P1008" i="2"/>
  <c r="Q1008" i="2" s="1"/>
  <c r="P1009" i="2"/>
  <c r="P1010" i="2"/>
  <c r="P1011" i="2"/>
  <c r="P1012" i="2"/>
  <c r="Q1012" i="2" s="1"/>
  <c r="P1013" i="2"/>
  <c r="Q1013" i="2" s="1"/>
  <c r="P1014" i="2"/>
  <c r="Q1014" i="2" s="1"/>
  <c r="P1015" i="2"/>
  <c r="Q1015" i="2" s="1"/>
  <c r="P1016" i="2"/>
  <c r="P1017" i="2"/>
  <c r="P1018" i="2"/>
  <c r="P1019" i="2"/>
  <c r="P1020" i="2"/>
  <c r="P1021" i="2"/>
  <c r="Q1021" i="2" s="1"/>
  <c r="P1022" i="2"/>
  <c r="P1023" i="2"/>
  <c r="Q1023" i="2" s="1"/>
  <c r="P1024" i="2"/>
  <c r="Q1024" i="2" s="1"/>
  <c r="P1025" i="2"/>
  <c r="Q1025" i="2" s="1"/>
  <c r="P1026" i="2"/>
  <c r="Q1026" i="2" s="1"/>
  <c r="P1027" i="2"/>
  <c r="Q1027" i="2" s="1"/>
  <c r="P1028" i="2"/>
  <c r="P1029" i="2"/>
  <c r="P1030" i="2"/>
  <c r="P1031" i="2"/>
  <c r="P1032" i="2"/>
  <c r="P1033" i="2"/>
  <c r="P1034" i="2"/>
  <c r="Q1034" i="2" s="1"/>
  <c r="P1035" i="2"/>
  <c r="P1036" i="2"/>
  <c r="Q1036" i="2" s="1"/>
  <c r="P1037" i="2"/>
  <c r="Q1037" i="2" s="1"/>
  <c r="P1038" i="2"/>
  <c r="Q1038" i="2" s="1"/>
  <c r="P1039" i="2"/>
  <c r="Q1039" i="2" s="1"/>
  <c r="P1040" i="2"/>
  <c r="P1041" i="2"/>
  <c r="P1042" i="2"/>
  <c r="P1043" i="2"/>
  <c r="Q1043" i="2" s="1"/>
  <c r="P1044" i="2"/>
  <c r="P1045" i="2"/>
  <c r="P1046" i="2"/>
  <c r="P1047" i="2"/>
  <c r="P1048" i="2"/>
  <c r="Q1048" i="2" s="1"/>
  <c r="P1049" i="2"/>
  <c r="Q1049" i="2" s="1"/>
  <c r="P1050" i="2"/>
  <c r="Q1050" i="2" s="1"/>
  <c r="P1051" i="2"/>
  <c r="Q1051" i="2" s="1"/>
  <c r="P1052" i="2"/>
  <c r="P1053" i="2"/>
  <c r="P1054" i="2"/>
  <c r="Q1054" i="2" s="1"/>
  <c r="P1055" i="2"/>
  <c r="Q1055" i="2" s="1"/>
  <c r="P1056" i="2"/>
  <c r="P1057" i="2"/>
  <c r="P1058" i="2"/>
  <c r="P1059" i="2"/>
  <c r="Q1059" i="2" s="1"/>
  <c r="P1060" i="2"/>
  <c r="Q1060" i="2" s="1"/>
  <c r="P1061" i="2"/>
  <c r="Q1061" i="2" s="1"/>
  <c r="P1062" i="2"/>
  <c r="Q1062" i="2" s="1"/>
  <c r="P1063" i="2"/>
  <c r="Q1063" i="2" s="1"/>
  <c r="P1064" i="2"/>
  <c r="Q1064" i="2" s="1"/>
  <c r="P1065" i="2"/>
  <c r="P1066" i="2"/>
  <c r="P1067" i="2"/>
  <c r="P1068" i="2"/>
  <c r="P1069" i="2"/>
  <c r="Q1069" i="2" s="1"/>
  <c r="P1070" i="2"/>
  <c r="P1071" i="2"/>
  <c r="P1072" i="2"/>
  <c r="Q1072" i="2" s="1"/>
  <c r="P1073" i="2"/>
  <c r="Q1073" i="2" s="1"/>
  <c r="P1074" i="2"/>
  <c r="Q1074" i="2" s="1"/>
  <c r="P1075" i="2"/>
  <c r="Q1075" i="2" s="1"/>
  <c r="P1076" i="2"/>
  <c r="P1077" i="2"/>
  <c r="P1078" i="2"/>
  <c r="P1079" i="2"/>
  <c r="Q1079" i="2" s="1"/>
  <c r="P1080" i="2"/>
  <c r="P1081" i="2"/>
  <c r="P1082" i="2"/>
  <c r="P1083" i="2"/>
  <c r="Q1083" i="2" s="1"/>
  <c r="P1084" i="2"/>
  <c r="Q1084" i="2" s="1"/>
  <c r="P1085" i="2"/>
  <c r="Q1085" i="2" s="1"/>
  <c r="P1086" i="2"/>
  <c r="Q1086" i="2" s="1"/>
  <c r="P1087" i="2"/>
  <c r="Q1087" i="2" s="1"/>
  <c r="P1088" i="2"/>
  <c r="P1089" i="2"/>
  <c r="P1090" i="2"/>
  <c r="Q1090" i="2" s="1"/>
  <c r="P1091" i="2"/>
  <c r="P1092" i="2"/>
  <c r="P1093" i="2"/>
  <c r="Q1093" i="2" s="1"/>
  <c r="P1094" i="2"/>
  <c r="P1095" i="2"/>
  <c r="P1096" i="2"/>
  <c r="Q1096" i="2" s="1"/>
  <c r="P1097" i="2"/>
  <c r="Q1097" i="2" s="1"/>
  <c r="P1098" i="2"/>
  <c r="Q1098" i="2" s="1"/>
  <c r="P1099" i="2"/>
  <c r="Q1099" i="2" s="1"/>
  <c r="P1100" i="2"/>
  <c r="P1101" i="2"/>
  <c r="P1102" i="2"/>
  <c r="P1103" i="2"/>
  <c r="P1104" i="2"/>
  <c r="P1105" i="2"/>
  <c r="P1106" i="2"/>
  <c r="Q1106" i="2" s="1"/>
  <c r="P1107" i="2"/>
  <c r="P1108" i="2"/>
  <c r="Q1108" i="2" s="1"/>
  <c r="P1109" i="2"/>
  <c r="Q1109" i="2" s="1"/>
  <c r="P1110" i="2"/>
  <c r="Q1110" i="2" s="1"/>
  <c r="P1111" i="2"/>
  <c r="Q1111" i="2" s="1"/>
  <c r="P1112" i="2"/>
  <c r="P1113" i="2"/>
  <c r="P1114" i="2"/>
  <c r="P1115" i="2"/>
  <c r="Q1115" i="2" s="1"/>
  <c r="P1116" i="2"/>
  <c r="Q1116" i="2" s="1"/>
  <c r="P1117" i="2"/>
  <c r="P1118" i="2"/>
  <c r="P1119" i="2"/>
  <c r="P1120" i="2"/>
  <c r="Q1120" i="2" s="1"/>
  <c r="P1121" i="2"/>
  <c r="Q1121" i="2" s="1"/>
  <c r="P1122" i="2"/>
  <c r="Q1122" i="2" s="1"/>
  <c r="P1123" i="2"/>
  <c r="Q1123" i="2" s="1"/>
  <c r="P1124" i="2"/>
  <c r="P1125" i="2"/>
  <c r="P1126" i="2"/>
  <c r="Q1126" i="2" s="1"/>
  <c r="P1127" i="2"/>
  <c r="Q1127" i="2" s="1"/>
  <c r="P1128" i="2"/>
  <c r="P1129" i="2"/>
  <c r="P1130" i="2"/>
  <c r="P1131" i="2"/>
  <c r="Q1131" i="2" s="1"/>
  <c r="P1132" i="2"/>
  <c r="Q1132" i="2" s="1"/>
  <c r="P1133" i="2"/>
  <c r="Q1133" i="2" s="1"/>
  <c r="P1134" i="2"/>
  <c r="Q1134" i="2" s="1"/>
  <c r="P1135" i="2"/>
  <c r="Q1135" i="2" s="1"/>
  <c r="P1136" i="2"/>
  <c r="Q1136" i="2" s="1"/>
  <c r="P1137" i="2"/>
  <c r="P1138" i="2"/>
  <c r="P1139" i="2"/>
  <c r="P1140" i="2"/>
  <c r="P1141" i="2"/>
  <c r="P1142" i="2"/>
  <c r="P1143" i="2"/>
  <c r="Q1143" i="2" s="1"/>
  <c r="P1144" i="2"/>
  <c r="Q1144" i="2" s="1"/>
  <c r="P1145" i="2"/>
  <c r="Q1145" i="2" s="1"/>
  <c r="P1146" i="2"/>
  <c r="Q1146" i="2" s="1"/>
  <c r="P1147" i="2"/>
  <c r="Q1147" i="2" s="1"/>
  <c r="P1148" i="2"/>
  <c r="P1149" i="2"/>
  <c r="P1150" i="2"/>
  <c r="P1151" i="2"/>
  <c r="P1152" i="2"/>
  <c r="P1153" i="2"/>
  <c r="P1154" i="2"/>
  <c r="P1155" i="2"/>
  <c r="P1156" i="2"/>
  <c r="Q1156" i="2" s="1"/>
  <c r="P1157" i="2"/>
  <c r="Q1157" i="2" s="1"/>
  <c r="P1158" i="2"/>
  <c r="Q1158" i="2" s="1"/>
  <c r="P1159" i="2"/>
  <c r="Q1159" i="2" s="1"/>
  <c r="P1160" i="2"/>
  <c r="P1161" i="2"/>
  <c r="P1162" i="2"/>
  <c r="Q1162" i="2" s="1"/>
  <c r="P1163" i="2"/>
  <c r="P1164" i="2"/>
  <c r="Q1164" i="2" s="1"/>
  <c r="P1165" i="2"/>
  <c r="P1166" i="2"/>
  <c r="P1167" i="2"/>
  <c r="P1168" i="2"/>
  <c r="Q1168" i="2" s="1"/>
  <c r="P1169" i="2"/>
  <c r="Q1169" i="2" s="1"/>
  <c r="P1170" i="2"/>
  <c r="Q1170" i="2" s="1"/>
  <c r="P1171" i="2"/>
  <c r="Q1171" i="2" s="1"/>
  <c r="P1172" i="2"/>
  <c r="P1173" i="2"/>
  <c r="P1174" i="2"/>
  <c r="P1175" i="2"/>
  <c r="P1176" i="2"/>
  <c r="P1177" i="2"/>
  <c r="Q1177" i="2" s="1"/>
  <c r="P1178" i="2"/>
  <c r="P1179" i="2"/>
  <c r="Q1179" i="2" s="1"/>
  <c r="P1180" i="2"/>
  <c r="Q1180" i="2" s="1"/>
  <c r="P1181" i="2"/>
  <c r="Q1181" i="2" s="1"/>
  <c r="P1182" i="2"/>
  <c r="Q1182" i="2" s="1"/>
  <c r="P1183" i="2"/>
  <c r="Q1183" i="2" s="1"/>
  <c r="P1184" i="2"/>
  <c r="P1185" i="2"/>
  <c r="P1186" i="2"/>
  <c r="P1187" i="2"/>
  <c r="P1188" i="2"/>
  <c r="P1189" i="2"/>
  <c r="P1190" i="2"/>
  <c r="P1191" i="2"/>
  <c r="P1192" i="2"/>
  <c r="Q1192" i="2" s="1"/>
  <c r="P1193" i="2"/>
  <c r="Q1193" i="2" s="1"/>
  <c r="P1194" i="2"/>
  <c r="Q1194" i="2" s="1"/>
  <c r="P1195" i="2"/>
  <c r="Q1195" i="2" s="1"/>
  <c r="P1196" i="2"/>
  <c r="Q1196" i="2" s="1"/>
  <c r="P1197" i="2"/>
  <c r="P1198" i="2"/>
  <c r="P1199" i="2"/>
  <c r="Q1199" i="2" s="1"/>
  <c r="P1200" i="2"/>
  <c r="P1201" i="2"/>
  <c r="P1202" i="2"/>
  <c r="P1203" i="2"/>
  <c r="P1204" i="2"/>
  <c r="Q1204" i="2" s="1"/>
  <c r="P1205" i="2"/>
  <c r="Q1205" i="2" s="1"/>
  <c r="P1206" i="2"/>
  <c r="Q1206" i="2" s="1"/>
  <c r="P1207" i="2"/>
  <c r="Q1207" i="2" s="1"/>
  <c r="P1208" i="2"/>
  <c r="P1209" i="2"/>
  <c r="P1210" i="2"/>
  <c r="P1211" i="2"/>
  <c r="Q1211" i="2" s="1"/>
  <c r="P1212" i="2"/>
  <c r="Q1212" i="2" s="1"/>
  <c r="P1213" i="2"/>
  <c r="P1214" i="2"/>
  <c r="P1215" i="2"/>
  <c r="P1216" i="2"/>
  <c r="Q1216" i="2" s="1"/>
  <c r="P1217" i="2"/>
  <c r="Q1217" i="2" s="1"/>
  <c r="P1218" i="2"/>
  <c r="Q1218" i="2" s="1"/>
  <c r="P1219" i="2"/>
  <c r="Q1219" i="2" s="1"/>
  <c r="P1220" i="2"/>
  <c r="P1221" i="2"/>
  <c r="P1222" i="2"/>
  <c r="P1223" i="2"/>
  <c r="P1224" i="2"/>
  <c r="P1225" i="2"/>
  <c r="P1226" i="2"/>
  <c r="P1227" i="2"/>
  <c r="Q1227" i="2" s="1"/>
  <c r="P1228" i="2"/>
  <c r="Q1228" i="2" s="1"/>
  <c r="P1229" i="2"/>
  <c r="Q1229" i="2" s="1"/>
  <c r="P1230" i="2"/>
  <c r="Q1230" i="2" s="1"/>
  <c r="P1231" i="2"/>
  <c r="Q1231" i="2" s="1"/>
  <c r="P1232" i="2"/>
  <c r="P1233" i="2"/>
  <c r="P1234" i="2"/>
  <c r="P1235" i="2"/>
  <c r="P1236" i="2"/>
  <c r="Q1236" i="2" s="1"/>
  <c r="P1237" i="2"/>
  <c r="P1238" i="2"/>
  <c r="P1239" i="2"/>
  <c r="P1240" i="2"/>
  <c r="Q1240" i="2" s="1"/>
  <c r="P1241" i="2"/>
  <c r="Q1241" i="2" s="1"/>
  <c r="P1242" i="2"/>
  <c r="Q1242" i="2" s="1"/>
  <c r="P1243" i="2"/>
  <c r="Q1243" i="2" s="1"/>
  <c r="P1244" i="2"/>
  <c r="Q1244" i="2" s="1"/>
  <c r="P1245" i="2"/>
  <c r="P1246" i="2"/>
  <c r="Q1246" i="2" s="1"/>
  <c r="P1247" i="2"/>
  <c r="P1248" i="2"/>
  <c r="P1249" i="2"/>
  <c r="P1250" i="2"/>
  <c r="P1251" i="2"/>
  <c r="P1252" i="2"/>
  <c r="Q1252" i="2" s="1"/>
  <c r="P1253" i="2"/>
  <c r="Q1253" i="2" s="1"/>
  <c r="P1254" i="2"/>
  <c r="Q1254" i="2" s="1"/>
  <c r="P1255" i="2"/>
  <c r="Q1255" i="2" s="1"/>
  <c r="P1256" i="2"/>
  <c r="P1257" i="2"/>
  <c r="P1258" i="2"/>
  <c r="P1259" i="2"/>
  <c r="P1260" i="2"/>
  <c r="Q1260" i="2" s="1"/>
  <c r="P1261" i="2"/>
  <c r="Q1261" i="2" s="1"/>
  <c r="P1262" i="2"/>
  <c r="Q1262" i="2" s="1"/>
  <c r="P1263" i="2"/>
  <c r="P1264" i="2"/>
  <c r="Q1264" i="2" s="1"/>
  <c r="P1265" i="2"/>
  <c r="Q1265" i="2" s="1"/>
  <c r="P1266" i="2"/>
  <c r="Q1266" i="2" s="1"/>
  <c r="P1267" i="2"/>
  <c r="Q1267" i="2" s="1"/>
  <c r="P1268" i="2"/>
  <c r="P1269" i="2"/>
  <c r="P1270" i="2"/>
  <c r="P1271" i="2"/>
  <c r="P1272" i="2"/>
  <c r="Q1272" i="2" s="1"/>
  <c r="P1273" i="2"/>
  <c r="P1274" i="2"/>
  <c r="P1275" i="2"/>
  <c r="Q1275" i="2" s="1"/>
  <c r="P1276" i="2"/>
  <c r="Q1276" i="2" s="1"/>
  <c r="P1277" i="2"/>
  <c r="Q1277" i="2" s="1"/>
  <c r="P1278" i="2"/>
  <c r="Q1278" i="2" s="1"/>
  <c r="P1279" i="2"/>
  <c r="Q1279" i="2" s="1"/>
  <c r="P1280" i="2"/>
  <c r="P1281" i="2"/>
  <c r="P1282" i="2"/>
  <c r="P1283" i="2"/>
  <c r="P1284" i="2"/>
  <c r="P1285" i="2"/>
  <c r="P1286" i="2"/>
  <c r="P1287" i="2"/>
  <c r="P1288" i="2"/>
  <c r="Q1288" i="2" s="1"/>
  <c r="P1289" i="2"/>
  <c r="Q1289" i="2" s="1"/>
  <c r="P1290" i="2"/>
  <c r="Q1290" i="2" s="1"/>
  <c r="P1291" i="2"/>
  <c r="Q1291" i="2" s="1"/>
  <c r="P1292" i="2"/>
  <c r="P1293" i="2"/>
  <c r="P1294" i="2"/>
  <c r="P1295" i="2"/>
  <c r="P1296" i="2"/>
  <c r="Q1296" i="2" s="1"/>
  <c r="P1297" i="2"/>
  <c r="Q1297" i="2" s="1"/>
  <c r="P1298" i="2"/>
  <c r="P1299" i="2"/>
  <c r="P1300" i="2"/>
  <c r="Q1300" i="2" s="1"/>
  <c r="P1301" i="2"/>
  <c r="Q1301" i="2" s="1"/>
  <c r="P1302" i="2"/>
  <c r="Q1302" i="2" s="1"/>
  <c r="P1303" i="2"/>
  <c r="Q1303" i="2" s="1"/>
  <c r="P1304" i="2"/>
  <c r="P1305" i="2"/>
  <c r="P1306" i="2"/>
  <c r="P1307" i="2"/>
  <c r="Q1307" i="2" s="1"/>
  <c r="P1308" i="2"/>
  <c r="Q1308" i="2" s="1"/>
  <c r="P1309" i="2"/>
  <c r="P1310" i="2"/>
  <c r="P1311" i="2"/>
  <c r="P1312" i="2"/>
  <c r="Q1312" i="2" s="1"/>
  <c r="P1313" i="2"/>
  <c r="Q1313" i="2" s="1"/>
  <c r="P1314" i="2"/>
  <c r="Q1314" i="2" s="1"/>
  <c r="P1315" i="2"/>
  <c r="Q1315" i="2" s="1"/>
  <c r="P1316" i="2"/>
  <c r="P1317" i="2"/>
  <c r="P1318" i="2"/>
  <c r="P1319" i="2"/>
  <c r="P1320" i="2"/>
  <c r="P1321" i="2"/>
  <c r="P1322" i="2"/>
  <c r="P1323" i="2"/>
  <c r="Q1323" i="2" s="1"/>
  <c r="P1324" i="2"/>
  <c r="Q1324" i="2" s="1"/>
  <c r="P1325" i="2"/>
  <c r="Q1325" i="2" s="1"/>
  <c r="P1326" i="2"/>
  <c r="Q1326" i="2" s="1"/>
  <c r="P1327" i="2"/>
  <c r="Q1327" i="2" s="1"/>
  <c r="P1328" i="2"/>
  <c r="Q1328" i="2" s="1"/>
  <c r="P1329" i="2"/>
  <c r="P1330" i="2"/>
  <c r="P1331" i="2"/>
  <c r="Q1331" i="2" s="1"/>
  <c r="P1332" i="2"/>
  <c r="P1333" i="2"/>
  <c r="P1334" i="2"/>
  <c r="P1335" i="2"/>
  <c r="P1336" i="2"/>
  <c r="Q1336" i="2" s="1"/>
  <c r="P1337" i="2"/>
  <c r="Q1337" i="2" s="1"/>
  <c r="P1338" i="2"/>
  <c r="Q1338" i="2" s="1"/>
  <c r="P1339" i="2"/>
  <c r="Q1339" i="2" s="1"/>
  <c r="P1340" i="2"/>
  <c r="P1341" i="2"/>
  <c r="P1342" i="2"/>
  <c r="P1343" i="2"/>
  <c r="P1344" i="2"/>
  <c r="Q1344" i="2" s="1"/>
  <c r="P1345" i="2"/>
  <c r="Q1345" i="2" s="1"/>
  <c r="P1346" i="2"/>
  <c r="Q1346" i="2" s="1"/>
  <c r="P1347" i="2"/>
  <c r="P1348" i="2"/>
  <c r="Q1348" i="2" s="1"/>
  <c r="P1349" i="2"/>
  <c r="Q1349" i="2" s="1"/>
  <c r="P1350" i="2"/>
  <c r="Q1350" i="2" s="1"/>
  <c r="P1351" i="2"/>
  <c r="Q1351" i="2" s="1"/>
  <c r="P1352" i="2"/>
  <c r="P1353" i="2"/>
  <c r="P1354" i="2"/>
  <c r="P1355" i="2"/>
  <c r="P1356" i="2"/>
  <c r="Q1356" i="2" s="1"/>
  <c r="P1357" i="2"/>
  <c r="P1358" i="2"/>
  <c r="P1359" i="2"/>
  <c r="P1360" i="2"/>
  <c r="Q1360" i="2" s="1"/>
  <c r="P1361" i="2"/>
  <c r="Q1361" i="2" s="1"/>
  <c r="P1362" i="2"/>
  <c r="Q1362" i="2" s="1"/>
  <c r="P1363" i="2"/>
  <c r="Q1363" i="2" s="1"/>
  <c r="P1364" i="2"/>
  <c r="Q1364" i="2" s="1"/>
  <c r="P1365" i="2"/>
  <c r="P1366" i="2"/>
  <c r="P1367" i="2"/>
  <c r="P1368" i="2"/>
  <c r="P1369" i="2"/>
  <c r="Q1369" i="2" s="1"/>
  <c r="P1370" i="2"/>
  <c r="Q1370" i="2" s="1"/>
  <c r="P1371" i="2"/>
  <c r="P1372" i="2"/>
  <c r="Q1372" i="2" s="1"/>
  <c r="P1373" i="2"/>
  <c r="Q1373" i="2" s="1"/>
  <c r="P1374" i="2"/>
  <c r="Q1374" i="2" s="1"/>
  <c r="P1375" i="2"/>
  <c r="Q1375" i="2" s="1"/>
  <c r="P1376" i="2"/>
  <c r="P1377" i="2"/>
  <c r="P1378" i="2"/>
  <c r="P1379" i="2"/>
  <c r="P1380" i="2"/>
  <c r="Q1380" i="2" s="1"/>
  <c r="P1381" i="2"/>
  <c r="Q1381" i="2" s="1"/>
  <c r="P1382" i="2"/>
  <c r="P1383" i="2"/>
  <c r="P1384" i="2"/>
  <c r="Q1384" i="2" s="1"/>
  <c r="P1385" i="2"/>
  <c r="Q1385" i="2" s="1"/>
  <c r="P1386" i="2"/>
  <c r="Q1386" i="2" s="1"/>
  <c r="P1387" i="2"/>
  <c r="Q1387" i="2" s="1"/>
  <c r="P1388" i="2"/>
  <c r="Q1388" i="2" s="1"/>
  <c r="P1389" i="2"/>
  <c r="P1390" i="2"/>
  <c r="P1391" i="2"/>
  <c r="P1392" i="2"/>
  <c r="P1393" i="2"/>
  <c r="P1394" i="2"/>
  <c r="P1395" i="2"/>
  <c r="P1396" i="2"/>
  <c r="Q1396" i="2" s="1"/>
  <c r="P1397" i="2"/>
  <c r="Q1397" i="2" s="1"/>
  <c r="P1398" i="2"/>
  <c r="Q1398" i="2" s="1"/>
  <c r="P1399" i="2"/>
  <c r="Q1399" i="2" s="1"/>
  <c r="P1400" i="2"/>
  <c r="P1401" i="2"/>
  <c r="P1402" i="2"/>
  <c r="P1403" i="2"/>
  <c r="Q1403" i="2" s="1"/>
  <c r="P1404" i="2"/>
  <c r="P1405" i="2"/>
  <c r="P1406" i="2"/>
  <c r="P1407" i="2"/>
  <c r="Q1407" i="2" s="1"/>
  <c r="P1408" i="2"/>
  <c r="Q1408" i="2" s="1"/>
  <c r="P1409" i="2"/>
  <c r="Q1409" i="2" s="1"/>
  <c r="P1410" i="2"/>
  <c r="Q1410" i="2" s="1"/>
  <c r="P1411" i="2"/>
  <c r="Q1411" i="2" s="1"/>
  <c r="P1412" i="2"/>
  <c r="P1413" i="2"/>
  <c r="P1414" i="2"/>
  <c r="P1415" i="2"/>
  <c r="Q1415" i="2" s="1"/>
  <c r="P1416" i="2"/>
  <c r="P1417" i="2"/>
  <c r="P1418" i="2"/>
  <c r="Q1418" i="2" s="1"/>
  <c r="P1419" i="2"/>
  <c r="Q1419" i="2" s="1"/>
  <c r="P1420" i="2"/>
  <c r="Q1420" i="2" s="1"/>
  <c r="P1421" i="2"/>
  <c r="Q1421" i="2" s="1"/>
  <c r="P1422" i="2"/>
  <c r="Q1422" i="2" s="1"/>
  <c r="P1423" i="2"/>
  <c r="Q1423" i="2" s="1"/>
  <c r="P1424" i="2"/>
  <c r="P1425" i="2"/>
  <c r="P1426" i="2"/>
  <c r="P1427" i="2"/>
  <c r="Q1427" i="2" s="1"/>
  <c r="P1428" i="2"/>
  <c r="P1429" i="2"/>
  <c r="Q1429" i="2" s="1"/>
  <c r="P1430" i="2"/>
  <c r="P1431" i="2"/>
  <c r="Q1431" i="2" s="1"/>
  <c r="P1432" i="2"/>
  <c r="Q1432" i="2" s="1"/>
  <c r="P1433" i="2"/>
  <c r="Q1433" i="2" s="1"/>
  <c r="P1434" i="2"/>
  <c r="Q1434" i="2" s="1"/>
  <c r="P1435" i="2"/>
  <c r="Q1435" i="2" s="1"/>
  <c r="P1436" i="2"/>
  <c r="Q1436" i="2" s="1"/>
  <c r="P1437" i="2"/>
  <c r="P1438" i="2"/>
  <c r="P1439" i="2"/>
  <c r="Q1439" i="2" s="1"/>
  <c r="P1440" i="2"/>
  <c r="P1441" i="2"/>
  <c r="P1442" i="2"/>
  <c r="P1443" i="2"/>
  <c r="P1444" i="2"/>
  <c r="Q1444" i="2" s="1"/>
  <c r="P1445" i="2"/>
  <c r="Q1445" i="2" s="1"/>
  <c r="P1446" i="2"/>
  <c r="Q1446" i="2" s="1"/>
  <c r="P1447" i="2"/>
  <c r="Q1447" i="2" s="1"/>
  <c r="P1448" i="2"/>
  <c r="P1449" i="2"/>
  <c r="P1450" i="2"/>
  <c r="Q1450" i="2" s="1"/>
  <c r="P1451" i="2"/>
  <c r="Q1451" i="2" s="1"/>
  <c r="P1452" i="2"/>
  <c r="P1453" i="2"/>
  <c r="Q1453" i="2" s="1"/>
  <c r="P1454" i="2"/>
  <c r="P1455" i="2"/>
  <c r="P1456" i="2"/>
  <c r="Q1456" i="2" s="1"/>
  <c r="P1457" i="2"/>
  <c r="Q1457" i="2" s="1"/>
  <c r="P1458" i="2"/>
  <c r="Q1458" i="2" s="1"/>
  <c r="P1459" i="2"/>
  <c r="Q1459" i="2" s="1"/>
  <c r="P1460" i="2"/>
  <c r="P1461" i="2"/>
  <c r="P1462" i="2"/>
  <c r="P1463" i="2"/>
  <c r="P1464" i="2"/>
  <c r="P1465" i="2"/>
  <c r="P1466" i="2"/>
  <c r="Q1466" i="2" s="1"/>
  <c r="P1467" i="2"/>
  <c r="Q1467" i="2" s="1"/>
  <c r="P1468" i="2"/>
  <c r="Q1468" i="2" s="1"/>
  <c r="P1469" i="2"/>
  <c r="Q1469" i="2" s="1"/>
  <c r="P1470" i="2"/>
  <c r="Q1470" i="2" s="1"/>
  <c r="P1471" i="2"/>
  <c r="Q1471" i="2" s="1"/>
  <c r="P1472" i="2"/>
  <c r="P1473" i="2"/>
  <c r="P1474" i="2"/>
  <c r="P1475" i="2"/>
  <c r="P1476" i="2"/>
  <c r="Q1476" i="2" s="1"/>
  <c r="P1477" i="2"/>
  <c r="P1478" i="2"/>
  <c r="P1479" i="2"/>
  <c r="P1480" i="2"/>
  <c r="Q1480" i="2" s="1"/>
  <c r="P1481" i="2"/>
  <c r="Q1481" i="2" s="1"/>
  <c r="P1482" i="2"/>
  <c r="Q1482" i="2" s="1"/>
  <c r="P1483" i="2"/>
  <c r="Q1483" i="2" s="1"/>
  <c r="P1484" i="2"/>
  <c r="Q1484" i="2" s="1"/>
  <c r="P1485" i="2"/>
  <c r="P1486" i="2"/>
  <c r="P1487" i="2"/>
  <c r="P1488" i="2"/>
  <c r="P1489" i="2"/>
  <c r="P1490" i="2"/>
  <c r="P1491" i="2"/>
  <c r="Q1491" i="2" s="1"/>
  <c r="P1492" i="2"/>
  <c r="Q1492" i="2" s="1"/>
  <c r="P1493" i="2"/>
  <c r="Q1493" i="2" s="1"/>
  <c r="P1494" i="2"/>
  <c r="Q1494" i="2" s="1"/>
  <c r="P1495" i="2"/>
  <c r="Q1495" i="2" s="1"/>
  <c r="P1496" i="2"/>
  <c r="P1497" i="2"/>
  <c r="P1498" i="2"/>
  <c r="P1499" i="2"/>
  <c r="Q1499" i="2" s="1"/>
  <c r="P1500" i="2"/>
  <c r="Q1500" i="2" s="1"/>
  <c r="P1501" i="2"/>
  <c r="P1502" i="2"/>
  <c r="P1503" i="2"/>
  <c r="P1504" i="2"/>
  <c r="Q1504" i="2" s="1"/>
  <c r="P1505" i="2"/>
  <c r="Q1505" i="2" s="1"/>
  <c r="P1506" i="2"/>
  <c r="P1507" i="2"/>
  <c r="Q1507" i="2" s="1"/>
  <c r="P1508" i="2"/>
  <c r="P1509" i="2"/>
  <c r="P1510" i="2"/>
  <c r="Q1510" i="2" s="1"/>
  <c r="P1511" i="2"/>
  <c r="P1512" i="2"/>
  <c r="P1513" i="2"/>
  <c r="Q1513" i="2" s="1"/>
  <c r="P1514" i="2"/>
  <c r="P1515" i="2"/>
  <c r="Q1515" i="2" s="1"/>
  <c r="P1516" i="2"/>
  <c r="Q1516" i="2" s="1"/>
  <c r="P1517" i="2"/>
  <c r="Q1517" i="2" s="1"/>
  <c r="P1518" i="2"/>
  <c r="Q1518" i="2" s="1"/>
  <c r="P1519" i="2"/>
  <c r="Q1519" i="2" s="1"/>
  <c r="P1520" i="2"/>
  <c r="P1521" i="2"/>
  <c r="P1522" i="2"/>
  <c r="P1523" i="2"/>
  <c r="P1524" i="2"/>
  <c r="P1525" i="2"/>
  <c r="P1526" i="2"/>
  <c r="Q1526" i="2" s="1"/>
  <c r="P1527" i="2"/>
  <c r="P1528" i="2"/>
  <c r="Q1528" i="2" s="1"/>
  <c r="P1529" i="2"/>
  <c r="Q1529" i="2" s="1"/>
  <c r="P1530" i="2"/>
  <c r="Q1530" i="2" s="1"/>
  <c r="P1531" i="2"/>
  <c r="Q1531" i="2" s="1"/>
  <c r="P1532" i="2"/>
  <c r="P1533" i="2"/>
  <c r="P1534" i="2"/>
  <c r="P1535" i="2"/>
  <c r="P1536" i="2"/>
  <c r="P1537" i="2"/>
  <c r="P1538" i="2"/>
  <c r="P1539" i="2"/>
  <c r="P1540" i="2"/>
  <c r="Q1540" i="2" s="1"/>
  <c r="P1541" i="2"/>
  <c r="Q1541" i="2" s="1"/>
  <c r="P1542" i="2"/>
  <c r="Q1542" i="2" s="1"/>
  <c r="P1543" i="2"/>
  <c r="Q1543" i="2" s="1"/>
  <c r="P1544" i="2"/>
  <c r="Q1544" i="2" s="1"/>
  <c r="P1545" i="2"/>
  <c r="P1546" i="2"/>
  <c r="P1547" i="2"/>
  <c r="P1548" i="2"/>
  <c r="Q1548" i="2" s="1"/>
  <c r="P1549" i="2"/>
  <c r="P1550" i="2"/>
  <c r="P1551" i="2"/>
  <c r="Q1551" i="2" s="1"/>
  <c r="P1552" i="2"/>
  <c r="Q1552" i="2" s="1"/>
  <c r="P1553" i="2"/>
  <c r="Q1553" i="2" s="1"/>
  <c r="P1554" i="2"/>
  <c r="Q1554" i="2" s="1"/>
  <c r="P1555" i="2"/>
  <c r="Q1555" i="2" s="1"/>
  <c r="P1556" i="2"/>
  <c r="P1557" i="2"/>
  <c r="P1558" i="2"/>
  <c r="P1559" i="2"/>
  <c r="P1560" i="2"/>
  <c r="Q1560" i="2" s="1"/>
  <c r="P1561" i="2"/>
  <c r="P1562" i="2"/>
  <c r="P1563" i="2"/>
  <c r="Q1563" i="2" s="1"/>
  <c r="P1564" i="2"/>
  <c r="Q1564" i="2" s="1"/>
  <c r="P1565" i="2"/>
  <c r="Q1565" i="2" s="1"/>
  <c r="P1566" i="2"/>
  <c r="Q1566" i="2" s="1"/>
  <c r="P1567" i="2"/>
  <c r="Q1567" i="2" s="1"/>
  <c r="P1568" i="2"/>
  <c r="P1569" i="2"/>
  <c r="P1570" i="2"/>
  <c r="P1571" i="2"/>
  <c r="P1572" i="2"/>
  <c r="P1573" i="2"/>
  <c r="P1574" i="2"/>
  <c r="P1575" i="2"/>
  <c r="P1576" i="2"/>
  <c r="Q1576" i="2" s="1"/>
  <c r="P1577" i="2"/>
  <c r="Q1577" i="2" s="1"/>
  <c r="P1578" i="2"/>
  <c r="Q1578" i="2" s="1"/>
  <c r="P1579" i="2"/>
  <c r="Q1579" i="2" s="1"/>
  <c r="P1580" i="2"/>
  <c r="P1581" i="2"/>
  <c r="P1582" i="2"/>
  <c r="P1583" i="2"/>
  <c r="P1584" i="2"/>
  <c r="P1585" i="2"/>
  <c r="P1586" i="2"/>
  <c r="P1587" i="2"/>
  <c r="Q1587" i="2" s="1"/>
  <c r="P1588" i="2"/>
  <c r="Q1588" i="2" s="1"/>
  <c r="P1589" i="2"/>
  <c r="Q1589" i="2" s="1"/>
  <c r="P1590" i="2"/>
  <c r="Q1590" i="2" s="1"/>
  <c r="P1591" i="2"/>
  <c r="Q1591" i="2" s="1"/>
  <c r="P1592" i="2"/>
  <c r="P1593" i="2"/>
  <c r="P1594" i="2"/>
  <c r="Q1594" i="2" s="1"/>
  <c r="P1595" i="2"/>
  <c r="P1596" i="2"/>
  <c r="Q1596" i="2" s="1"/>
  <c r="P1597" i="2"/>
  <c r="P1598" i="2"/>
  <c r="P1599" i="2"/>
  <c r="P1600" i="2"/>
  <c r="Q1600" i="2" s="1"/>
  <c r="P1601" i="2"/>
  <c r="Q1601" i="2" s="1"/>
  <c r="P1602" i="2"/>
  <c r="Q1602" i="2" s="1"/>
  <c r="P1603" i="2"/>
  <c r="Q1603" i="2" s="1"/>
  <c r="P1604" i="2"/>
  <c r="P1605" i="2"/>
  <c r="P1606" i="2"/>
  <c r="P1607" i="2"/>
  <c r="P1608" i="2"/>
  <c r="P1609" i="2"/>
  <c r="P1610" i="2"/>
  <c r="Q1610" i="2" s="1"/>
  <c r="P1611" i="2"/>
  <c r="Q1611" i="2" s="1"/>
  <c r="P1612" i="2"/>
  <c r="Q1612" i="2" s="1"/>
  <c r="P1613" i="2"/>
  <c r="Q1613" i="2" s="1"/>
  <c r="P1614" i="2"/>
  <c r="Q1614" i="2" s="1"/>
  <c r="P1615" i="2"/>
  <c r="Q1615" i="2" s="1"/>
  <c r="P1616" i="2"/>
  <c r="P1617" i="2"/>
  <c r="P1618" i="2"/>
  <c r="P1619" i="2"/>
  <c r="Q1619" i="2" s="1"/>
  <c r="P1620" i="2"/>
  <c r="P1621" i="2"/>
  <c r="P1622" i="2"/>
  <c r="P1623" i="2"/>
  <c r="P1624" i="2"/>
  <c r="Q1624" i="2" s="1"/>
  <c r="P1625" i="2"/>
  <c r="Q1625" i="2" s="1"/>
  <c r="P1626" i="2"/>
  <c r="Q1626" i="2" s="1"/>
  <c r="P1627" i="2"/>
  <c r="Q1627" i="2" s="1"/>
  <c r="P1628" i="2"/>
  <c r="P1629" i="2"/>
  <c r="P1630" i="2"/>
  <c r="P1631" i="2"/>
  <c r="P1632" i="2"/>
  <c r="P1633" i="2"/>
  <c r="P1634" i="2"/>
  <c r="P1635" i="2"/>
  <c r="P1636" i="2"/>
  <c r="Q1636" i="2" s="1"/>
  <c r="P1637" i="2"/>
  <c r="Q1637" i="2" s="1"/>
  <c r="P1638" i="2"/>
  <c r="Q1638" i="2" s="1"/>
  <c r="P1639" i="2"/>
  <c r="Q1639" i="2" s="1"/>
  <c r="P1640" i="2"/>
  <c r="P1641" i="2"/>
  <c r="P1642" i="2"/>
  <c r="P1643" i="2"/>
  <c r="P1644" i="2"/>
  <c r="Q1644" i="2" s="1"/>
  <c r="P1645" i="2"/>
  <c r="Q1645" i="2" s="1"/>
  <c r="P1646" i="2"/>
  <c r="P1647" i="2"/>
  <c r="Q1647" i="2" s="1"/>
  <c r="P1648" i="2"/>
  <c r="Q1648" i="2" s="1"/>
  <c r="P1649" i="2"/>
  <c r="Q1649" i="2" s="1"/>
  <c r="P1650" i="2"/>
  <c r="Q1650" i="2" s="1"/>
  <c r="P1651" i="2"/>
  <c r="Q1651" i="2" s="1"/>
  <c r="P1652" i="2"/>
  <c r="Q1652" i="2" s="1"/>
  <c r="P1653" i="2"/>
  <c r="P1654" i="2"/>
  <c r="P1655" i="2"/>
  <c r="P1656" i="2"/>
  <c r="P1657" i="2"/>
  <c r="P1658" i="2"/>
  <c r="Q1658" i="2" s="1"/>
  <c r="P1659" i="2"/>
  <c r="P1660" i="2"/>
  <c r="Q1660" i="2" s="1"/>
  <c r="P1661" i="2"/>
  <c r="Q1661" i="2" s="1"/>
  <c r="P1662" i="2"/>
  <c r="Q1662" i="2" s="1"/>
  <c r="P1663" i="2"/>
  <c r="Q1663" i="2" s="1"/>
  <c r="P1664" i="2"/>
  <c r="P1665" i="2"/>
  <c r="P1666" i="2"/>
  <c r="P1667" i="2"/>
  <c r="P1668" i="2"/>
  <c r="P1669" i="2"/>
  <c r="P1670" i="2"/>
  <c r="P1671" i="2"/>
  <c r="P1672" i="2"/>
  <c r="Q1672" i="2" s="1"/>
  <c r="P1673" i="2"/>
  <c r="Q1673" i="2" s="1"/>
  <c r="P1674" i="2"/>
  <c r="Q1674" i="2" s="1"/>
  <c r="P1675" i="2"/>
  <c r="Q1675" i="2" s="1"/>
  <c r="P1676" i="2"/>
  <c r="Q1676" i="2" s="1"/>
  <c r="P1677" i="2"/>
  <c r="P1678" i="2"/>
  <c r="P1679" i="2"/>
  <c r="Q1679" i="2" s="1"/>
  <c r="P1680" i="2"/>
  <c r="P1681" i="2"/>
  <c r="P1682" i="2"/>
  <c r="P1683" i="2"/>
  <c r="Q1683" i="2" s="1"/>
  <c r="P1684" i="2"/>
  <c r="Q1684" i="2" s="1"/>
  <c r="P1685" i="2"/>
  <c r="Q1685" i="2" s="1"/>
  <c r="P1686" i="2"/>
  <c r="Q1686" i="2" s="1"/>
  <c r="P1687" i="2"/>
  <c r="Q1687" i="2" s="1"/>
  <c r="P1688" i="2"/>
  <c r="P1689" i="2"/>
  <c r="P1690" i="2"/>
  <c r="P1691" i="2"/>
  <c r="Q1691" i="2" s="1"/>
  <c r="P1692" i="2"/>
  <c r="P1693" i="2"/>
  <c r="P1694" i="2"/>
  <c r="P1695" i="2"/>
  <c r="Q1695" i="2" s="1"/>
  <c r="P1696" i="2"/>
  <c r="Q1696" i="2" s="1"/>
  <c r="P1697" i="2"/>
  <c r="Q1697" i="2" s="1"/>
  <c r="P1698" i="2"/>
  <c r="Q1698" i="2" s="1"/>
  <c r="P1699" i="2"/>
  <c r="Q1699" i="2" s="1"/>
  <c r="P1700" i="2"/>
  <c r="P1701" i="2"/>
  <c r="P1702" i="2"/>
  <c r="P1703" i="2"/>
  <c r="Q1703" i="2" s="1"/>
  <c r="P1704" i="2"/>
  <c r="P1705" i="2"/>
  <c r="Q1705" i="2" s="1"/>
  <c r="P1706" i="2"/>
  <c r="Q1706" i="2" s="1"/>
  <c r="P1707" i="2"/>
  <c r="Q1707" i="2" s="1"/>
  <c r="P1708" i="2"/>
  <c r="Q1708" i="2" s="1"/>
  <c r="P1709" i="2"/>
  <c r="Q1709" i="2" s="1"/>
  <c r="P1710" i="2"/>
  <c r="Q1710" i="2" s="1"/>
  <c r="P1711" i="2"/>
  <c r="Q1711" i="2" s="1"/>
  <c r="P1712" i="2"/>
  <c r="P1713" i="2"/>
  <c r="P1714" i="2"/>
  <c r="Q1714" i="2" s="1"/>
  <c r="P1715" i="2"/>
  <c r="P1716" i="2"/>
  <c r="P1717" i="2"/>
  <c r="P1718" i="2"/>
  <c r="P1719" i="2"/>
  <c r="Q1719" i="2" s="1"/>
  <c r="P1720" i="2"/>
  <c r="Q1720" i="2" s="1"/>
  <c r="P1721" i="2"/>
  <c r="Q1721" i="2" s="1"/>
  <c r="P1722" i="2"/>
  <c r="P1723" i="2"/>
  <c r="Q1723" i="2" s="1"/>
  <c r="P1724" i="2"/>
  <c r="Q1724" i="2" s="1"/>
  <c r="P1725" i="2"/>
  <c r="P1726" i="2"/>
  <c r="P1727" i="2"/>
  <c r="P1728" i="2"/>
  <c r="P1729" i="2"/>
  <c r="P1730" i="2"/>
  <c r="Q1730" i="2" s="1"/>
  <c r="P1731" i="2"/>
  <c r="P1732" i="2"/>
  <c r="Q1732" i="2" s="1"/>
  <c r="P1733" i="2"/>
  <c r="Q1733" i="2" s="1"/>
  <c r="P1734" i="2"/>
  <c r="Q1734" i="2" s="1"/>
  <c r="P1735" i="2"/>
  <c r="Q1735" i="2" s="1"/>
  <c r="P1736" i="2"/>
  <c r="P1737" i="2"/>
  <c r="P1738" i="2"/>
  <c r="P1739" i="2"/>
  <c r="Q1739" i="2" s="1"/>
  <c r="P1740" i="2"/>
  <c r="P1741" i="2"/>
  <c r="P1742" i="2"/>
  <c r="P1743" i="2"/>
  <c r="P1744" i="2"/>
  <c r="Q1744" i="2" s="1"/>
  <c r="P1745" i="2"/>
  <c r="Q1745" i="2" s="1"/>
  <c r="P1746" i="2"/>
  <c r="Q1746" i="2" s="1"/>
  <c r="P1747" i="2"/>
  <c r="Q1747" i="2" s="1"/>
  <c r="P1748" i="2"/>
  <c r="P1749" i="2"/>
  <c r="P1750" i="2"/>
  <c r="P1751" i="2"/>
  <c r="P1752" i="2"/>
  <c r="P1753" i="2"/>
  <c r="P1754" i="2"/>
  <c r="Q1754" i="2" s="1"/>
  <c r="P1755" i="2"/>
  <c r="Q1755" i="2" s="1"/>
  <c r="P1756" i="2"/>
  <c r="Q1756" i="2" s="1"/>
  <c r="P1757" i="2"/>
  <c r="Q1757" i="2" s="1"/>
  <c r="P1758" i="2"/>
  <c r="Q1758" i="2" s="1"/>
  <c r="P1759" i="2"/>
  <c r="Q1759" i="2" s="1"/>
  <c r="P1760" i="2"/>
  <c r="P1761" i="2"/>
  <c r="P1762" i="2"/>
  <c r="P1763" i="2"/>
  <c r="P1764" i="2"/>
  <c r="P1765" i="2"/>
  <c r="Q1765" i="2" s="1"/>
  <c r="P1766" i="2"/>
  <c r="P1767" i="2"/>
  <c r="P1768" i="2"/>
  <c r="Q1768" i="2" s="1"/>
  <c r="P1769" i="2"/>
  <c r="Q1769" i="2" s="1"/>
  <c r="P1770" i="2"/>
  <c r="Q1770" i="2" s="1"/>
  <c r="P1771" i="2"/>
  <c r="Q1771" i="2" s="1"/>
  <c r="P1772" i="2"/>
  <c r="P1773" i="2"/>
  <c r="P1774" i="2"/>
  <c r="P1775" i="2"/>
  <c r="P1776" i="2"/>
  <c r="P1777" i="2"/>
  <c r="P1778" i="2"/>
  <c r="P1779" i="2"/>
  <c r="P1780" i="2"/>
  <c r="Q1780" i="2" s="1"/>
  <c r="P1781" i="2"/>
  <c r="Q1781" i="2" s="1"/>
  <c r="P1782" i="2"/>
  <c r="Q1782" i="2" s="1"/>
  <c r="P1783" i="2"/>
  <c r="Q1783" i="2" s="1"/>
  <c r="P1784" i="2"/>
  <c r="Q1784" i="2" s="1"/>
  <c r="P1785" i="2"/>
  <c r="P1786" i="2"/>
  <c r="Q1786" i="2" s="1"/>
  <c r="P1787" i="2"/>
  <c r="P1788" i="2"/>
  <c r="P1789" i="2"/>
  <c r="Q1789" i="2" s="1"/>
  <c r="P1790" i="2"/>
  <c r="P1791" i="2"/>
  <c r="Q1791" i="2" s="1"/>
  <c r="P1792" i="2"/>
  <c r="Q1792" i="2" s="1"/>
  <c r="P1793" i="2"/>
  <c r="Q1793" i="2" s="1"/>
  <c r="P1794" i="2"/>
  <c r="Q1794" i="2" s="1"/>
  <c r="P1795" i="2"/>
  <c r="Q1795" i="2" s="1"/>
  <c r="P1796" i="2"/>
  <c r="P1797" i="2"/>
  <c r="P1798" i="2"/>
  <c r="P1799" i="2"/>
  <c r="Q1799" i="2" s="1"/>
  <c r="P1800" i="2"/>
  <c r="P1801" i="2"/>
  <c r="Q1801" i="2" s="1"/>
  <c r="P1802" i="2"/>
  <c r="P1803" i="2"/>
  <c r="Q1803" i="2" s="1"/>
  <c r="P1804" i="2"/>
  <c r="Q1804" i="2" s="1"/>
  <c r="P1805" i="2"/>
  <c r="Q1805" i="2" s="1"/>
  <c r="P1806" i="2"/>
  <c r="Q1806" i="2" s="1"/>
  <c r="P1807" i="2"/>
  <c r="Q1807" i="2" s="1"/>
  <c r="P1808" i="2"/>
  <c r="Q1808" i="2" s="1"/>
  <c r="P1809" i="2"/>
  <c r="P1810" i="2"/>
  <c r="P1811" i="2"/>
  <c r="P1812" i="2"/>
  <c r="P1813" i="2"/>
  <c r="P1814" i="2"/>
  <c r="P1815" i="2"/>
  <c r="Q1815" i="2" s="1"/>
  <c r="P1816" i="2"/>
  <c r="Q1816" i="2" s="1"/>
  <c r="P1817" i="2"/>
  <c r="Q1817" i="2" s="1"/>
  <c r="P1818" i="2"/>
  <c r="Q1818" i="2" s="1"/>
  <c r="P1819" i="2"/>
  <c r="Q1819" i="2" s="1"/>
  <c r="P1820" i="2"/>
  <c r="P1821" i="2"/>
  <c r="P1822" i="2"/>
  <c r="P1823" i="2"/>
  <c r="P1824" i="2"/>
  <c r="P1825" i="2"/>
  <c r="Q1825" i="2" s="1"/>
  <c r="P1826" i="2"/>
  <c r="P1827" i="2"/>
  <c r="P1828" i="2"/>
  <c r="Q1828" i="2" s="1"/>
  <c r="P1829" i="2"/>
  <c r="Q1829" i="2" s="1"/>
  <c r="P1830" i="2"/>
  <c r="Q1830" i="2" s="1"/>
  <c r="P1831" i="2"/>
  <c r="Q1831" i="2" s="1"/>
  <c r="P1832" i="2"/>
  <c r="P1833" i="2"/>
  <c r="P1834" i="2"/>
  <c r="Q1834" i="2" s="1"/>
  <c r="P1835" i="2"/>
  <c r="Q1835" i="2" s="1"/>
  <c r="P1836" i="2"/>
  <c r="P1837" i="2"/>
  <c r="P1838" i="2"/>
  <c r="P1839" i="2"/>
  <c r="P1840" i="2"/>
  <c r="Q1840" i="2" s="1"/>
  <c r="P1841" i="2"/>
  <c r="Q1841" i="2" s="1"/>
  <c r="P1842" i="2"/>
  <c r="Q1842" i="2" s="1"/>
  <c r="P1843" i="2"/>
  <c r="Q1843" i="2" s="1"/>
  <c r="P1844" i="2"/>
  <c r="P1845" i="2"/>
  <c r="P1846" i="2"/>
  <c r="P1847" i="2"/>
  <c r="P1848" i="2"/>
  <c r="P1849" i="2"/>
  <c r="Q1849" i="2" s="1"/>
  <c r="P1850" i="2"/>
  <c r="P1851" i="2"/>
  <c r="Q1851" i="2" s="1"/>
  <c r="P1852" i="2"/>
  <c r="Q1852" i="2" s="1"/>
  <c r="P1853" i="2"/>
  <c r="Q1853" i="2" s="1"/>
  <c r="P1854" i="2"/>
  <c r="Q1854" i="2" s="1"/>
  <c r="P1855" i="2"/>
  <c r="Q1855" i="2" s="1"/>
  <c r="P1856" i="2"/>
  <c r="P1857" i="2"/>
  <c r="P1858" i="2"/>
  <c r="P1859" i="2"/>
  <c r="Q1859" i="2" s="1"/>
  <c r="P1860" i="2"/>
  <c r="P1861" i="2"/>
  <c r="P1862" i="2"/>
  <c r="P1863" i="2"/>
  <c r="Q1863" i="2" s="1"/>
  <c r="P1864" i="2"/>
  <c r="Q1864" i="2" s="1"/>
  <c r="P1865" i="2"/>
  <c r="Q1865" i="2" s="1"/>
  <c r="P1866" i="2"/>
  <c r="Q1866" i="2" s="1"/>
  <c r="P1867" i="2"/>
  <c r="Q1867" i="2" s="1"/>
  <c r="P1868" i="2"/>
  <c r="P1869" i="2"/>
  <c r="P1870" i="2"/>
  <c r="Q1870" i="2" s="1"/>
  <c r="P1871" i="2"/>
  <c r="P1872" i="2"/>
  <c r="P1873" i="2"/>
  <c r="P1874" i="2"/>
  <c r="P1875" i="2"/>
  <c r="Q1875" i="2" s="1"/>
  <c r="P1876" i="2"/>
  <c r="Q1876" i="2" s="1"/>
  <c r="P1877" i="2"/>
  <c r="Q1877" i="2" s="1"/>
  <c r="P1878" i="2"/>
  <c r="Q1878" i="2" s="1"/>
  <c r="P1879" i="2"/>
  <c r="Q1879" i="2" s="1"/>
  <c r="P1880" i="2"/>
  <c r="P1881" i="2"/>
  <c r="P1882" i="2"/>
  <c r="Q1882" i="2" s="1"/>
  <c r="P1883" i="2"/>
  <c r="P1884" i="2"/>
  <c r="P1885" i="2"/>
  <c r="Q1885" i="2" s="1"/>
  <c r="P1886" i="2"/>
  <c r="Q1886" i="2" s="1"/>
  <c r="P1887" i="2"/>
  <c r="Q1887" i="2" s="1"/>
  <c r="P1888" i="2"/>
  <c r="Q1888" i="2" s="1"/>
  <c r="P1889" i="2"/>
  <c r="Q1889" i="2" s="1"/>
  <c r="P1890" i="2"/>
  <c r="Q1890" i="2" s="1"/>
  <c r="P1891" i="2"/>
  <c r="Q1891" i="2" s="1"/>
  <c r="P1892" i="2"/>
  <c r="P1893" i="2"/>
  <c r="P1894" i="2"/>
  <c r="P1895" i="2"/>
  <c r="P1896" i="2"/>
  <c r="P1897" i="2"/>
  <c r="Q1897" i="2" s="1"/>
  <c r="P1898" i="2"/>
  <c r="P1899" i="2"/>
  <c r="P1900" i="2"/>
  <c r="Q1900" i="2" s="1"/>
  <c r="P1901" i="2"/>
  <c r="Q1901" i="2" s="1"/>
  <c r="P1902" i="2"/>
  <c r="Q1902" i="2" s="1"/>
  <c r="P1903" i="2"/>
  <c r="Q1903" i="2" s="1"/>
  <c r="P1904" i="2"/>
  <c r="P1905" i="2"/>
  <c r="P1906" i="2"/>
  <c r="P1907" i="2"/>
  <c r="P1908" i="2"/>
  <c r="P1909" i="2"/>
  <c r="P1910" i="2"/>
  <c r="P1911" i="2"/>
  <c r="P1912" i="2"/>
  <c r="Q1912" i="2" s="1"/>
  <c r="P1913" i="2"/>
  <c r="Q1913" i="2" s="1"/>
  <c r="P1914" i="2"/>
  <c r="Q1914" i="2" s="1"/>
  <c r="P1915" i="2"/>
  <c r="Q1915" i="2" s="1"/>
  <c r="P1916" i="2"/>
  <c r="P1917" i="2"/>
  <c r="P1918" i="2"/>
  <c r="P1919" i="2"/>
  <c r="P1920" i="2"/>
  <c r="P1921" i="2"/>
  <c r="Q1921" i="2" s="1"/>
  <c r="P1922" i="2"/>
  <c r="P1923" i="2"/>
  <c r="Q1923" i="2" s="1"/>
  <c r="P1924" i="2"/>
  <c r="Q1924" i="2" s="1"/>
  <c r="P1925" i="2"/>
  <c r="Q1925" i="2" s="1"/>
  <c r="P1926" i="2"/>
  <c r="Q1926" i="2" s="1"/>
  <c r="P1927" i="2"/>
  <c r="Q1927" i="2" s="1"/>
  <c r="P1928" i="2"/>
  <c r="P1929" i="2"/>
  <c r="P1930" i="2"/>
  <c r="Q1930" i="2" s="1"/>
  <c r="P1931" i="2"/>
  <c r="P1932" i="2"/>
  <c r="P1933" i="2"/>
  <c r="P1934" i="2"/>
  <c r="P1935" i="2"/>
  <c r="P1936" i="2"/>
  <c r="Q1936" i="2" s="1"/>
  <c r="P1937" i="2"/>
  <c r="Q1937" i="2" s="1"/>
  <c r="P1938" i="2"/>
  <c r="Q1938" i="2" s="1"/>
  <c r="P1939" i="2"/>
  <c r="Q1939" i="2" s="1"/>
  <c r="P1940" i="2"/>
  <c r="Q1940" i="2" s="1"/>
  <c r="P1941" i="2"/>
  <c r="P1942" i="2"/>
  <c r="P1943" i="2"/>
  <c r="P1944" i="2"/>
  <c r="P1945" i="2"/>
  <c r="Q1945" i="2" s="1"/>
  <c r="P1946" i="2"/>
  <c r="P1947" i="2"/>
  <c r="P1948" i="2"/>
  <c r="Q1948" i="2" s="1"/>
  <c r="P1949" i="2"/>
  <c r="Q1949" i="2" s="1"/>
  <c r="P1950" i="2"/>
  <c r="Q1950" i="2" s="1"/>
  <c r="P1951" i="2"/>
  <c r="Q1951" i="2" s="1"/>
  <c r="P1952" i="2"/>
  <c r="P1953" i="2"/>
  <c r="P1954" i="2"/>
  <c r="P1955" i="2"/>
  <c r="Q1955" i="2" s="1"/>
  <c r="P1956" i="2"/>
  <c r="P1957" i="2"/>
  <c r="P1958" i="2"/>
  <c r="P1959" i="2"/>
  <c r="Q1959" i="2" s="1"/>
  <c r="P1960" i="2"/>
  <c r="Q1960" i="2" s="1"/>
  <c r="P1961" i="2"/>
  <c r="Q1961" i="2" s="1"/>
  <c r="P1962" i="2"/>
  <c r="Q1962" i="2" s="1"/>
  <c r="P1963" i="2"/>
  <c r="Q1963" i="2" s="1"/>
  <c r="P1964" i="2"/>
  <c r="Q1964" i="2" s="1"/>
  <c r="P1965" i="2"/>
  <c r="P1966" i="2"/>
  <c r="P1967" i="2"/>
  <c r="P1968" i="2"/>
  <c r="P1969" i="2"/>
  <c r="P1970" i="2"/>
  <c r="P1971" i="2"/>
  <c r="Q1971" i="2" s="1"/>
  <c r="P1972" i="2"/>
  <c r="Q1972" i="2" s="1"/>
  <c r="P1973" i="2"/>
  <c r="Q1973" i="2" s="1"/>
  <c r="P1974" i="2"/>
  <c r="Q1974" i="2" s="1"/>
  <c r="P1975" i="2"/>
  <c r="P1976" i="2"/>
  <c r="Q1976" i="2" s="1"/>
  <c r="P1977" i="2"/>
  <c r="P1978" i="2"/>
  <c r="P1979" i="2"/>
  <c r="Q1979" i="2" s="1"/>
  <c r="P1980" i="2"/>
  <c r="P1981" i="2"/>
  <c r="Q1981" i="2" s="1"/>
  <c r="P1982" i="2"/>
  <c r="P1983" i="2"/>
  <c r="P1984" i="2"/>
  <c r="Q1984" i="2" s="1"/>
  <c r="P1985" i="2"/>
  <c r="Q1985" i="2" s="1"/>
  <c r="P1986" i="2"/>
  <c r="Q1986" i="2" s="1"/>
  <c r="P1987" i="2"/>
  <c r="Q1987" i="2" s="1"/>
  <c r="P1988" i="2"/>
  <c r="P1989" i="2"/>
  <c r="P1990" i="2"/>
  <c r="P1991" i="2"/>
  <c r="Q1991" i="2" s="1"/>
  <c r="P1992" i="2"/>
  <c r="P1993" i="2"/>
  <c r="P1994" i="2"/>
  <c r="P1995" i="2"/>
  <c r="Q1995" i="2" s="1"/>
  <c r="P1996" i="2"/>
  <c r="Q1996" i="2" s="1"/>
  <c r="P1997" i="2"/>
  <c r="Q1997" i="2" s="1"/>
  <c r="P1998" i="2"/>
  <c r="Q1998" i="2" s="1"/>
  <c r="P1999" i="2"/>
  <c r="Q1999" i="2" s="1"/>
  <c r="P2000" i="2"/>
  <c r="Q2000" i="2" s="1"/>
  <c r="P2001" i="2"/>
  <c r="P2002" i="2"/>
  <c r="P2003" i="2"/>
  <c r="P2004" i="2"/>
  <c r="P2005" i="2"/>
  <c r="Q2005" i="2" s="1"/>
  <c r="P2006" i="2"/>
  <c r="Q2006" i="2" s="1"/>
  <c r="P2007" i="2"/>
  <c r="Q2007" i="2" s="1"/>
  <c r="P2008" i="2"/>
  <c r="Q2008" i="2" s="1"/>
  <c r="P2009" i="2"/>
  <c r="Q2009" i="2" s="1"/>
  <c r="P2010" i="2"/>
  <c r="Q2010" i="2" s="1"/>
  <c r="P2011" i="2"/>
  <c r="Q2011" i="2" s="1"/>
  <c r="P2012" i="2"/>
  <c r="P2013" i="2"/>
  <c r="P2014" i="2"/>
  <c r="P2015" i="2"/>
  <c r="P2016" i="2"/>
  <c r="P2017" i="2"/>
  <c r="Q2017" i="2" s="1"/>
  <c r="P2018" i="2"/>
  <c r="P2019" i="2"/>
  <c r="P2020" i="2"/>
  <c r="Q2020" i="2" s="1"/>
  <c r="P2021" i="2"/>
  <c r="Q2021" i="2" s="1"/>
  <c r="P2022" i="2"/>
  <c r="Q2022" i="2" s="1"/>
  <c r="P2023" i="2"/>
  <c r="Q2023" i="2" s="1"/>
  <c r="P2024" i="2"/>
  <c r="Q2024" i="2" s="1"/>
  <c r="P2025" i="2"/>
  <c r="P2026" i="2"/>
  <c r="P2027" i="2"/>
  <c r="P2028" i="2"/>
  <c r="P2029" i="2"/>
  <c r="P2030" i="2"/>
  <c r="P2031" i="2"/>
  <c r="P2032" i="2"/>
  <c r="Q2032" i="2" s="1"/>
  <c r="P2033" i="2"/>
  <c r="Q2033" i="2" s="1"/>
  <c r="P2034" i="2"/>
  <c r="Q2034" i="2" s="1"/>
  <c r="P2035" i="2"/>
  <c r="Q2035" i="2" s="1"/>
  <c r="P2036" i="2"/>
  <c r="Q2036" i="2" s="1"/>
  <c r="P2037" i="2"/>
  <c r="P2038" i="2"/>
  <c r="P2039" i="2"/>
  <c r="Q2039" i="2" s="1"/>
  <c r="P2040" i="2"/>
  <c r="P2041" i="2"/>
  <c r="Q2041" i="2" s="1"/>
  <c r="P2042" i="2"/>
  <c r="P2043" i="2"/>
  <c r="Q2043" i="2" s="1"/>
  <c r="P2044" i="2"/>
  <c r="Q2044" i="2" s="1"/>
  <c r="P2045" i="2"/>
  <c r="Q2045" i="2" s="1"/>
  <c r="P2046" i="2"/>
  <c r="Q2046" i="2" s="1"/>
  <c r="P2047" i="2"/>
  <c r="Q2047" i="2" s="1"/>
  <c r="P2048" i="2"/>
  <c r="P2049" i="2"/>
  <c r="P2050" i="2"/>
  <c r="P2051" i="2"/>
  <c r="P2052" i="2"/>
  <c r="P2053" i="2"/>
  <c r="Q2053" i="2" s="1"/>
  <c r="P2054" i="2"/>
  <c r="Q2054" i="2" s="1"/>
  <c r="P2055" i="2"/>
  <c r="Q2055" i="2" s="1"/>
  <c r="P2056" i="2"/>
  <c r="Q2056" i="2" s="1"/>
  <c r="P2057" i="2"/>
  <c r="Q2057" i="2" s="1"/>
  <c r="P2058" i="2"/>
  <c r="Q2058" i="2" s="1"/>
  <c r="P2059" i="2"/>
  <c r="Q2059" i="2" s="1"/>
  <c r="P2060" i="2"/>
  <c r="Q2060" i="2" s="1"/>
  <c r="P2061" i="2"/>
  <c r="P2062" i="2"/>
  <c r="P2063" i="2"/>
  <c r="P2064" i="2"/>
  <c r="P2065" i="2"/>
  <c r="Q2065" i="2" s="1"/>
  <c r="P2066" i="2"/>
  <c r="P2067" i="2"/>
  <c r="P2068" i="2"/>
  <c r="Q2068" i="2" s="1"/>
  <c r="P2069" i="2"/>
  <c r="Q2069" i="2" s="1"/>
  <c r="P2070" i="2"/>
  <c r="Q2070" i="2" s="1"/>
  <c r="P2071" i="2"/>
  <c r="Q2071" i="2" s="1"/>
  <c r="P2072" i="2"/>
  <c r="Q2072" i="2" s="1"/>
  <c r="P2073" i="2"/>
  <c r="P2074" i="2"/>
  <c r="P2075" i="2"/>
  <c r="P2076" i="2"/>
  <c r="Q2076" i="2" s="1"/>
  <c r="P2077" i="2"/>
  <c r="Q2077" i="2" s="1"/>
  <c r="P2078" i="2"/>
  <c r="P2079" i="2"/>
  <c r="P2080" i="2"/>
  <c r="Q2080" i="2" s="1"/>
  <c r="P2081" i="2"/>
  <c r="Q2081" i="2" s="1"/>
  <c r="P2082" i="2"/>
  <c r="Q2082" i="2" s="1"/>
  <c r="P2083" i="2"/>
  <c r="Q2083" i="2" s="1"/>
  <c r="P2084" i="2"/>
  <c r="P2085" i="2"/>
  <c r="P2086" i="2"/>
  <c r="Q2086" i="2" s="1"/>
  <c r="P2087" i="2"/>
  <c r="P2088" i="2"/>
  <c r="P2089" i="2"/>
  <c r="P2090" i="2"/>
  <c r="P2091" i="2"/>
  <c r="Q2091" i="2" s="1"/>
  <c r="P2092" i="2"/>
  <c r="Q2092" i="2" s="1"/>
  <c r="P2093" i="2"/>
  <c r="Q2093" i="2" s="1"/>
  <c r="P2094" i="2"/>
  <c r="Q2094" i="2" s="1"/>
  <c r="P2095" i="2"/>
  <c r="Q2095" i="2" s="1"/>
  <c r="P2096" i="2"/>
  <c r="Q2096" i="2" s="1"/>
  <c r="P2097" i="2"/>
  <c r="P2098" i="2"/>
  <c r="P2099" i="2"/>
  <c r="Q2099" i="2" s="1"/>
  <c r="P2100" i="2"/>
  <c r="P2101" i="2"/>
  <c r="Q2101" i="2" s="1"/>
  <c r="P2102" i="2"/>
  <c r="P2103" i="2"/>
  <c r="Q2103" i="2" s="1"/>
  <c r="P2104" i="2"/>
  <c r="Q2104" i="2" s="1"/>
  <c r="P2105" i="2"/>
  <c r="Q2105" i="2" s="1"/>
  <c r="P2106" i="2"/>
  <c r="Q2106" i="2" s="1"/>
  <c r="P2107" i="2"/>
  <c r="Q2107" i="2" s="1"/>
  <c r="P2108" i="2"/>
  <c r="P2109" i="2"/>
  <c r="P2110" i="2"/>
  <c r="Q2110" i="2" s="1"/>
  <c r="P2111" i="2"/>
  <c r="P2112" i="2"/>
  <c r="P2113" i="2"/>
  <c r="P2114" i="2"/>
  <c r="P2115" i="2"/>
  <c r="Q2115" i="2" s="1"/>
  <c r="P2116" i="2"/>
  <c r="Q2116" i="2" s="1"/>
  <c r="P2117" i="2"/>
  <c r="Q2117" i="2" s="1"/>
  <c r="P2118" i="2"/>
  <c r="Q2118" i="2" s="1"/>
  <c r="P2119" i="2"/>
  <c r="Q2119" i="2" s="1"/>
  <c r="P2120" i="2"/>
  <c r="Q2120" i="2" s="1"/>
  <c r="P2121" i="2"/>
  <c r="P2122" i="2"/>
  <c r="P2123" i="2"/>
  <c r="P2124" i="2"/>
  <c r="P2125" i="2"/>
  <c r="P2126" i="2"/>
  <c r="Q2126" i="2" s="1"/>
  <c r="P2127" i="2"/>
  <c r="P2128" i="2"/>
  <c r="Q2128" i="2" s="1"/>
  <c r="P2129" i="2"/>
  <c r="Q2129" i="2" s="1"/>
  <c r="P2130" i="2"/>
  <c r="Q2130" i="2" s="1"/>
  <c r="P2131" i="2"/>
  <c r="Q2131" i="2" s="1"/>
  <c r="P2132" i="2"/>
  <c r="P2133" i="2"/>
  <c r="P2134" i="2"/>
  <c r="Q2134" i="2" s="1"/>
  <c r="P2135" i="2"/>
  <c r="Q2135" i="2" s="1"/>
  <c r="P2136" i="2"/>
  <c r="P2137" i="2"/>
  <c r="Q2137" i="2" s="1"/>
  <c r="P2138" i="2"/>
  <c r="P2139" i="2"/>
  <c r="P2140" i="2"/>
  <c r="Q2140" i="2" s="1"/>
  <c r="P2141" i="2"/>
  <c r="Q2141" i="2" s="1"/>
  <c r="P2142" i="2"/>
  <c r="Q2142" i="2" s="1"/>
  <c r="P2143" i="2"/>
  <c r="Q2143" i="2" s="1"/>
  <c r="P2144" i="2"/>
  <c r="P2145" i="2"/>
  <c r="P2146" i="2"/>
  <c r="P2147" i="2"/>
  <c r="P2148" i="2"/>
  <c r="P2149" i="2"/>
  <c r="Q2149" i="2" s="1"/>
  <c r="P2150" i="2"/>
  <c r="P2151" i="2"/>
  <c r="Q2151" i="2" s="1"/>
  <c r="P2152" i="2"/>
  <c r="Q2152" i="2" s="1"/>
  <c r="P2153" i="2"/>
  <c r="Q2153" i="2" s="1"/>
  <c r="P2154" i="2"/>
  <c r="Q2154" i="2" s="1"/>
  <c r="P2155" i="2"/>
  <c r="Q2155" i="2" s="1"/>
  <c r="P2156" i="2"/>
  <c r="P2157" i="2"/>
  <c r="P2158" i="2"/>
  <c r="P2159" i="2"/>
  <c r="P2160" i="2"/>
  <c r="P2161" i="2"/>
  <c r="Q2161" i="2" s="1"/>
  <c r="P2162" i="2"/>
  <c r="P2163" i="2"/>
  <c r="Q2163" i="2" s="1"/>
  <c r="P2164" i="2"/>
  <c r="Q2164" i="2" s="1"/>
  <c r="P2165" i="2"/>
  <c r="Q2165" i="2" s="1"/>
  <c r="P2166" i="2"/>
  <c r="Q2166" i="2" s="1"/>
  <c r="P2167" i="2"/>
  <c r="Q2167" i="2" s="1"/>
  <c r="P2168" i="2"/>
  <c r="P2169" i="2"/>
  <c r="P2170" i="2"/>
  <c r="P2171" i="2"/>
  <c r="P2172" i="2"/>
  <c r="P2173" i="2"/>
  <c r="P2174" i="2"/>
  <c r="P2175" i="2"/>
  <c r="Q2175" i="2" s="1"/>
  <c r="P2176" i="2"/>
  <c r="Q2176" i="2" s="1"/>
  <c r="P2177" i="2"/>
  <c r="Q2177" i="2" s="1"/>
  <c r="P2178" i="2"/>
  <c r="Q2178" i="2" s="1"/>
  <c r="P2179" i="2"/>
  <c r="Q2179" i="2" s="1"/>
  <c r="P2180" i="2"/>
  <c r="Q2180" i="2" s="1"/>
  <c r="P2181" i="2"/>
  <c r="P2182" i="2"/>
  <c r="Q2182" i="2" s="1"/>
  <c r="P2183" i="2"/>
  <c r="P2184" i="2"/>
  <c r="P2185" i="2"/>
  <c r="P2186" i="2"/>
  <c r="P2187" i="2"/>
  <c r="P2188" i="2"/>
  <c r="Q2188" i="2" s="1"/>
  <c r="P2189" i="2"/>
  <c r="Q2189" i="2" s="1"/>
  <c r="P2190" i="2"/>
  <c r="Q2190" i="2" s="1"/>
  <c r="P2191" i="2"/>
  <c r="Q2191" i="2" s="1"/>
  <c r="P2192" i="2"/>
  <c r="P2193" i="2"/>
  <c r="P2194" i="2"/>
  <c r="P2195" i="2"/>
  <c r="P2196" i="2"/>
  <c r="Q2196" i="2" s="1"/>
  <c r="P2197" i="2"/>
  <c r="Q2197" i="2" s="1"/>
  <c r="P2198" i="2"/>
  <c r="P2199" i="2"/>
  <c r="P2200" i="2"/>
  <c r="Q2200" i="2" s="1"/>
  <c r="P2201" i="2"/>
  <c r="Q2201" i="2" s="1"/>
  <c r="P2202" i="2"/>
  <c r="Q2202" i="2" s="1"/>
  <c r="P2203" i="2"/>
  <c r="Q2203" i="2" s="1"/>
  <c r="P2204" i="2"/>
  <c r="Q2204" i="2" s="1"/>
  <c r="P2205" i="2"/>
  <c r="P2206" i="2"/>
  <c r="P2207" i="2"/>
  <c r="P2208" i="2"/>
  <c r="P2209" i="2"/>
  <c r="P2210" i="2"/>
  <c r="P2211" i="2"/>
  <c r="Q2211" i="2" s="1"/>
  <c r="P2212" i="2"/>
  <c r="Q2212" i="2" s="1"/>
  <c r="P2213" i="2"/>
  <c r="Q2213" i="2" s="1"/>
  <c r="P2214" i="2"/>
  <c r="Q2214" i="2" s="1"/>
  <c r="P2215" i="2"/>
  <c r="Q2215" i="2" s="1"/>
  <c r="P2216" i="2"/>
  <c r="Q2216" i="2" s="1"/>
  <c r="P2217" i="2"/>
  <c r="P2218" i="2"/>
  <c r="P2219" i="2"/>
  <c r="P2220" i="2"/>
  <c r="P2221" i="2"/>
  <c r="Q2221" i="2" s="1"/>
  <c r="P2222" i="2"/>
  <c r="P2223" i="2"/>
  <c r="P2224" i="2"/>
  <c r="Q2224" i="2" s="1"/>
  <c r="P2225" i="2"/>
  <c r="Q2225" i="2" s="1"/>
  <c r="P2226" i="2"/>
  <c r="Q2226" i="2" s="1"/>
  <c r="P2227" i="2"/>
  <c r="Q2227" i="2" s="1"/>
  <c r="P2228" i="2"/>
  <c r="P2229" i="2"/>
  <c r="P2230" i="2"/>
  <c r="Q2230" i="2" s="1"/>
  <c r="P2231" i="2"/>
  <c r="P2232" i="2"/>
  <c r="P2233" i="2"/>
  <c r="Q2233" i="2" s="1"/>
  <c r="P2234" i="2"/>
  <c r="P2235" i="2"/>
  <c r="Q2235" i="2" s="1"/>
  <c r="P2236" i="2"/>
  <c r="Q2236" i="2" s="1"/>
  <c r="P2237" i="2"/>
  <c r="Q2237" i="2" s="1"/>
  <c r="P2238" i="2"/>
  <c r="Q2238" i="2" s="1"/>
  <c r="P2239" i="2"/>
  <c r="Q2239" i="2" s="1"/>
  <c r="P2240" i="2"/>
  <c r="P2241" i="2"/>
  <c r="P2242" i="2"/>
  <c r="P2243" i="2"/>
  <c r="P2244" i="2"/>
  <c r="Q2244" i="2" s="1"/>
  <c r="P2245" i="2"/>
  <c r="P2246" i="2"/>
  <c r="Q2246" i="2" s="1"/>
  <c r="P2247" i="2"/>
  <c r="P2248" i="2"/>
  <c r="Q2248" i="2" s="1"/>
  <c r="P2249" i="2"/>
  <c r="Q2249" i="2" s="1"/>
  <c r="P2250" i="2"/>
  <c r="Q2250" i="2" s="1"/>
  <c r="P2251" i="2"/>
  <c r="Q2251" i="2" s="1"/>
  <c r="P2252" i="2"/>
  <c r="P2253" i="2"/>
  <c r="P2254" i="2"/>
  <c r="P2255" i="2"/>
  <c r="P2256" i="2"/>
  <c r="P2257" i="2"/>
  <c r="P2258" i="2"/>
  <c r="P2259" i="2"/>
  <c r="Q2259" i="2" s="1"/>
  <c r="P2260" i="2"/>
  <c r="Q2260" i="2" s="1"/>
  <c r="P2261" i="2"/>
  <c r="Q2261" i="2" s="1"/>
  <c r="P2262" i="2"/>
  <c r="Q2262" i="2" s="1"/>
  <c r="P2263" i="2"/>
  <c r="Q2263" i="2" s="1"/>
  <c r="P2264" i="2"/>
  <c r="P2265" i="2"/>
  <c r="P2266" i="2"/>
  <c r="P2267" i="2"/>
  <c r="P2268" i="2"/>
  <c r="P2269" i="2"/>
  <c r="Q2269" i="2" s="1"/>
  <c r="P2270" i="2"/>
  <c r="P2271" i="2"/>
  <c r="P2272" i="2"/>
  <c r="Q2272" i="2" s="1"/>
  <c r="P2273" i="2"/>
  <c r="Q2273" i="2" s="1"/>
  <c r="P2274" i="2"/>
  <c r="Q2274" i="2" s="1"/>
  <c r="P2275" i="2"/>
  <c r="Q2275" i="2" s="1"/>
  <c r="P2276" i="2"/>
  <c r="P2277" i="2"/>
  <c r="P2278" i="2"/>
  <c r="P2279" i="2"/>
  <c r="P2280" i="2"/>
  <c r="Q2280" i="2" s="1"/>
  <c r="P2281" i="2"/>
  <c r="P2282" i="2"/>
  <c r="P2283" i="2"/>
  <c r="P2284" i="2"/>
  <c r="Q2284" i="2" s="1"/>
  <c r="P2285" i="2"/>
  <c r="Q2285" i="2" s="1"/>
  <c r="P2286" i="2"/>
  <c r="Q2286" i="2" s="1"/>
  <c r="P2287" i="2"/>
  <c r="Q2287" i="2" s="1"/>
  <c r="P2288" i="2"/>
  <c r="Q2288" i="2" s="1"/>
  <c r="P2289" i="2"/>
  <c r="P2290" i="2"/>
  <c r="P2291" i="2"/>
  <c r="P2292" i="2"/>
  <c r="Q2292" i="2" s="1"/>
  <c r="P2293" i="2"/>
  <c r="P2294" i="2"/>
  <c r="P2295" i="2"/>
  <c r="Q2295" i="2" s="1"/>
  <c r="P2296" i="2"/>
  <c r="Q2296" i="2" s="1"/>
  <c r="P2297" i="2"/>
  <c r="Q2297" i="2" s="1"/>
  <c r="P2298" i="2"/>
  <c r="Q2298" i="2" s="1"/>
  <c r="P2299" i="2"/>
  <c r="Q2299" i="2" s="1"/>
  <c r="P2300" i="2"/>
  <c r="P2301" i="2"/>
  <c r="P2302" i="2"/>
  <c r="P2303" i="2"/>
  <c r="P2304" i="2"/>
  <c r="P2305" i="2"/>
  <c r="P2306" i="2"/>
  <c r="P2307" i="2"/>
  <c r="Q2307" i="2" s="1"/>
  <c r="P2308" i="2"/>
  <c r="Q2308" i="2" s="1"/>
  <c r="P2309" i="2"/>
  <c r="Q2309" i="2" s="1"/>
  <c r="P2310" i="2"/>
  <c r="Q2310" i="2" s="1"/>
  <c r="P2311" i="2"/>
  <c r="Q2311" i="2" s="1"/>
  <c r="P2312" i="2"/>
  <c r="P2313" i="2"/>
  <c r="P2314" i="2"/>
  <c r="P2315" i="2"/>
  <c r="Q2315" i="2" s="1"/>
  <c r="P2316" i="2"/>
  <c r="P2317" i="2"/>
  <c r="P2318" i="2"/>
  <c r="P2319" i="2"/>
  <c r="P2320" i="2"/>
  <c r="Q2320" i="2" s="1"/>
  <c r="P2321" i="2"/>
  <c r="Q2321" i="2" s="1"/>
  <c r="P2322" i="2"/>
  <c r="Q2322" i="2" s="1"/>
  <c r="P2323" i="2"/>
  <c r="Q2323" i="2" s="1"/>
  <c r="P2324" i="2"/>
  <c r="P2325" i="2"/>
  <c r="P2326" i="2"/>
  <c r="P2327" i="2"/>
  <c r="P2328" i="2"/>
  <c r="P2329" i="2"/>
  <c r="P2330" i="2"/>
  <c r="Q2330" i="2" s="1"/>
  <c r="P2331" i="2"/>
  <c r="P2332" i="2"/>
  <c r="Q2332" i="2" s="1"/>
  <c r="P2333" i="2"/>
  <c r="Q2333" i="2" s="1"/>
  <c r="P2334" i="2"/>
  <c r="Q2334" i="2" s="1"/>
  <c r="P2335" i="2"/>
  <c r="Q2335" i="2" s="1"/>
  <c r="P2336" i="2"/>
  <c r="P2337" i="2"/>
  <c r="P2338" i="2"/>
  <c r="P2339" i="2"/>
  <c r="P2340" i="2"/>
  <c r="Q2340" i="2" s="1"/>
  <c r="P2341" i="2"/>
  <c r="P2342" i="2"/>
  <c r="P2343" i="2"/>
  <c r="P2344" i="2"/>
  <c r="Q2344" i="2" s="1"/>
  <c r="P2345" i="2"/>
  <c r="Q2345" i="2" s="1"/>
  <c r="P2346" i="2"/>
  <c r="Q2346" i="2" s="1"/>
  <c r="P2347" i="2"/>
  <c r="Q2347" i="2" s="1"/>
  <c r="P2348" i="2"/>
  <c r="Q2348" i="2" s="1"/>
  <c r="P2349" i="2"/>
  <c r="P2350" i="2"/>
  <c r="P2351" i="2"/>
  <c r="P2352" i="2"/>
  <c r="P2353" i="2"/>
  <c r="P2354" i="2"/>
  <c r="P2355" i="2"/>
  <c r="Q2355" i="2" s="1"/>
  <c r="P2356" i="2"/>
  <c r="Q2356" i="2" s="1"/>
  <c r="P2357" i="2"/>
  <c r="Q2357" i="2" s="1"/>
  <c r="P2358" i="2"/>
  <c r="Q2358" i="2" s="1"/>
  <c r="P2359" i="2"/>
  <c r="Q2359" i="2" s="1"/>
  <c r="P2360" i="2"/>
  <c r="P2361" i="2"/>
  <c r="P2362" i="2"/>
  <c r="P2363" i="2"/>
  <c r="P2364" i="2"/>
  <c r="P2365" i="2"/>
  <c r="Q2365" i="2" s="1"/>
  <c r="P2366" i="2"/>
  <c r="P2367" i="2"/>
  <c r="P2368" i="2"/>
  <c r="Q2368" i="2" s="1"/>
  <c r="P2369" i="2"/>
  <c r="Q2369" i="2" s="1"/>
  <c r="P2370" i="2"/>
  <c r="Q2370" i="2" s="1"/>
  <c r="P2371" i="2"/>
  <c r="Q2371" i="2" s="1"/>
  <c r="P2372" i="2"/>
  <c r="P2373" i="2"/>
  <c r="P2374" i="2"/>
  <c r="P2375" i="2"/>
  <c r="P2376" i="2"/>
  <c r="P2377" i="2"/>
  <c r="P2378" i="2"/>
  <c r="P2379" i="2"/>
  <c r="Q2379" i="2" s="1"/>
  <c r="P2380" i="2"/>
  <c r="Q2380" i="2" s="1"/>
  <c r="P2381" i="2"/>
  <c r="Q2381" i="2" s="1"/>
  <c r="P2382" i="2"/>
  <c r="Q2382" i="2" s="1"/>
  <c r="P2383" i="2"/>
  <c r="Q2383" i="2" s="1"/>
  <c r="P2384" i="2"/>
  <c r="Q2384" i="2" s="1"/>
  <c r="P2385" i="2"/>
  <c r="P2386" i="2"/>
  <c r="P2387" i="2"/>
  <c r="P2388" i="2"/>
  <c r="Q2388" i="2" s="1"/>
  <c r="P2389" i="2"/>
  <c r="Q2389" i="2" s="1"/>
  <c r="P2390" i="2"/>
  <c r="P2391" i="2"/>
  <c r="P2392" i="2"/>
  <c r="Q2392" i="2" s="1"/>
  <c r="P2393" i="2"/>
  <c r="Q2393" i="2" s="1"/>
  <c r="P2394" i="2"/>
  <c r="Q2394" i="2" s="1"/>
  <c r="P2395" i="2"/>
  <c r="P2396" i="2"/>
  <c r="P2397" i="2"/>
  <c r="P2398" i="2"/>
  <c r="Q2398" i="2" s="1"/>
  <c r="P2399" i="2"/>
  <c r="P2400" i="2"/>
  <c r="P2401" i="2"/>
  <c r="Q2401" i="2" s="1"/>
  <c r="P2402" i="2"/>
  <c r="Q2402" i="2" s="1"/>
  <c r="P2403" i="2"/>
  <c r="P2404" i="2"/>
  <c r="Q2404" i="2" s="1"/>
  <c r="P2405" i="2"/>
  <c r="Q2405" i="2" s="1"/>
  <c r="P2406" i="2"/>
  <c r="Q2406" i="2" s="1"/>
  <c r="P2407" i="2"/>
  <c r="Q2407" i="2" s="1"/>
  <c r="P2408" i="2"/>
  <c r="P2409" i="2"/>
  <c r="P2410" i="2"/>
  <c r="P2411" i="2"/>
  <c r="P2412" i="2"/>
  <c r="P2413" i="2"/>
  <c r="P2414" i="2"/>
  <c r="Q2414" i="2" s="1"/>
  <c r="P2415" i="2"/>
  <c r="P2416" i="2"/>
  <c r="Q2416" i="2" s="1"/>
  <c r="P2417" i="2"/>
  <c r="Q2417" i="2" s="1"/>
  <c r="P2418" i="2"/>
  <c r="Q2418" i="2" s="1"/>
  <c r="P2419" i="2"/>
  <c r="Q2419" i="2" s="1"/>
  <c r="P2420" i="2"/>
  <c r="Q2420" i="2" s="1"/>
  <c r="P2421" i="2"/>
  <c r="P2422" i="2"/>
  <c r="P2423" i="2"/>
  <c r="Q2423" i="2" s="1"/>
  <c r="P2424" i="2"/>
  <c r="P2425" i="2"/>
  <c r="P2426" i="2"/>
  <c r="P2427" i="2"/>
  <c r="P2428" i="2"/>
  <c r="Q2428" i="2" s="1"/>
  <c r="P2429" i="2"/>
  <c r="Q2429" i="2" s="1"/>
  <c r="P2430" i="2"/>
  <c r="Q2430" i="2" s="1"/>
  <c r="P2431" i="2"/>
  <c r="Q2431" i="2" s="1"/>
  <c r="P2432" i="2"/>
  <c r="P2433" i="2"/>
  <c r="P2434" i="2"/>
  <c r="P2435" i="2"/>
  <c r="Q2435" i="2" s="1"/>
  <c r="P2436" i="2"/>
  <c r="P2437" i="2"/>
  <c r="P2438" i="2"/>
  <c r="P2439" i="2"/>
  <c r="Q2439" i="2" s="1"/>
  <c r="P2440" i="2"/>
  <c r="Q2440" i="2" s="1"/>
  <c r="P2441" i="2"/>
  <c r="Q2441" i="2" s="1"/>
  <c r="P2442" i="2"/>
  <c r="Q2442" i="2" s="1"/>
  <c r="P2443" i="2"/>
  <c r="Q2443" i="2" s="1"/>
  <c r="P2444" i="2"/>
  <c r="Q2444" i="2" s="1"/>
  <c r="P2445" i="2"/>
  <c r="P2446" i="2"/>
  <c r="P2447" i="2"/>
  <c r="P2448" i="2"/>
  <c r="P2449" i="2"/>
  <c r="Q2449" i="2" s="1"/>
  <c r="P2450" i="2"/>
  <c r="Q2450" i="2" s="1"/>
  <c r="P2451" i="2"/>
  <c r="P2452" i="2"/>
  <c r="Q2452" i="2" s="1"/>
  <c r="P2453" i="2"/>
  <c r="Q2453" i="2" s="1"/>
  <c r="P2454" i="2"/>
  <c r="Q2454" i="2" s="1"/>
  <c r="P2455" i="2"/>
  <c r="Q2455" i="2" s="1"/>
  <c r="P2456" i="2"/>
  <c r="P2457" i="2"/>
  <c r="P2458" i="2"/>
  <c r="P2459" i="2"/>
  <c r="P2460" i="2"/>
  <c r="P2461" i="2"/>
  <c r="Q2461" i="2" s="1"/>
  <c r="P2462" i="2"/>
  <c r="P2463" i="2"/>
  <c r="P2464" i="2"/>
  <c r="Q2464" i="2" s="1"/>
  <c r="P2465" i="2"/>
  <c r="Q2465" i="2" s="1"/>
  <c r="P2466" i="2"/>
  <c r="Q2466" i="2" s="1"/>
  <c r="P2467" i="2"/>
  <c r="Q2467" i="2" s="1"/>
  <c r="P2468" i="2"/>
  <c r="Q2468" i="2" s="1"/>
  <c r="P2469" i="2"/>
  <c r="P2470" i="2"/>
  <c r="P2471" i="2"/>
  <c r="P2472" i="2"/>
  <c r="P2473" i="2"/>
  <c r="Q2473" i="2" s="1"/>
  <c r="P2474" i="2"/>
  <c r="P2475" i="2"/>
  <c r="P2476" i="2"/>
  <c r="Q2476" i="2" s="1"/>
  <c r="P2477" i="2"/>
  <c r="Q2477" i="2" s="1"/>
  <c r="P2478" i="2"/>
  <c r="Q2478" i="2" s="1"/>
  <c r="P2479" i="2"/>
  <c r="Q2479" i="2" s="1"/>
  <c r="P2480" i="2"/>
  <c r="Q2480" i="2" s="1"/>
  <c r="P2481" i="2"/>
  <c r="P2482" i="2"/>
  <c r="Q2482" i="2" s="1"/>
  <c r="P2483" i="2"/>
  <c r="P2484" i="2"/>
  <c r="Q2484" i="2" s="1"/>
  <c r="P2485" i="2"/>
  <c r="P2486" i="2"/>
  <c r="P2487" i="2"/>
  <c r="Q2487" i="2" s="1"/>
  <c r="P2488" i="2"/>
  <c r="Q2488" i="2" s="1"/>
  <c r="P2489" i="2"/>
  <c r="Q2489" i="2" s="1"/>
  <c r="P2490" i="2"/>
  <c r="Q2490" i="2" s="1"/>
  <c r="P2491" i="2"/>
  <c r="Q2491" i="2" s="1"/>
  <c r="P2492" i="2"/>
  <c r="Q2492" i="2" s="1"/>
  <c r="P2493" i="2"/>
  <c r="P2494" i="2"/>
  <c r="P2495" i="2"/>
  <c r="P2496" i="2"/>
  <c r="P2497" i="2"/>
  <c r="Q2497" i="2" s="1"/>
  <c r="P2498" i="2"/>
  <c r="P2499" i="2"/>
  <c r="Q2499" i="2" s="1"/>
  <c r="P2500" i="2"/>
  <c r="Q2500" i="2" s="1"/>
  <c r="P2501" i="2"/>
  <c r="Q2501" i="2" s="1"/>
  <c r="P2502" i="2"/>
  <c r="Q2502" i="2" s="1"/>
  <c r="P2503" i="2"/>
  <c r="Q2503" i="2" s="1"/>
  <c r="P2504" i="2"/>
  <c r="Q2504" i="2" s="1"/>
  <c r="P2505" i="2"/>
  <c r="P2506" i="2"/>
  <c r="P2507" i="2"/>
  <c r="P2508" i="2"/>
  <c r="P2509" i="2"/>
  <c r="P2510" i="2"/>
  <c r="P2511" i="2"/>
  <c r="P2512" i="2"/>
  <c r="Q2512" i="2" s="1"/>
  <c r="P2513" i="2"/>
  <c r="Q2513" i="2" s="1"/>
  <c r="P2514" i="2"/>
  <c r="P2515" i="2"/>
  <c r="Q2515" i="2" s="1"/>
  <c r="P2516" i="2"/>
  <c r="P2517" i="2"/>
  <c r="P2518" i="2"/>
  <c r="Q2518" i="2" s="1"/>
  <c r="P2519" i="2"/>
  <c r="Q2519" i="2" s="1"/>
  <c r="P2520" i="2"/>
  <c r="P2521" i="2"/>
  <c r="P2522" i="2"/>
  <c r="P2523" i="2"/>
  <c r="Q2523" i="2" s="1"/>
  <c r="P2524" i="2"/>
  <c r="Q2524" i="2" s="1"/>
  <c r="P2525" i="2"/>
  <c r="Q2525" i="2" s="1"/>
  <c r="P2526" i="2"/>
  <c r="Q2526" i="2" s="1"/>
  <c r="P2527" i="2"/>
  <c r="Q2527" i="2" s="1"/>
  <c r="P2528" i="2"/>
  <c r="P2529" i="2"/>
  <c r="P2530" i="2"/>
  <c r="P2531" i="2"/>
  <c r="P2532" i="2"/>
  <c r="P2533" i="2"/>
  <c r="Q2533" i="2" s="1"/>
  <c r="P2534" i="2"/>
  <c r="P2535" i="2"/>
  <c r="P2536" i="2"/>
  <c r="Q2536" i="2" s="1"/>
  <c r="P2537" i="2"/>
  <c r="Q2537" i="2" s="1"/>
  <c r="P2538" i="2"/>
  <c r="Q2538" i="2" s="1"/>
  <c r="P2539" i="2"/>
  <c r="Q2539" i="2" s="1"/>
  <c r="P2540" i="2"/>
  <c r="Q2540" i="2" s="1"/>
  <c r="P2541" i="2"/>
  <c r="P2542" i="2"/>
  <c r="P2543" i="2"/>
  <c r="Q2543" i="2" s="1"/>
  <c r="P2544" i="2"/>
  <c r="P2545" i="2"/>
  <c r="Q2545" i="2" s="1"/>
  <c r="P2546" i="2"/>
  <c r="P2547" i="2"/>
  <c r="P2548" i="2"/>
  <c r="Q2548" i="2" s="1"/>
  <c r="P2549" i="2"/>
  <c r="Q2549" i="2" s="1"/>
  <c r="P2550" i="2"/>
  <c r="Q2550" i="2" s="1"/>
  <c r="P2551" i="2"/>
  <c r="P2552" i="2"/>
  <c r="P2553" i="2"/>
  <c r="P2554" i="2"/>
  <c r="P2555" i="2"/>
  <c r="Q2555" i="2" s="1"/>
  <c r="P2556" i="2"/>
  <c r="P2557" i="2"/>
  <c r="Q2557" i="2" s="1"/>
  <c r="P2558" i="2"/>
  <c r="P2559" i="2"/>
  <c r="P2560" i="2"/>
  <c r="Q2560" i="2" s="1"/>
  <c r="P2561" i="2"/>
  <c r="Q2561" i="2" s="1"/>
  <c r="P2562" i="2"/>
  <c r="Q2562" i="2" s="1"/>
  <c r="P2563" i="2"/>
  <c r="Q2563" i="2" s="1"/>
  <c r="P2564" i="2"/>
  <c r="P2565" i="2"/>
  <c r="P2566" i="2"/>
  <c r="Q2566" i="2" s="1"/>
  <c r="P2567" i="2"/>
  <c r="P2568" i="2"/>
  <c r="P2569" i="2"/>
  <c r="P2570" i="2"/>
  <c r="P2571" i="2"/>
  <c r="Q2571" i="2" s="1"/>
  <c r="P2572" i="2"/>
  <c r="Q2572" i="2" s="1"/>
  <c r="P2573" i="2"/>
  <c r="Q2573" i="2" s="1"/>
  <c r="P2574" i="2"/>
  <c r="Q2574" i="2" s="1"/>
  <c r="P2575" i="2"/>
  <c r="Q2575" i="2" s="1"/>
  <c r="P2576" i="2"/>
  <c r="P2577" i="2"/>
  <c r="P2578" i="2"/>
  <c r="P2579" i="2"/>
  <c r="P2580" i="2"/>
  <c r="P2581" i="2"/>
  <c r="P2582" i="2"/>
  <c r="Q2582" i="2" s="1"/>
  <c r="P2583" i="2"/>
  <c r="P2584" i="2"/>
  <c r="Q2584" i="2" s="1"/>
  <c r="P2585" i="2"/>
  <c r="Q2585" i="2" s="1"/>
  <c r="P2586" i="2"/>
  <c r="Q2586" i="2" s="1"/>
  <c r="P2587" i="2"/>
  <c r="Q2587" i="2" s="1"/>
  <c r="P2588" i="2"/>
  <c r="P2589" i="2"/>
  <c r="P2590" i="2"/>
  <c r="Q2590" i="2" s="1"/>
  <c r="P2591" i="2"/>
  <c r="Q2591" i="2" s="1"/>
  <c r="P2592" i="2"/>
  <c r="P2593" i="2"/>
  <c r="P2594" i="2"/>
  <c r="P2595" i="2"/>
  <c r="P2596" i="2"/>
  <c r="Q2596" i="2" s="1"/>
  <c r="P2597" i="2"/>
  <c r="Q2597" i="2" s="1"/>
  <c r="P2598" i="2"/>
  <c r="Q2598" i="2" s="1"/>
  <c r="P2599" i="2"/>
  <c r="Q2599" i="2" s="1"/>
  <c r="P2600" i="2"/>
  <c r="Q2600" i="2" s="1"/>
  <c r="P2601" i="2"/>
  <c r="P2602" i="2"/>
  <c r="P2603" i="2"/>
  <c r="P2604" i="2"/>
  <c r="P2605" i="2"/>
  <c r="Q2605" i="2" s="1"/>
  <c r="P2606" i="2"/>
  <c r="P2607" i="2"/>
  <c r="P2608" i="2"/>
  <c r="Q2608" i="2" s="1"/>
  <c r="P2609" i="2"/>
  <c r="Q2609" i="2" s="1"/>
  <c r="P2610" i="2"/>
  <c r="Q2610" i="2" s="1"/>
  <c r="P2611" i="2"/>
  <c r="Q2611" i="2" s="1"/>
  <c r="P2612" i="2"/>
  <c r="P2613" i="2"/>
  <c r="P2614" i="2"/>
  <c r="P2615" i="2"/>
  <c r="Q2615" i="2" s="1"/>
  <c r="P2616" i="2"/>
  <c r="P2617" i="2"/>
  <c r="Q2617" i="2" s="1"/>
  <c r="P2618" i="2"/>
  <c r="P2619" i="2"/>
  <c r="P2620" i="2"/>
  <c r="Q2620" i="2" s="1"/>
  <c r="P2621" i="2"/>
  <c r="Q2621" i="2" s="1"/>
  <c r="P2622" i="2"/>
  <c r="Q2622" i="2" s="1"/>
  <c r="P2623" i="2"/>
  <c r="Q2623" i="2" s="1"/>
  <c r="P2624" i="2"/>
  <c r="P2625" i="2"/>
  <c r="P2626" i="2"/>
  <c r="P2627" i="2"/>
  <c r="P2628" i="2"/>
  <c r="P2629" i="2"/>
  <c r="P2630" i="2"/>
  <c r="P2631" i="2"/>
  <c r="P2632" i="2"/>
  <c r="Q2632" i="2" s="1"/>
  <c r="P2633" i="2"/>
  <c r="Q2633" i="2" s="1"/>
  <c r="P2634" i="2"/>
  <c r="Q2634" i="2" s="1"/>
  <c r="P2635" i="2"/>
  <c r="Q2635" i="2" s="1"/>
  <c r="P2636" i="2"/>
  <c r="Q2636" i="2" s="1"/>
  <c r="P2637" i="2"/>
  <c r="P2638" i="2"/>
  <c r="Q2638" i="2" s="1"/>
  <c r="P2639" i="2"/>
  <c r="P2640" i="2"/>
  <c r="P2641" i="2"/>
  <c r="P2642" i="2"/>
  <c r="P2643" i="2"/>
  <c r="P2644" i="2"/>
  <c r="Q2644" i="2" s="1"/>
  <c r="P2645" i="2"/>
  <c r="Q2645" i="2" s="1"/>
  <c r="P2646" i="2"/>
  <c r="Q2646" i="2" s="1"/>
  <c r="P2647" i="2"/>
  <c r="Q2647" i="2" s="1"/>
  <c r="P2648" i="2"/>
  <c r="P2649" i="2"/>
  <c r="P2650" i="2"/>
  <c r="P2651" i="2"/>
  <c r="P2652" i="2"/>
  <c r="Q2652" i="2" s="1"/>
  <c r="P2653" i="2"/>
  <c r="Q2653" i="2" s="1"/>
  <c r="P2654" i="2"/>
  <c r="P2655" i="2"/>
  <c r="Q2655" i="2" s="1"/>
  <c r="P2656" i="2"/>
  <c r="Q2656" i="2" s="1"/>
  <c r="P2657" i="2"/>
  <c r="Q2657" i="2" s="1"/>
  <c r="P2658" i="2"/>
  <c r="Q2658" i="2" s="1"/>
  <c r="P2659" i="2"/>
  <c r="Q2659" i="2" s="1"/>
  <c r="P2660" i="2"/>
  <c r="P2661" i="2"/>
  <c r="P2662" i="2"/>
  <c r="P2663" i="2"/>
  <c r="P2664" i="2"/>
  <c r="P2665" i="2"/>
  <c r="P2666" i="2"/>
  <c r="P2667" i="2"/>
  <c r="P2668" i="2"/>
  <c r="Q2668" i="2" s="1"/>
  <c r="P2669" i="2"/>
  <c r="Q2669" i="2" s="1"/>
  <c r="P2670" i="2"/>
  <c r="Q2670" i="2" s="1"/>
  <c r="P2671" i="2"/>
  <c r="Q2671" i="2" s="1"/>
  <c r="P2672" i="2"/>
  <c r="Q2672" i="2" s="1"/>
  <c r="P2673" i="2"/>
  <c r="P2674" i="2"/>
  <c r="P2675" i="2"/>
  <c r="Q2675" i="2" s="1"/>
  <c r="P2676" i="2"/>
  <c r="P2677" i="2"/>
  <c r="P2678" i="2"/>
  <c r="P2679" i="2"/>
  <c r="Q2679" i="2" s="1"/>
  <c r="P2680" i="2"/>
  <c r="Q2680" i="2" s="1"/>
  <c r="P2681" i="2"/>
  <c r="Q2681" i="2" s="1"/>
  <c r="P2682" i="2"/>
  <c r="Q2682" i="2" s="1"/>
  <c r="P2683" i="2"/>
  <c r="Q2683" i="2" s="1"/>
  <c r="P2684" i="2"/>
  <c r="P2685" i="2"/>
  <c r="P2686" i="2"/>
  <c r="Q2686" i="2" s="1"/>
  <c r="P2687" i="2"/>
  <c r="P2688" i="2"/>
  <c r="Q2688" i="2" s="1"/>
  <c r="P2689" i="2"/>
  <c r="P2690" i="2"/>
  <c r="P2691" i="2"/>
  <c r="Q2691" i="2" s="1"/>
  <c r="P2692" i="2"/>
  <c r="Q2692" i="2" s="1"/>
  <c r="P2693" i="2"/>
  <c r="Q2693" i="2" s="1"/>
  <c r="P2694" i="2"/>
  <c r="Q2694" i="2" s="1"/>
  <c r="P2695" i="2"/>
  <c r="Q2695" i="2" s="1"/>
  <c r="P2696" i="2"/>
  <c r="P2697" i="2"/>
  <c r="P2698" i="2"/>
  <c r="P2699" i="2"/>
  <c r="P2700" i="2"/>
  <c r="P2701" i="2"/>
  <c r="Q2701" i="2" s="1"/>
  <c r="P2702" i="2"/>
  <c r="P2703" i="2"/>
  <c r="P2704" i="2"/>
  <c r="Q2704" i="2" s="1"/>
  <c r="P2705" i="2"/>
  <c r="Q2705" i="2" s="1"/>
  <c r="P2706" i="2"/>
  <c r="Q2706" i="2" s="1"/>
  <c r="P2707" i="2"/>
  <c r="Q2707" i="2" s="1"/>
  <c r="P2708" i="2"/>
  <c r="P2709" i="2"/>
  <c r="P2710" i="2"/>
  <c r="P2711" i="2"/>
  <c r="Q2711" i="2" s="1"/>
  <c r="P2712" i="2"/>
  <c r="P2713" i="2"/>
  <c r="P2714" i="2"/>
  <c r="P2715" i="2"/>
  <c r="P2716" i="2"/>
  <c r="Q2716" i="2" s="1"/>
  <c r="P2717" i="2"/>
  <c r="Q2717" i="2" s="1"/>
  <c r="P2718" i="2"/>
  <c r="Q2718" i="2" s="1"/>
  <c r="P2719" i="2"/>
  <c r="Q2719" i="2" s="1"/>
  <c r="P2720" i="2"/>
  <c r="Q2720" i="2" s="1"/>
  <c r="P2721" i="2"/>
  <c r="P2722" i="2"/>
  <c r="P2723" i="2"/>
  <c r="Q2723" i="2" s="1"/>
  <c r="P2724" i="2"/>
  <c r="P2725" i="2"/>
  <c r="P2726" i="2"/>
  <c r="P2727" i="2"/>
  <c r="P2728" i="2"/>
  <c r="Q2728" i="2" s="1"/>
  <c r="P2729" i="2"/>
  <c r="Q2729" i="2" s="1"/>
  <c r="P2730" i="2"/>
  <c r="Q2730" i="2" s="1"/>
  <c r="P2731" i="2"/>
  <c r="Q2731" i="2" s="1"/>
  <c r="P2732" i="2"/>
  <c r="Q2732" i="2" s="1"/>
  <c r="P2733" i="2"/>
  <c r="P2734" i="2"/>
  <c r="Q2734" i="2" s="1"/>
  <c r="P2735" i="2"/>
  <c r="P2736" i="2"/>
  <c r="P2737" i="2"/>
  <c r="Q2737" i="2" s="1"/>
  <c r="P2738" i="2"/>
  <c r="P2739" i="2"/>
  <c r="Q2739" i="2" s="1"/>
  <c r="P2740" i="2"/>
  <c r="Q2740" i="2" s="1"/>
  <c r="P2741" i="2"/>
  <c r="Q2741" i="2" s="1"/>
  <c r="P2742" i="2"/>
  <c r="Q2742" i="2" s="1"/>
  <c r="P2743" i="2"/>
  <c r="Q2743" i="2" s="1"/>
  <c r="P2744" i="2"/>
  <c r="P2745" i="2"/>
  <c r="P2746" i="2"/>
  <c r="P2747" i="2"/>
  <c r="P2748" i="2"/>
  <c r="P2749" i="2"/>
  <c r="Q2749" i="2" s="1"/>
  <c r="P2750" i="2"/>
  <c r="P2751" i="2"/>
  <c r="P2752" i="2"/>
  <c r="Q2752" i="2" s="1"/>
  <c r="P2753" i="2"/>
  <c r="Q2753" i="2" s="1"/>
  <c r="P2754" i="2"/>
  <c r="Q2754" i="2" s="1"/>
  <c r="P2755" i="2"/>
  <c r="Q2755" i="2" s="1"/>
  <c r="P2756" i="2"/>
  <c r="P2757" i="2"/>
  <c r="P2758" i="2"/>
  <c r="Q2758" i="2" s="1"/>
  <c r="P2759" i="2"/>
  <c r="P2760" i="2"/>
  <c r="P2761" i="2"/>
  <c r="P2762" i="2"/>
  <c r="P2763" i="2"/>
  <c r="P2764" i="2"/>
  <c r="Q2764" i="2" s="1"/>
  <c r="P2765" i="2"/>
  <c r="Q2765" i="2" s="1"/>
  <c r="P2766" i="2"/>
  <c r="Q2766" i="2" s="1"/>
  <c r="P2767" i="2"/>
  <c r="Q2767" i="2" s="1"/>
  <c r="P2768" i="2"/>
  <c r="P2769" i="2"/>
  <c r="P2770" i="2"/>
  <c r="P2771" i="2"/>
  <c r="P2772" i="2"/>
  <c r="P2773" i="2"/>
  <c r="P2774" i="2"/>
  <c r="Q2774" i="2" s="1"/>
  <c r="P2775" i="2"/>
  <c r="Q2775" i="2" s="1"/>
  <c r="P2776" i="2"/>
  <c r="Q2776" i="2" s="1"/>
  <c r="P2777" i="2"/>
  <c r="Q2777" i="2" s="1"/>
  <c r="P2778" i="2"/>
  <c r="Q2778" i="2" s="1"/>
  <c r="P2779" i="2"/>
  <c r="Q2779" i="2" s="1"/>
  <c r="P2780" i="2"/>
  <c r="P2781" i="2"/>
  <c r="P2782" i="2"/>
  <c r="P2783" i="2"/>
  <c r="P2784" i="2"/>
  <c r="P2785" i="2"/>
  <c r="Q2785" i="2" s="1"/>
  <c r="P2786" i="2"/>
  <c r="P2787" i="2"/>
  <c r="P2788" i="2"/>
  <c r="Q2788" i="2" s="1"/>
  <c r="P2789" i="2"/>
  <c r="Q2789" i="2" s="1"/>
  <c r="P2790" i="2"/>
  <c r="Q2790" i="2" s="1"/>
  <c r="P2791" i="2"/>
  <c r="P2792" i="2"/>
  <c r="Q2792" i="2" s="1"/>
  <c r="P2793" i="2"/>
  <c r="P2794" i="2"/>
  <c r="P2795" i="2"/>
  <c r="Q2795" i="2" s="1"/>
  <c r="P2796" i="2"/>
  <c r="P2797" i="2"/>
  <c r="P2798" i="2"/>
  <c r="P2799" i="2"/>
  <c r="P2800" i="2"/>
  <c r="Q2800" i="2" s="1"/>
  <c r="P2801" i="2"/>
  <c r="Q2801" i="2" s="1"/>
  <c r="P2802" i="2"/>
  <c r="Q2802" i="2" s="1"/>
  <c r="P2803" i="2"/>
  <c r="Q2803" i="2" s="1"/>
  <c r="P2804" i="2"/>
  <c r="Q2804" i="2" s="1"/>
  <c r="P2805" i="2"/>
  <c r="P2806" i="2"/>
  <c r="Q2806" i="2" s="1"/>
  <c r="P2807" i="2"/>
  <c r="P2808" i="2"/>
  <c r="P2809" i="2"/>
  <c r="Q2809" i="2" s="1"/>
  <c r="P2810" i="2"/>
  <c r="Q2810" i="2" s="1"/>
  <c r="P2811" i="2"/>
  <c r="P2812" i="2"/>
  <c r="Q2812" i="2" s="1"/>
  <c r="P2813" i="2"/>
  <c r="Q2813" i="2" s="1"/>
  <c r="P2814" i="2"/>
  <c r="Q2814" i="2" s="1"/>
  <c r="P2815" i="2"/>
  <c r="Q2815" i="2" s="1"/>
  <c r="P2816" i="2"/>
  <c r="P2817" i="2"/>
  <c r="P2818" i="2"/>
  <c r="P2819" i="2"/>
  <c r="P2820" i="2"/>
  <c r="P2821" i="2"/>
  <c r="Q2821" i="2" s="1"/>
  <c r="P2822" i="2"/>
  <c r="Q2822" i="2" s="1"/>
  <c r="P2823" i="2"/>
  <c r="P2824" i="2"/>
  <c r="Q2824" i="2" s="1"/>
  <c r="P2825" i="2"/>
  <c r="Q2825" i="2" s="1"/>
  <c r="P2826" i="2"/>
  <c r="Q2826" i="2" s="1"/>
  <c r="P2827" i="2"/>
  <c r="Q2827" i="2" s="1"/>
  <c r="P2828" i="2"/>
  <c r="Q2828" i="2" s="1"/>
  <c r="P2829" i="2"/>
  <c r="P2830" i="2"/>
  <c r="P2831" i="2"/>
  <c r="P2832" i="2"/>
  <c r="P2833" i="2"/>
  <c r="P2834" i="2"/>
  <c r="P2835" i="2"/>
  <c r="P2836" i="2"/>
  <c r="Q2836" i="2" s="1"/>
  <c r="P2837" i="2"/>
  <c r="Q2837" i="2" s="1"/>
  <c r="P2838" i="2"/>
  <c r="Q2838" i="2" s="1"/>
  <c r="P2839" i="2"/>
  <c r="Q2839" i="2" s="1"/>
  <c r="P2840" i="2"/>
  <c r="Q2840" i="2" s="1"/>
  <c r="P2841" i="2"/>
  <c r="P2842" i="2"/>
  <c r="P2843" i="2"/>
  <c r="Q2843" i="2" s="1"/>
  <c r="P2844" i="2"/>
  <c r="P2845" i="2"/>
  <c r="P2846" i="2"/>
  <c r="P2847" i="2"/>
  <c r="P2848" i="2"/>
  <c r="Q2848" i="2" s="1"/>
  <c r="P2849" i="2"/>
  <c r="Q2849" i="2" s="1"/>
  <c r="P2850" i="2"/>
  <c r="Q2850" i="2" s="1"/>
  <c r="P2851" i="2"/>
  <c r="Q2851" i="2" s="1"/>
  <c r="P2852" i="2"/>
  <c r="P2853" i="2"/>
  <c r="P2854" i="2"/>
  <c r="P2855" i="2"/>
  <c r="P2856" i="2"/>
  <c r="P2857" i="2"/>
  <c r="Q2857" i="2" s="1"/>
  <c r="P2858" i="2"/>
  <c r="Q2858" i="2" s="1"/>
  <c r="P2859" i="2"/>
  <c r="Q2859" i="2" s="1"/>
  <c r="P2860" i="2"/>
  <c r="Q2860" i="2" s="1"/>
  <c r="P2861" i="2"/>
  <c r="Q2861" i="2" s="1"/>
  <c r="P2862" i="2"/>
  <c r="Q2862" i="2" s="1"/>
  <c r="P2863" i="2"/>
  <c r="Q2863" i="2" s="1"/>
  <c r="P2864" i="2"/>
  <c r="P2865" i="2"/>
  <c r="P2866" i="2"/>
  <c r="P2867" i="2"/>
  <c r="P2868" i="2"/>
  <c r="P2869" i="2"/>
  <c r="P2870" i="2"/>
  <c r="P2871" i="2"/>
  <c r="P2872" i="2"/>
  <c r="Q2872" i="2" s="1"/>
  <c r="P2873" i="2"/>
  <c r="Q2873" i="2" s="1"/>
  <c r="P2874" i="2"/>
  <c r="Q2874" i="2" s="1"/>
  <c r="P2875" i="2"/>
  <c r="Q2875" i="2" s="1"/>
  <c r="P2876" i="2"/>
  <c r="Q2876" i="2" s="1"/>
  <c r="P2877" i="2"/>
  <c r="P2878" i="2"/>
  <c r="P2879" i="2"/>
  <c r="P2880" i="2"/>
  <c r="P2881" i="2"/>
  <c r="P2882" i="2"/>
  <c r="P2883" i="2"/>
  <c r="P2884" i="2"/>
  <c r="Q2884" i="2" s="1"/>
  <c r="P2885" i="2"/>
  <c r="Q2885" i="2" s="1"/>
  <c r="P2886" i="2"/>
  <c r="Q2886" i="2" s="1"/>
  <c r="P2887" i="2"/>
  <c r="Q2887" i="2" s="1"/>
  <c r="P2888" i="2"/>
  <c r="P2889" i="2"/>
  <c r="P2890" i="2"/>
  <c r="Q2890" i="2" s="1"/>
  <c r="P2891" i="2"/>
  <c r="P2892" i="2"/>
  <c r="Q2892" i="2" s="1"/>
  <c r="P2893" i="2"/>
  <c r="P2894" i="2"/>
  <c r="P2895" i="2"/>
  <c r="Q2895" i="2" s="1"/>
  <c r="P2896" i="2"/>
  <c r="Q2896" i="2" s="1"/>
  <c r="P2897" i="2"/>
  <c r="Q2897" i="2" s="1"/>
  <c r="P2898" i="2"/>
  <c r="Q2898" i="2" s="1"/>
  <c r="P2899" i="2"/>
  <c r="Q2899" i="2" s="1"/>
  <c r="P2900" i="2"/>
  <c r="P2901" i="2"/>
  <c r="P2902" i="2"/>
  <c r="P2903" i="2"/>
  <c r="P2904" i="2"/>
  <c r="Q2904" i="2" s="1"/>
  <c r="P2905" i="2"/>
  <c r="P2906" i="2"/>
  <c r="P2907" i="2"/>
  <c r="Q2907" i="2" s="1"/>
  <c r="P2908" i="2"/>
  <c r="Q2908" i="2" s="1"/>
  <c r="P2909" i="2"/>
  <c r="Q2909" i="2" s="1"/>
  <c r="P2910" i="2"/>
  <c r="Q2910" i="2" s="1"/>
  <c r="P2911" i="2"/>
  <c r="Q2911" i="2" s="1"/>
  <c r="P2912" i="2"/>
  <c r="Q2912" i="2" s="1"/>
  <c r="P2913" i="2"/>
  <c r="P2914" i="2"/>
  <c r="P2915" i="2"/>
  <c r="P2916" i="2"/>
  <c r="P2917" i="2"/>
  <c r="Q2917" i="2" s="1"/>
  <c r="P2918" i="2"/>
  <c r="Q2918" i="2" s="1"/>
  <c r="P2919" i="2"/>
  <c r="P2920" i="2"/>
  <c r="Q2920" i="2" s="1"/>
  <c r="P2921" i="2"/>
  <c r="Q2921" i="2" s="1"/>
  <c r="P2922" i="2"/>
  <c r="Q2922" i="2" s="1"/>
  <c r="P2923" i="2"/>
  <c r="Q2923" i="2" s="1"/>
  <c r="P2924" i="2"/>
  <c r="P2925" i="2"/>
  <c r="P2926" i="2"/>
  <c r="P2927" i="2"/>
  <c r="P2928" i="2"/>
  <c r="P2929" i="2"/>
  <c r="Q2929" i="2" s="1"/>
  <c r="P2930" i="2"/>
  <c r="P2931" i="2"/>
  <c r="P2932" i="2"/>
  <c r="Q2932" i="2" s="1"/>
  <c r="P2933" i="2"/>
  <c r="Q2933" i="2" s="1"/>
  <c r="P2934" i="2"/>
  <c r="Q2934" i="2" s="1"/>
  <c r="P2935" i="2"/>
  <c r="Q2935" i="2" s="1"/>
  <c r="P2936" i="2"/>
  <c r="Q2936" i="2" s="1"/>
  <c r="P2937" i="2"/>
  <c r="P2938" i="2"/>
  <c r="P2939" i="2"/>
  <c r="P2940" i="2"/>
  <c r="Q2940" i="2" s="1"/>
  <c r="P2941" i="2"/>
  <c r="P2942" i="2"/>
  <c r="P2943" i="2"/>
  <c r="P2944" i="2"/>
  <c r="Q2944" i="2" s="1"/>
  <c r="P2945" i="2"/>
  <c r="Q2945" i="2" s="1"/>
  <c r="P2946" i="2"/>
  <c r="Q2946" i="2" s="1"/>
  <c r="P2947" i="2"/>
  <c r="Q2947" i="2" s="1"/>
  <c r="P2948" i="2"/>
  <c r="Q2948" i="2" s="1"/>
  <c r="P2949" i="2"/>
  <c r="P2950" i="2"/>
  <c r="Q2950" i="2" s="1"/>
  <c r="P2951" i="2"/>
  <c r="P2952" i="2"/>
  <c r="P2953" i="2"/>
  <c r="Q2953" i="2" s="1"/>
  <c r="P2954" i="2"/>
  <c r="P2955" i="2"/>
  <c r="P2956" i="2"/>
  <c r="Q2956" i="2" s="1"/>
  <c r="P2957" i="2"/>
  <c r="Q2957" i="2" s="1"/>
  <c r="P2958" i="2"/>
  <c r="Q2958" i="2" s="1"/>
  <c r="P2959" i="2"/>
  <c r="Q2959" i="2" s="1"/>
  <c r="P2960" i="2"/>
  <c r="P2961" i="2"/>
  <c r="P2962" i="2"/>
  <c r="P2963" i="2"/>
  <c r="P2964" i="2"/>
  <c r="P2965" i="2"/>
  <c r="Q2965" i="2" s="1"/>
  <c r="P2966" i="2"/>
  <c r="P2967" i="2"/>
  <c r="P2968" i="2"/>
  <c r="Q2968" i="2" s="1"/>
  <c r="P2969" i="2"/>
  <c r="Q2969" i="2" s="1"/>
  <c r="P2970" i="2"/>
  <c r="Q2970" i="2" s="1"/>
  <c r="P2971" i="2"/>
  <c r="Q2971" i="2" s="1"/>
  <c r="P2972" i="2"/>
  <c r="P2973" i="2"/>
  <c r="P2974" i="2"/>
  <c r="P2975" i="2"/>
  <c r="Q2975" i="2" s="1"/>
  <c r="P2976" i="2"/>
  <c r="P2977" i="2"/>
  <c r="P2978" i="2"/>
  <c r="P2979" i="2"/>
  <c r="P2980" i="2"/>
  <c r="Q2980" i="2" s="1"/>
  <c r="P2981" i="2"/>
  <c r="Q2981" i="2" s="1"/>
  <c r="P2982" i="2"/>
  <c r="Q2982" i="2" s="1"/>
  <c r="P2983" i="2"/>
  <c r="Q2983" i="2" s="1"/>
  <c r="P2984" i="2"/>
  <c r="P2985" i="2"/>
  <c r="P2986" i="2"/>
  <c r="P2987" i="2"/>
  <c r="P2988" i="2"/>
  <c r="P2989" i="2"/>
  <c r="P2990" i="2"/>
  <c r="P2991" i="2"/>
  <c r="Q2991" i="2" s="1"/>
  <c r="P2992" i="2"/>
  <c r="Q2992" i="2" s="1"/>
  <c r="P2993" i="2"/>
  <c r="Q2993" i="2" s="1"/>
  <c r="P2994" i="2"/>
  <c r="Q2994" i="2" s="1"/>
  <c r="P2995" i="2"/>
  <c r="Q2995" i="2" s="1"/>
  <c r="P2996" i="2"/>
  <c r="P2997" i="2"/>
  <c r="P2998" i="2"/>
  <c r="Q2998" i="2" s="1"/>
  <c r="P2999" i="2"/>
  <c r="P3000" i="2"/>
  <c r="P3001" i="2"/>
  <c r="P3002" i="2"/>
  <c r="P3003" i="2"/>
  <c r="Q3003" i="2" s="1"/>
  <c r="P3004" i="2"/>
  <c r="Q3004" i="2" s="1"/>
  <c r="P3005" i="2"/>
  <c r="Q3005" i="2" s="1"/>
  <c r="P3006" i="2"/>
  <c r="Q3006" i="2" s="1"/>
  <c r="P3007" i="2"/>
  <c r="Q3007" i="2" s="1"/>
  <c r="P3008" i="2"/>
  <c r="P3009" i="2"/>
  <c r="P3010" i="2"/>
  <c r="Q3010" i="2" s="1"/>
  <c r="P3011" i="2"/>
  <c r="P3012" i="2"/>
  <c r="P3013" i="2"/>
  <c r="Q3013" i="2" s="1"/>
  <c r="P3014" i="2"/>
  <c r="P3015" i="2"/>
  <c r="P3016" i="2"/>
  <c r="Q3016" i="2" s="1"/>
  <c r="P3017" i="2"/>
  <c r="Q3017" i="2" s="1"/>
  <c r="P3018" i="2"/>
  <c r="Q3018" i="2" s="1"/>
  <c r="P3019" i="2"/>
  <c r="Q3019" i="2" s="1"/>
  <c r="P3020" i="2"/>
  <c r="P3021" i="2"/>
  <c r="P3022" i="2"/>
  <c r="P3023" i="2"/>
  <c r="P3024" i="2"/>
  <c r="P3025" i="2"/>
  <c r="Q3025" i="2" s="1"/>
  <c r="P3026" i="2"/>
  <c r="P3027" i="2"/>
  <c r="Q3027" i="2" s="1"/>
  <c r="P3028" i="2"/>
  <c r="Q3028" i="2" s="1"/>
  <c r="P3029" i="2"/>
  <c r="Q3029" i="2" s="1"/>
  <c r="P3030" i="2"/>
  <c r="Q3030" i="2" s="1"/>
  <c r="P3031" i="2"/>
  <c r="Q3031" i="2" s="1"/>
  <c r="P3032" i="2"/>
  <c r="P3033" i="2"/>
  <c r="P3034" i="2"/>
  <c r="P3035" i="2"/>
  <c r="P3036" i="2"/>
  <c r="P3037" i="2"/>
  <c r="P3038" i="2"/>
  <c r="P3039" i="2"/>
  <c r="Q3039" i="2" s="1"/>
  <c r="P3040" i="2"/>
  <c r="Q3040" i="2" s="1"/>
  <c r="P3041" i="2"/>
  <c r="Q3041" i="2" s="1"/>
  <c r="P3042" i="2"/>
  <c r="Q3042" i="2" s="1"/>
  <c r="P3043" i="2"/>
  <c r="Q3043" i="2" s="1"/>
  <c r="P3044" i="2"/>
  <c r="Q3044" i="2" s="1"/>
  <c r="P3045" i="2"/>
  <c r="P3046" i="2"/>
  <c r="P3047" i="2"/>
  <c r="Q3047" i="2" s="1"/>
  <c r="P3048" i="2"/>
  <c r="P3049" i="2"/>
  <c r="P3050" i="2"/>
  <c r="P3051" i="2"/>
  <c r="P3052" i="2"/>
  <c r="Q3052" i="2" s="1"/>
  <c r="P3053" i="2"/>
  <c r="Q3053" i="2" s="1"/>
  <c r="P3054" i="2"/>
  <c r="Q3054" i="2" s="1"/>
  <c r="P3055" i="2"/>
  <c r="Q3055" i="2" s="1"/>
  <c r="P3056" i="2"/>
  <c r="Q3056" i="2" s="1"/>
  <c r="P3057" i="2"/>
  <c r="P3058" i="2"/>
  <c r="Q3058" i="2" s="1"/>
  <c r="P3059" i="2"/>
  <c r="Q3059" i="2" s="1"/>
  <c r="P3060" i="2"/>
  <c r="P3061" i="2"/>
  <c r="P3062" i="2"/>
  <c r="P3063" i="2"/>
  <c r="Q3063" i="2" s="1"/>
  <c r="P3064" i="2"/>
  <c r="Q3064" i="2" s="1"/>
  <c r="P3065" i="2"/>
  <c r="Q3065" i="2" s="1"/>
  <c r="P3066" i="2"/>
  <c r="Q3066" i="2" s="1"/>
  <c r="P3067" i="2"/>
  <c r="Q3067" i="2" s="1"/>
  <c r="P3068" i="2"/>
  <c r="P3069" i="2"/>
  <c r="P3070" i="2"/>
  <c r="P3071" i="2"/>
  <c r="P3072" i="2"/>
  <c r="P3073" i="2"/>
  <c r="Q3073" i="2" s="1"/>
  <c r="P3074" i="2"/>
  <c r="P3075" i="2"/>
  <c r="Q3075" i="2" s="1"/>
  <c r="P3076" i="2"/>
  <c r="Q3076" i="2" s="1"/>
  <c r="P3077" i="2"/>
  <c r="Q3077" i="2" s="1"/>
  <c r="P3078" i="2"/>
  <c r="Q3078" i="2" s="1"/>
  <c r="P3079" i="2"/>
  <c r="P3080" i="2"/>
  <c r="P3081" i="2"/>
  <c r="P3082" i="2"/>
  <c r="P3083" i="2"/>
  <c r="P3084" i="2"/>
  <c r="P3085" i="2"/>
  <c r="P3086" i="2"/>
  <c r="P3087" i="2"/>
  <c r="P3088" i="2"/>
  <c r="Q3088" i="2" s="1"/>
  <c r="P3089" i="2"/>
  <c r="Q3089" i="2" s="1"/>
  <c r="P3090" i="2"/>
  <c r="Q3090" i="2" s="1"/>
  <c r="P3091" i="2"/>
  <c r="Q3091" i="2" s="1"/>
  <c r="P3092" i="2"/>
  <c r="Q3092" i="2" s="1"/>
  <c r="P3093" i="2"/>
  <c r="P3094" i="2"/>
  <c r="P3095" i="2"/>
  <c r="P3096" i="2"/>
  <c r="P3097" i="2"/>
  <c r="P3098" i="2"/>
  <c r="P3099" i="2"/>
  <c r="P3100" i="2"/>
  <c r="Q3100" i="2" s="1"/>
  <c r="P3101" i="2"/>
  <c r="Q3101" i="2" s="1"/>
  <c r="P3102" i="2"/>
  <c r="Q3102" i="2" s="1"/>
  <c r="P3103" i="2"/>
  <c r="Q3103" i="2" s="1"/>
  <c r="P3104" i="2"/>
  <c r="P3105" i="2"/>
  <c r="P3106" i="2"/>
  <c r="P3107" i="2"/>
  <c r="Q3107" i="2" s="1"/>
  <c r="P3108" i="2"/>
  <c r="P3109" i="2"/>
  <c r="Q3109" i="2" s="1"/>
  <c r="P3110" i="2"/>
  <c r="P3111" i="2"/>
  <c r="P3112" i="2"/>
  <c r="Q3112" i="2" s="1"/>
  <c r="P3113" i="2"/>
  <c r="Q3113" i="2" s="1"/>
  <c r="P3114" i="2"/>
  <c r="Q3114" i="2" s="1"/>
  <c r="P3115" i="2"/>
  <c r="Q3115" i="2" s="1"/>
  <c r="P3116" i="2"/>
  <c r="P3117" i="2"/>
  <c r="P3118" i="2"/>
  <c r="P3119" i="2"/>
  <c r="P3120" i="2"/>
  <c r="P3121" i="2"/>
  <c r="P3122" i="2"/>
  <c r="Q3122" i="2" s="1"/>
  <c r="P3123" i="2"/>
  <c r="P3124" i="2"/>
  <c r="Q3124" i="2" s="1"/>
  <c r="P3125" i="2"/>
  <c r="Q3125" i="2" s="1"/>
  <c r="P3126" i="2"/>
  <c r="Q3126" i="2" s="1"/>
  <c r="P3127" i="2"/>
  <c r="Q3127" i="2" s="1"/>
  <c r="P3128" i="2"/>
  <c r="Q3128" i="2" s="1"/>
  <c r="P3129" i="2"/>
  <c r="P3130" i="2"/>
  <c r="P3131" i="2"/>
  <c r="P3132" i="2"/>
  <c r="P3133" i="2"/>
  <c r="Q3133" i="2" s="1"/>
  <c r="P3134" i="2"/>
  <c r="P3135" i="2"/>
  <c r="P3136" i="2"/>
  <c r="Q3136" i="2" s="1"/>
  <c r="P3137" i="2"/>
  <c r="Q3137" i="2" s="1"/>
  <c r="P3138" i="2"/>
  <c r="Q3138" i="2" s="1"/>
  <c r="P3139" i="2"/>
  <c r="Q3139" i="2" s="1"/>
  <c r="P3140" i="2"/>
  <c r="Q3140" i="2" s="1"/>
  <c r="P3141" i="2"/>
  <c r="P3142" i="2"/>
  <c r="P3143" i="2"/>
  <c r="P3144" i="2"/>
  <c r="P3145" i="2"/>
  <c r="Q3145" i="2" s="1"/>
  <c r="P3146" i="2"/>
  <c r="P3147" i="2"/>
  <c r="P3148" i="2"/>
  <c r="Q3148" i="2" s="1"/>
  <c r="P3149" i="2"/>
  <c r="Q3149" i="2" s="1"/>
  <c r="P3150" i="2"/>
  <c r="Q3150" i="2" s="1"/>
  <c r="P3151" i="2"/>
  <c r="Q3151" i="2" s="1"/>
  <c r="P3152" i="2"/>
  <c r="Q3152" i="2" s="1"/>
  <c r="P3153" i="2"/>
  <c r="P3154" i="2"/>
  <c r="P3155" i="2"/>
  <c r="Q3155" i="2" s="1"/>
  <c r="P3156" i="2"/>
  <c r="P3157" i="2"/>
  <c r="P3158" i="2"/>
  <c r="P3159" i="2"/>
  <c r="P3160" i="2"/>
  <c r="Q3160" i="2" s="1"/>
  <c r="P3161" i="2"/>
  <c r="Q3161" i="2" s="1"/>
  <c r="P3162" i="2"/>
  <c r="Q3162" i="2" s="1"/>
  <c r="P3163" i="2"/>
  <c r="Q3163" i="2" s="1"/>
  <c r="P3164" i="2"/>
  <c r="P3165" i="2"/>
  <c r="P3166" i="2"/>
  <c r="P3167" i="2"/>
  <c r="Q3167" i="2" s="1"/>
  <c r="P3168" i="2"/>
  <c r="P3169" i="2"/>
  <c r="Q3169" i="2" s="1"/>
  <c r="P3170" i="2"/>
  <c r="P3171" i="2"/>
  <c r="P3172" i="2"/>
  <c r="Q3172" i="2" s="1"/>
  <c r="P3173" i="2"/>
  <c r="Q3173" i="2" s="1"/>
  <c r="P3174" i="2"/>
  <c r="Q3174" i="2" s="1"/>
  <c r="P3175" i="2"/>
  <c r="Q3175" i="2" s="1"/>
  <c r="P3176" i="2"/>
  <c r="P3177" i="2"/>
  <c r="P3178" i="2"/>
  <c r="P3179" i="2"/>
  <c r="Q3179" i="2" s="1"/>
  <c r="P3180" i="2"/>
  <c r="P3181" i="2"/>
  <c r="P3182" i="2"/>
  <c r="P3183" i="2"/>
  <c r="Q3183" i="2" s="1"/>
  <c r="P3184" i="2"/>
  <c r="Q3184" i="2" s="1"/>
  <c r="P3185" i="2"/>
  <c r="Q3185" i="2" s="1"/>
  <c r="P3186" i="2"/>
  <c r="Q3186" i="2" s="1"/>
  <c r="P3187" i="2"/>
  <c r="P3188" i="2"/>
  <c r="P3189" i="2"/>
  <c r="P3190" i="2"/>
  <c r="P3191" i="2"/>
  <c r="P3192" i="2"/>
  <c r="P3193" i="2"/>
  <c r="Q3193" i="2" s="1"/>
  <c r="P3194" i="2"/>
  <c r="P3195" i="2"/>
  <c r="P3196" i="2"/>
  <c r="Q3196" i="2" s="1"/>
  <c r="P3197" i="2"/>
  <c r="Q3197" i="2" s="1"/>
  <c r="P3198" i="2"/>
  <c r="Q3198" i="2" s="1"/>
  <c r="P3199" i="2"/>
  <c r="Q3199" i="2" s="1"/>
  <c r="P3200" i="2"/>
  <c r="Q3200" i="2" s="1"/>
  <c r="P3201" i="2"/>
  <c r="P3202" i="2"/>
  <c r="P3203" i="2"/>
  <c r="P3204" i="2"/>
  <c r="P3205" i="2"/>
  <c r="P3206" i="2"/>
  <c r="P3207" i="2"/>
  <c r="P3208" i="2"/>
  <c r="Q3208" i="2" s="1"/>
  <c r="P3209" i="2"/>
  <c r="Q3209" i="2" s="1"/>
  <c r="P3210" i="2"/>
  <c r="Q3210" i="2" s="1"/>
  <c r="P3211" i="2"/>
  <c r="Q3211" i="2" s="1"/>
  <c r="P3212" i="2"/>
  <c r="Q3212" i="2" s="1"/>
  <c r="P3213" i="2"/>
  <c r="P3214" i="2"/>
  <c r="P3215" i="2"/>
  <c r="Q3215" i="2" s="1"/>
  <c r="P3216" i="2"/>
  <c r="P3217" i="2"/>
  <c r="Q3217" i="2" s="1"/>
  <c r="P3218" i="2"/>
  <c r="P3219" i="2"/>
  <c r="P3220" i="2"/>
  <c r="Q3220" i="2" s="1"/>
  <c r="P3221" i="2"/>
  <c r="Q3221" i="2" s="1"/>
  <c r="P3222" i="2"/>
  <c r="P3223" i="2"/>
  <c r="P3224" i="2"/>
  <c r="P3225" i="2"/>
  <c r="P3226" i="2"/>
  <c r="P3227" i="2"/>
  <c r="Q3227" i="2" s="1"/>
  <c r="P3228" i="2"/>
  <c r="P3229" i="2"/>
  <c r="Q3229" i="2" s="1"/>
  <c r="P3230" i="2"/>
  <c r="P3231" i="2"/>
  <c r="P3232" i="2"/>
  <c r="Q3232" i="2" s="1"/>
  <c r="P3233" i="2"/>
  <c r="Q3233" i="2" s="1"/>
  <c r="P3234" i="2"/>
  <c r="Q3234" i="2" s="1"/>
  <c r="P3235" i="2"/>
  <c r="Q3235" i="2" s="1"/>
  <c r="P3236" i="2"/>
  <c r="P3237" i="2"/>
  <c r="P3238" i="2"/>
  <c r="P3239" i="2"/>
  <c r="P3240" i="2"/>
  <c r="P3241" i="2"/>
  <c r="P3242" i="2"/>
  <c r="P3243" i="2"/>
  <c r="Q3243" i="2" s="1"/>
  <c r="P3244" i="2"/>
  <c r="Q3244" i="2" s="1"/>
  <c r="P3245" i="2"/>
  <c r="Q3245" i="2" s="1"/>
  <c r="P3246" i="2"/>
  <c r="Q3246" i="2" s="1"/>
  <c r="P3247" i="2"/>
  <c r="Q3247" i="2" s="1"/>
  <c r="P3248" i="2"/>
  <c r="P3249" i="2"/>
  <c r="P3250" i="2"/>
  <c r="P3251" i="2"/>
  <c r="Q3251" i="2" s="1"/>
  <c r="P3252" i="2"/>
  <c r="P3253" i="2"/>
  <c r="P3254" i="2"/>
  <c r="P3255" i="2"/>
  <c r="P3256" i="2"/>
  <c r="Q3256" i="2" s="1"/>
  <c r="P3257" i="2"/>
  <c r="Q3257" i="2" s="1"/>
  <c r="P3258" i="2"/>
  <c r="P3259" i="2"/>
  <c r="Q3259" i="2" s="1"/>
  <c r="P3260" i="2"/>
  <c r="P3261" i="2"/>
  <c r="P3262" i="2"/>
  <c r="Q3262" i="2" s="1"/>
  <c r="P3263" i="2"/>
  <c r="Q3263" i="2" s="1"/>
  <c r="P3264" i="2"/>
  <c r="P3265" i="2"/>
  <c r="P3266" i="2"/>
  <c r="P3267" i="2"/>
  <c r="Q3267" i="2" s="1"/>
  <c r="P3268" i="2"/>
  <c r="Q3268" i="2" s="1"/>
  <c r="P3269" i="2"/>
  <c r="Q3269" i="2" s="1"/>
  <c r="P3270" i="2"/>
  <c r="Q3270" i="2" s="1"/>
  <c r="P3271" i="2"/>
  <c r="Q3271" i="2" s="1"/>
  <c r="P3272" i="2"/>
  <c r="P3273" i="2"/>
  <c r="P3274" i="2"/>
  <c r="P3275" i="2"/>
  <c r="P3276" i="2"/>
  <c r="P3277" i="2"/>
  <c r="Q3277" i="2" s="1"/>
  <c r="P3278" i="2"/>
  <c r="P3279" i="2"/>
  <c r="Q3279" i="2" s="1"/>
  <c r="P3280" i="2"/>
  <c r="Q3280" i="2" s="1"/>
  <c r="P3281" i="2"/>
  <c r="Q3281" i="2" s="1"/>
  <c r="P3282" i="2"/>
  <c r="Q3282" i="2" s="1"/>
  <c r="P3283" i="2"/>
  <c r="Q3283" i="2" s="1"/>
  <c r="P3284" i="2"/>
  <c r="P3285" i="2"/>
  <c r="P3286" i="2"/>
  <c r="P3287" i="2"/>
  <c r="P3288" i="2"/>
  <c r="P3289" i="2"/>
  <c r="P3290" i="2"/>
  <c r="P3291" i="2"/>
  <c r="P3292" i="2"/>
  <c r="Q3292" i="2" s="1"/>
  <c r="P3293" i="2"/>
  <c r="Q3293" i="2" s="1"/>
  <c r="P3294" i="2"/>
  <c r="Q3294" i="2" s="1"/>
  <c r="P3295" i="2"/>
  <c r="Q3295" i="2" s="1"/>
  <c r="P3296" i="2"/>
  <c r="P3297" i="2"/>
  <c r="P3298" i="2"/>
  <c r="P3299" i="2"/>
  <c r="P3300" i="2"/>
  <c r="P3301" i="2"/>
  <c r="P3302" i="2"/>
  <c r="P3303" i="2"/>
  <c r="P3304" i="2"/>
  <c r="Q3304" i="2" s="1"/>
  <c r="P3305" i="2"/>
  <c r="Q3305" i="2" s="1"/>
  <c r="P3306" i="2"/>
  <c r="Q3306" i="2" s="1"/>
  <c r="P3307" i="2"/>
  <c r="Q3307" i="2" s="1"/>
  <c r="P3308" i="2"/>
  <c r="P3309" i="2"/>
  <c r="P3310" i="2"/>
  <c r="P3311" i="2"/>
  <c r="Q3311" i="2" s="1"/>
  <c r="P3312" i="2"/>
  <c r="P3313" i="2"/>
  <c r="P3314" i="2"/>
  <c r="P3315" i="2"/>
  <c r="P3316" i="2"/>
  <c r="Q3316" i="2" s="1"/>
  <c r="P3317" i="2"/>
  <c r="Q3317" i="2" s="1"/>
  <c r="P3318" i="2"/>
  <c r="Q3318" i="2" s="1"/>
  <c r="P3319" i="2"/>
  <c r="Q3319" i="2" s="1"/>
  <c r="P3320" i="2"/>
  <c r="P3321" i="2"/>
  <c r="P3322" i="2"/>
  <c r="P3323" i="2"/>
  <c r="P3324" i="2"/>
  <c r="Q3324" i="2" s="1"/>
  <c r="P3325" i="2"/>
  <c r="P3326" i="2"/>
  <c r="P3327" i="2"/>
  <c r="Q3327" i="2" s="1"/>
  <c r="P3328" i="2"/>
  <c r="Q3328" i="2" s="1"/>
  <c r="P3329" i="2"/>
  <c r="Q3329" i="2" s="1"/>
  <c r="P3330" i="2"/>
  <c r="Q3330" i="2" s="1"/>
  <c r="P3331" i="2"/>
  <c r="P3332" i="2"/>
  <c r="P3333" i="2"/>
  <c r="P3334" i="2"/>
  <c r="P3335" i="2"/>
  <c r="P3336" i="2"/>
  <c r="P3337" i="2"/>
  <c r="P3338" i="2"/>
  <c r="Q3338" i="2" s="1"/>
  <c r="P3339" i="2"/>
  <c r="P3340" i="2"/>
  <c r="Q3340" i="2" s="1"/>
  <c r="P3341" i="2"/>
  <c r="Q3341" i="2" s="1"/>
  <c r="P3342" i="2"/>
  <c r="Q3342" i="2" s="1"/>
  <c r="P3343" i="2"/>
  <c r="Q3343" i="2" s="1"/>
  <c r="P3344" i="2"/>
  <c r="Q3344" i="2" s="1"/>
  <c r="P3345" i="2"/>
  <c r="P3346" i="2"/>
  <c r="P3347" i="2"/>
  <c r="P3348" i="2"/>
  <c r="P3349" i="2"/>
  <c r="Q3349" i="2" s="1"/>
  <c r="P3350" i="2"/>
  <c r="P3351" i="2"/>
  <c r="P3352" i="2"/>
  <c r="Q3352" i="2" s="1"/>
  <c r="P3353" i="2"/>
  <c r="Q3353" i="2" s="1"/>
  <c r="P3354" i="2"/>
  <c r="Q3354" i="2" s="1"/>
  <c r="P3355" i="2"/>
  <c r="Q3355" i="2" s="1"/>
  <c r="P3356" i="2"/>
  <c r="P3357" i="2"/>
  <c r="P3358" i="2"/>
  <c r="P3359" i="2"/>
  <c r="P3360" i="2"/>
  <c r="P3361" i="2"/>
  <c r="Q3361" i="2" s="1"/>
  <c r="P3362" i="2"/>
  <c r="P3363" i="2"/>
  <c r="P3364" i="2"/>
  <c r="Q3364" i="2" s="1"/>
  <c r="P3365" i="2"/>
  <c r="Q3365" i="2" s="1"/>
  <c r="P3366" i="2"/>
  <c r="Q3366" i="2" s="1"/>
  <c r="P3367" i="2"/>
  <c r="Q3367" i="2" s="1"/>
  <c r="P3368" i="2"/>
  <c r="P3369" i="2"/>
  <c r="P3370" i="2"/>
  <c r="P3371" i="2"/>
  <c r="P3372" i="2"/>
  <c r="P3373" i="2"/>
  <c r="P3374" i="2"/>
  <c r="P3375" i="2"/>
  <c r="Q3375" i="2" s="1"/>
  <c r="P3376" i="2"/>
  <c r="Q3376" i="2" s="1"/>
  <c r="P3377" i="2"/>
  <c r="Q3377" i="2" s="1"/>
  <c r="P3378" i="2"/>
  <c r="Q3378" i="2" s="1"/>
  <c r="P3379" i="2"/>
  <c r="Q3379" i="2" s="1"/>
  <c r="P3380" i="2"/>
  <c r="P3381" i="2"/>
  <c r="P3382" i="2"/>
  <c r="P3383" i="2"/>
  <c r="P3384" i="2"/>
  <c r="Q3384" i="2" s="1"/>
  <c r="P3385" i="2"/>
  <c r="P3386" i="2"/>
  <c r="P3387" i="2"/>
  <c r="P3388" i="2"/>
  <c r="Q3388" i="2" s="1"/>
  <c r="P3389" i="2"/>
  <c r="Q3389" i="2" s="1"/>
  <c r="P3390" i="2"/>
  <c r="Q3390" i="2" s="1"/>
  <c r="P3391" i="2"/>
  <c r="Q3391" i="2" s="1"/>
  <c r="P3392" i="2"/>
  <c r="P3393" i="2"/>
  <c r="P3394" i="2"/>
  <c r="P3395" i="2"/>
  <c r="P3396" i="2"/>
  <c r="P3397" i="2"/>
  <c r="P3398" i="2"/>
  <c r="P3399" i="2"/>
  <c r="Q3399" i="2" s="1"/>
  <c r="P3400" i="2"/>
  <c r="Q3400" i="2" s="1"/>
  <c r="P3401" i="2"/>
  <c r="Q3401" i="2" s="1"/>
  <c r="P3402" i="2"/>
  <c r="Q3402" i="2" s="1"/>
  <c r="P3403" i="2"/>
  <c r="Q3403" i="2" s="1"/>
  <c r="P3404" i="2"/>
  <c r="P3405" i="2"/>
  <c r="P3406" i="2"/>
  <c r="P3407" i="2"/>
  <c r="P3408" i="2"/>
  <c r="P3409" i="2"/>
  <c r="Q3409" i="2" s="1"/>
  <c r="P3410" i="2"/>
  <c r="P3411" i="2"/>
  <c r="P3412" i="2"/>
  <c r="Q3412" i="2" s="1"/>
  <c r="P3413" i="2"/>
  <c r="Q3413" i="2" s="1"/>
  <c r="P3414" i="2"/>
  <c r="Q3414" i="2" s="1"/>
  <c r="P3415" i="2"/>
  <c r="Q3415" i="2" s="1"/>
  <c r="P3416" i="2"/>
  <c r="P3417" i="2"/>
  <c r="P3418" i="2"/>
  <c r="P3419" i="2"/>
  <c r="P3420" i="2"/>
  <c r="P3421" i="2"/>
  <c r="P3422" i="2"/>
  <c r="P3423" i="2"/>
  <c r="P3424" i="2"/>
  <c r="Q3424" i="2" s="1"/>
  <c r="P3425" i="2"/>
  <c r="Q3425" i="2" s="1"/>
  <c r="P3426" i="2"/>
  <c r="Q3426" i="2" s="1"/>
  <c r="P3427" i="2"/>
  <c r="Q3427" i="2" s="1"/>
  <c r="P3428" i="2"/>
  <c r="Q3428" i="2" s="1"/>
  <c r="Q8" i="2"/>
  <c r="Q9" i="2"/>
  <c r="Q10" i="2"/>
  <c r="Q11" i="2"/>
  <c r="Q12" i="2"/>
  <c r="Q13" i="2"/>
  <c r="Q14" i="2"/>
  <c r="Q15" i="2"/>
  <c r="Q17" i="2"/>
  <c r="Q20" i="2"/>
  <c r="Q21" i="2"/>
  <c r="Q23" i="2"/>
  <c r="Q24" i="2"/>
  <c r="Q25" i="2"/>
  <c r="Q26" i="2"/>
  <c r="Q29" i="2"/>
  <c r="Q32" i="2"/>
  <c r="Q33" i="2"/>
  <c r="Q34" i="2"/>
  <c r="Q36" i="2"/>
  <c r="Q38" i="2"/>
  <c r="Q39" i="2"/>
  <c r="Q41" i="2"/>
  <c r="Q45" i="2"/>
  <c r="Q46" i="2"/>
  <c r="Q48" i="2"/>
  <c r="Q49" i="2"/>
  <c r="Q51" i="2"/>
  <c r="Q53" i="2"/>
  <c r="Q55" i="2"/>
  <c r="Q56" i="2"/>
  <c r="Q57" i="2"/>
  <c r="Q58" i="2"/>
  <c r="Q61" i="2"/>
  <c r="Q62" i="2"/>
  <c r="Q63" i="2"/>
  <c r="Q68" i="2"/>
  <c r="Q69" i="2"/>
  <c r="Q71" i="2"/>
  <c r="Q72" i="2"/>
  <c r="Q73" i="2"/>
  <c r="Q75" i="2"/>
  <c r="Q80" i="2"/>
  <c r="Q81" i="2"/>
  <c r="Q82" i="2"/>
  <c r="Q83" i="2"/>
  <c r="Q84" i="2"/>
  <c r="Q86" i="2"/>
  <c r="Q87" i="2"/>
  <c r="Q92" i="2"/>
  <c r="Q93" i="2"/>
  <c r="Q94" i="2"/>
  <c r="Q95" i="2"/>
  <c r="Q97" i="2"/>
  <c r="Q98" i="2"/>
  <c r="Q99" i="2"/>
  <c r="Q101" i="2"/>
  <c r="Q105" i="2"/>
  <c r="Q106" i="2"/>
  <c r="Q107" i="2"/>
  <c r="Q108" i="2"/>
  <c r="Q110" i="2"/>
  <c r="Q111" i="2"/>
  <c r="Q116" i="2"/>
  <c r="Q117" i="2"/>
  <c r="Q118" i="2"/>
  <c r="Q119" i="2"/>
  <c r="Q121" i="2"/>
  <c r="Q123" i="2"/>
  <c r="Q125" i="2"/>
  <c r="Q128" i="2"/>
  <c r="Q129" i="2"/>
  <c r="Q131" i="2"/>
  <c r="Q132" i="2"/>
  <c r="Q133" i="2"/>
  <c r="Q135" i="2"/>
  <c r="Q137" i="2"/>
  <c r="Q141" i="2"/>
  <c r="Q142" i="2"/>
  <c r="Q143" i="2"/>
  <c r="Q144" i="2"/>
  <c r="Q146" i="2"/>
  <c r="Q147" i="2"/>
  <c r="Q152" i="2"/>
  <c r="Q153" i="2"/>
  <c r="Q154" i="2"/>
  <c r="Q155" i="2"/>
  <c r="Q156" i="2"/>
  <c r="Q158" i="2"/>
  <c r="Q159" i="2"/>
  <c r="Q161" i="2"/>
  <c r="Q164" i="2"/>
  <c r="Q165" i="2"/>
  <c r="Q166" i="2"/>
  <c r="Q167" i="2"/>
  <c r="Q168" i="2"/>
  <c r="Q169" i="2"/>
  <c r="Q170" i="2"/>
  <c r="Q171" i="2"/>
  <c r="Q176" i="2"/>
  <c r="Q177" i="2"/>
  <c r="Q178" i="2"/>
  <c r="Q180" i="2"/>
  <c r="Q181" i="2"/>
  <c r="Q182" i="2"/>
  <c r="Q183" i="2"/>
  <c r="Q185" i="2"/>
  <c r="Q188" i="2"/>
  <c r="Q189" i="2"/>
  <c r="Q190" i="2"/>
  <c r="Q191" i="2"/>
  <c r="Q194" i="2"/>
  <c r="Q195" i="2"/>
  <c r="Q200" i="2"/>
  <c r="Q201" i="2"/>
  <c r="Q202" i="2"/>
  <c r="Q203" i="2"/>
  <c r="Q204" i="2"/>
  <c r="Q206" i="2"/>
  <c r="Q212" i="2"/>
  <c r="Q213" i="2"/>
  <c r="Q214" i="2"/>
  <c r="Q215" i="2"/>
  <c r="Q216" i="2"/>
  <c r="Q217" i="2"/>
  <c r="Q218" i="2"/>
  <c r="Q219" i="2"/>
  <c r="Q221" i="2"/>
  <c r="Q225" i="2"/>
  <c r="Q226" i="2"/>
  <c r="Q227" i="2"/>
  <c r="Q228" i="2"/>
  <c r="Q230" i="2"/>
  <c r="Q231" i="2"/>
  <c r="Q236" i="2"/>
  <c r="Q237" i="2"/>
  <c r="Q240" i="2"/>
  <c r="Q241" i="2"/>
  <c r="Q242" i="2"/>
  <c r="Q243" i="2"/>
  <c r="Q248" i="2"/>
  <c r="Q249" i="2"/>
  <c r="Q250" i="2"/>
  <c r="Q252" i="2"/>
  <c r="Q254" i="2"/>
  <c r="Q260" i="2"/>
  <c r="Q261" i="2"/>
  <c r="Q262" i="2"/>
  <c r="Q263" i="2"/>
  <c r="Q264" i="2"/>
  <c r="Q265" i="2"/>
  <c r="Q266" i="2"/>
  <c r="Q269" i="2"/>
  <c r="Q272" i="2"/>
  <c r="Q273" i="2"/>
  <c r="Q275" i="2"/>
  <c r="Q276" i="2"/>
  <c r="Q277" i="2"/>
  <c r="Q278" i="2"/>
  <c r="Q281" i="2"/>
  <c r="Q284" i="2"/>
  <c r="Q285" i="2"/>
  <c r="Q286" i="2"/>
  <c r="Q287" i="2"/>
  <c r="Q289" i="2"/>
  <c r="Q291" i="2"/>
  <c r="Q296" i="2"/>
  <c r="Q297" i="2"/>
  <c r="Q300" i="2"/>
  <c r="Q301" i="2"/>
  <c r="Q302" i="2"/>
  <c r="Q303" i="2"/>
  <c r="Q306" i="2"/>
  <c r="Q308" i="2"/>
  <c r="Q309" i="2"/>
  <c r="Q310" i="2"/>
  <c r="Q311" i="2"/>
  <c r="Q313" i="2"/>
  <c r="Q314" i="2"/>
  <c r="Q317" i="2"/>
  <c r="Q320" i="2"/>
  <c r="Q321" i="2"/>
  <c r="Q322" i="2"/>
  <c r="Q323" i="2"/>
  <c r="Q325" i="2"/>
  <c r="Q327" i="2"/>
  <c r="Q329" i="2"/>
  <c r="Q333" i="2"/>
  <c r="Q334" i="2"/>
  <c r="Q335" i="2"/>
  <c r="Q337" i="2"/>
  <c r="Q338" i="2"/>
  <c r="Q339" i="2"/>
  <c r="Q344" i="2"/>
  <c r="Q345" i="2"/>
  <c r="Q346" i="2"/>
  <c r="Q347" i="2"/>
  <c r="Q348" i="2"/>
  <c r="Q349" i="2"/>
  <c r="Q350" i="2"/>
  <c r="Q353" i="2"/>
  <c r="Q357" i="2"/>
  <c r="Q358" i="2"/>
  <c r="Q360" i="2"/>
  <c r="Q361" i="2"/>
  <c r="Q362" i="2"/>
  <c r="Q363" i="2"/>
  <c r="Q369" i="2"/>
  <c r="Q371" i="2"/>
  <c r="Q372" i="2"/>
  <c r="Q373" i="2"/>
  <c r="Q374" i="2"/>
  <c r="Q377" i="2"/>
  <c r="Q380" i="2"/>
  <c r="Q381" i="2"/>
  <c r="Q382" i="2"/>
  <c r="Q385" i="2"/>
  <c r="Q386" i="2"/>
  <c r="Q387" i="2"/>
  <c r="Q389" i="2"/>
  <c r="Q392" i="2"/>
  <c r="Q393" i="2"/>
  <c r="Q394" i="2"/>
  <c r="Q395" i="2"/>
  <c r="Q396" i="2"/>
  <c r="Q398" i="2"/>
  <c r="Q405" i="2"/>
  <c r="Q406" i="2"/>
  <c r="Q407" i="2"/>
  <c r="Q408" i="2"/>
  <c r="Q409" i="2"/>
  <c r="Q410" i="2"/>
  <c r="Q413" i="2"/>
  <c r="Q417" i="2"/>
  <c r="Q419" i="2"/>
  <c r="Q420" i="2"/>
  <c r="Q421" i="2"/>
  <c r="Q422" i="2"/>
  <c r="Q423" i="2"/>
  <c r="Q425" i="2"/>
  <c r="Q428" i="2"/>
  <c r="Q429" i="2"/>
  <c r="Q431" i="2"/>
  <c r="Q432" i="2"/>
  <c r="Q434" i="2"/>
  <c r="Q435" i="2"/>
  <c r="Q440" i="2"/>
  <c r="Q441" i="2"/>
  <c r="Q442" i="2"/>
  <c r="Q443" i="2"/>
  <c r="Q444" i="2"/>
  <c r="Q446" i="2"/>
  <c r="Q449" i="2"/>
  <c r="Q452" i="2"/>
  <c r="Q453" i="2"/>
  <c r="Q454" i="2"/>
  <c r="Q456" i="2"/>
  <c r="Q457" i="2"/>
  <c r="Q458" i="2"/>
  <c r="Q461" i="2"/>
  <c r="Q464" i="2"/>
  <c r="Q465" i="2"/>
  <c r="Q467" i="2"/>
  <c r="Q468" i="2"/>
  <c r="Q469" i="2"/>
  <c r="Q470" i="2"/>
  <c r="Q473" i="2"/>
  <c r="Q476" i="2"/>
  <c r="Q477" i="2"/>
  <c r="Q478" i="2"/>
  <c r="Q479" i="2"/>
  <c r="Q480" i="2"/>
  <c r="Q483" i="2"/>
  <c r="Q485" i="2"/>
  <c r="Q488" i="2"/>
  <c r="Q489" i="2"/>
  <c r="Q490" i="2"/>
  <c r="Q491" i="2"/>
  <c r="Q492" i="2"/>
  <c r="Q493" i="2"/>
  <c r="Q494" i="2"/>
  <c r="Q497" i="2"/>
  <c r="Q500" i="2"/>
  <c r="Q501" i="2"/>
  <c r="Q502" i="2"/>
  <c r="Q504" i="2"/>
  <c r="Q506" i="2"/>
  <c r="Q507" i="2"/>
  <c r="Q512" i="2"/>
  <c r="Q513" i="2"/>
  <c r="Q514" i="2"/>
  <c r="Q516" i="2"/>
  <c r="Q517" i="2"/>
  <c r="Q519" i="2"/>
  <c r="Q521" i="2"/>
  <c r="Q524" i="2"/>
  <c r="Q525" i="2"/>
  <c r="Q526" i="2"/>
  <c r="Q527" i="2"/>
  <c r="Q529" i="2"/>
  <c r="Q530" i="2"/>
  <c r="Q536" i="2"/>
  <c r="Q537" i="2"/>
  <c r="Q538" i="2"/>
  <c r="Q540" i="2"/>
  <c r="Q542" i="2"/>
  <c r="Q543" i="2"/>
  <c r="Q548" i="2"/>
  <c r="Q549" i="2"/>
  <c r="Q551" i="2"/>
  <c r="Q553" i="2"/>
  <c r="Q554" i="2"/>
  <c r="Q555" i="2"/>
  <c r="Q557" i="2"/>
  <c r="Q560" i="2"/>
  <c r="Q561" i="2"/>
  <c r="Q563" i="2"/>
  <c r="Q565" i="2"/>
  <c r="Q566" i="2"/>
  <c r="Q567" i="2"/>
  <c r="Q572" i="2"/>
  <c r="Q573" i="2"/>
  <c r="Q574" i="2"/>
  <c r="Q576" i="2"/>
  <c r="Q579" i="2"/>
  <c r="Q584" i="2"/>
  <c r="Q585" i="2"/>
  <c r="Q586" i="2"/>
  <c r="Q588" i="2"/>
  <c r="Q589" i="2"/>
  <c r="Q590" i="2"/>
  <c r="Q591" i="2"/>
  <c r="Q597" i="2"/>
  <c r="Q598" i="2"/>
  <c r="Q599" i="2"/>
  <c r="Q600" i="2"/>
  <c r="Q601" i="2"/>
  <c r="Q602" i="2"/>
  <c r="Q606" i="2"/>
  <c r="Q608" i="2"/>
  <c r="Q609" i="2"/>
  <c r="Q611" i="2"/>
  <c r="Q614" i="2"/>
  <c r="Q615" i="2"/>
  <c r="Q620" i="2"/>
  <c r="Q621" i="2"/>
  <c r="Q623" i="2"/>
  <c r="Q625" i="2"/>
  <c r="Q626" i="2"/>
  <c r="Q629" i="2"/>
  <c r="Q632" i="2"/>
  <c r="Q633" i="2"/>
  <c r="Q634" i="2"/>
  <c r="Q635" i="2"/>
  <c r="Q636" i="2"/>
  <c r="Q637" i="2"/>
  <c r="Q641" i="2"/>
  <c r="Q645" i="2"/>
  <c r="Q646" i="2"/>
  <c r="Q648" i="2"/>
  <c r="Q649" i="2"/>
  <c r="Q650" i="2"/>
  <c r="Q651" i="2"/>
  <c r="Q656" i="2"/>
  <c r="Q657" i="2"/>
  <c r="Q659" i="2"/>
  <c r="Q661" i="2"/>
  <c r="Q662" i="2"/>
  <c r="Q663" i="2"/>
  <c r="Q668" i="2"/>
  <c r="Q669" i="2"/>
  <c r="Q670" i="2"/>
  <c r="Q671" i="2"/>
  <c r="Q672" i="2"/>
  <c r="Q675" i="2"/>
  <c r="Q680" i="2"/>
  <c r="Q681" i="2"/>
  <c r="Q682" i="2"/>
  <c r="Q684" i="2"/>
  <c r="Q686" i="2"/>
  <c r="Q687" i="2"/>
  <c r="Q692" i="2"/>
  <c r="Q693" i="2"/>
  <c r="Q694" i="2"/>
  <c r="Q695" i="2"/>
  <c r="Q696" i="2"/>
  <c r="Q697" i="2"/>
  <c r="Q698" i="2"/>
  <c r="Q701" i="2"/>
  <c r="Q704" i="2"/>
  <c r="Q705" i="2"/>
  <c r="Q706" i="2"/>
  <c r="Q707" i="2"/>
  <c r="Q710" i="2"/>
  <c r="Q711" i="2"/>
  <c r="Q717" i="2"/>
  <c r="Q718" i="2"/>
  <c r="Q719" i="2"/>
  <c r="Q720" i="2"/>
  <c r="Q721" i="2"/>
  <c r="Q722" i="2"/>
  <c r="Q723" i="2"/>
  <c r="Q728" i="2"/>
  <c r="Q729" i="2"/>
  <c r="Q730" i="2"/>
  <c r="Q732" i="2"/>
  <c r="Q733" i="2"/>
  <c r="Q734" i="2"/>
  <c r="Q737" i="2"/>
  <c r="Q740" i="2"/>
  <c r="Q741" i="2"/>
  <c r="Q743" i="2"/>
  <c r="Q744" i="2"/>
  <c r="Q747" i="2"/>
  <c r="Q752" i="2"/>
  <c r="Q753" i="2"/>
  <c r="Q754" i="2"/>
  <c r="Q755" i="2"/>
  <c r="Q756" i="2"/>
  <c r="Q757" i="2"/>
  <c r="Q759" i="2"/>
  <c r="Q764" i="2"/>
  <c r="Q765" i="2"/>
  <c r="Q766" i="2"/>
  <c r="Q767" i="2"/>
  <c r="Q768" i="2"/>
  <c r="Q769" i="2"/>
  <c r="Q770" i="2"/>
  <c r="Q771" i="2"/>
  <c r="Q773" i="2"/>
  <c r="Q776" i="2"/>
  <c r="Q777" i="2"/>
  <c r="Q778" i="2"/>
  <c r="Q779" i="2"/>
  <c r="Q781" i="2"/>
  <c r="Q782" i="2"/>
  <c r="Q783" i="2"/>
  <c r="Q789" i="2"/>
  <c r="Q792" i="2"/>
  <c r="Q793" i="2"/>
  <c r="Q794" i="2"/>
  <c r="Q795" i="2"/>
  <c r="Q797" i="2"/>
  <c r="Q800" i="2"/>
  <c r="Q801" i="2"/>
  <c r="Q802" i="2"/>
  <c r="Q803" i="2"/>
  <c r="Q807" i="2"/>
  <c r="Q809" i="2"/>
  <c r="Q812" i="2"/>
  <c r="Q813" i="2"/>
  <c r="Q814" i="2"/>
  <c r="Q816" i="2"/>
  <c r="Q817" i="2"/>
  <c r="Q819" i="2"/>
  <c r="Q825" i="2"/>
  <c r="Q826" i="2"/>
  <c r="Q827" i="2"/>
  <c r="Q828" i="2"/>
  <c r="Q830" i="2"/>
  <c r="Q831" i="2"/>
  <c r="Q837" i="2"/>
  <c r="Q838" i="2"/>
  <c r="Q839" i="2"/>
  <c r="Q841" i="2"/>
  <c r="Q842" i="2"/>
  <c r="Q843" i="2"/>
  <c r="Q845" i="2"/>
  <c r="Q846" i="2"/>
  <c r="Q848" i="2"/>
  <c r="Q849" i="2"/>
  <c r="Q850" i="2"/>
  <c r="Q853" i="2"/>
  <c r="Q854" i="2"/>
  <c r="Q860" i="2"/>
  <c r="Q861" i="2"/>
  <c r="Q862" i="2"/>
  <c r="Q863" i="2"/>
  <c r="Q864" i="2"/>
  <c r="Q865" i="2"/>
  <c r="Q867" i="2"/>
  <c r="Q873" i="2"/>
  <c r="Q875" i="2"/>
  <c r="Q876" i="2"/>
  <c r="Q877" i="2"/>
  <c r="Q878" i="2"/>
  <c r="Q879" i="2"/>
  <c r="Q885" i="2"/>
  <c r="Q886" i="2"/>
  <c r="Q887" i="2"/>
  <c r="Q888" i="2"/>
  <c r="Q891" i="2"/>
  <c r="Q896" i="2"/>
  <c r="Q897" i="2"/>
  <c r="Q899" i="2"/>
  <c r="Q900" i="2"/>
  <c r="Q901" i="2"/>
  <c r="Q902" i="2"/>
  <c r="Q903" i="2"/>
  <c r="Q909" i="2"/>
  <c r="Q910" i="2"/>
  <c r="Q911" i="2"/>
  <c r="Q912" i="2"/>
  <c r="Q914" i="2"/>
  <c r="Q920" i="2"/>
  <c r="Q921" i="2"/>
  <c r="Q922" i="2"/>
  <c r="Q923" i="2"/>
  <c r="Q925" i="2"/>
  <c r="Q927" i="2"/>
  <c r="Q932" i="2"/>
  <c r="Q933" i="2"/>
  <c r="Q934" i="2"/>
  <c r="Q935" i="2"/>
  <c r="Q936" i="2"/>
  <c r="Q937" i="2"/>
  <c r="Q938" i="2"/>
  <c r="Q941" i="2"/>
  <c r="Q945" i="2"/>
  <c r="Q946" i="2"/>
  <c r="Q947" i="2"/>
  <c r="Q948" i="2"/>
  <c r="Q949" i="2"/>
  <c r="Q950" i="2"/>
  <c r="Q951" i="2"/>
  <c r="Q953" i="2"/>
  <c r="Q957" i="2"/>
  <c r="Q959" i="2"/>
  <c r="Q960" i="2"/>
  <c r="Q962" i="2"/>
  <c r="Q963" i="2"/>
  <c r="Q968" i="2"/>
  <c r="Q969" i="2"/>
  <c r="Q970" i="2"/>
  <c r="Q971" i="2"/>
  <c r="Q975" i="2"/>
  <c r="Q980" i="2"/>
  <c r="Q981" i="2"/>
  <c r="Q983" i="2"/>
  <c r="Q984" i="2"/>
  <c r="Q985" i="2"/>
  <c r="Q986" i="2"/>
  <c r="Q993" i="2"/>
  <c r="Q994" i="2"/>
  <c r="Q995" i="2"/>
  <c r="Q996" i="2"/>
  <c r="Q997" i="2"/>
  <c r="Q999" i="2"/>
  <c r="Q1001" i="2"/>
  <c r="Q1004" i="2"/>
  <c r="Q1005" i="2"/>
  <c r="Q1007" i="2"/>
  <c r="Q1009" i="2"/>
  <c r="Q1010" i="2"/>
  <c r="Q1011" i="2"/>
  <c r="Q1016" i="2"/>
  <c r="Q1017" i="2"/>
  <c r="Q1018" i="2"/>
  <c r="Q1019" i="2"/>
  <c r="Q1020" i="2"/>
  <c r="Q1022" i="2"/>
  <c r="Q1028" i="2"/>
  <c r="Q1029" i="2"/>
  <c r="Q1030" i="2"/>
  <c r="Q1031" i="2"/>
  <c r="Q1032" i="2"/>
  <c r="Q1033" i="2"/>
  <c r="Q1035" i="2"/>
  <c r="Q1040" i="2"/>
  <c r="Q1041" i="2"/>
  <c r="Q1042" i="2"/>
  <c r="Q1044" i="2"/>
  <c r="Q1045" i="2"/>
  <c r="Q1046" i="2"/>
  <c r="Q1047" i="2"/>
  <c r="Q1052" i="2"/>
  <c r="Q1053" i="2"/>
  <c r="Q1056" i="2"/>
  <c r="Q1057" i="2"/>
  <c r="Q1058" i="2"/>
  <c r="Q1065" i="2"/>
  <c r="Q1066" i="2"/>
  <c r="Q1067" i="2"/>
  <c r="Q1068" i="2"/>
  <c r="Q1070" i="2"/>
  <c r="Q1071" i="2"/>
  <c r="Q1076" i="2"/>
  <c r="Q1077" i="2"/>
  <c r="Q1078" i="2"/>
  <c r="Q1080" i="2"/>
  <c r="Q1081" i="2"/>
  <c r="Q1082" i="2"/>
  <c r="Q1088" i="2"/>
  <c r="Q1089" i="2"/>
  <c r="Q1091" i="2"/>
  <c r="Q1092" i="2"/>
  <c r="Q1094" i="2"/>
  <c r="Q1095" i="2"/>
  <c r="Q1100" i="2"/>
  <c r="Q1101" i="2"/>
  <c r="Q1102" i="2"/>
  <c r="Q1103" i="2"/>
  <c r="Q1104" i="2"/>
  <c r="Q1105" i="2"/>
  <c r="Q1107" i="2"/>
  <c r="Q1112" i="2"/>
  <c r="Q1113" i="2"/>
  <c r="Q1114" i="2"/>
  <c r="Q1117" i="2"/>
  <c r="Q1118" i="2"/>
  <c r="Q1119" i="2"/>
  <c r="Q1124" i="2"/>
  <c r="Q1125" i="2"/>
  <c r="Q1128" i="2"/>
  <c r="Q1129" i="2"/>
  <c r="Q1130" i="2"/>
  <c r="Q1137" i="2"/>
  <c r="Q1138" i="2"/>
  <c r="Q1139" i="2"/>
  <c r="Q1140" i="2"/>
  <c r="Q1141" i="2"/>
  <c r="Q1142" i="2"/>
  <c r="Q1148" i="2"/>
  <c r="Q1149" i="2"/>
  <c r="Q1150" i="2"/>
  <c r="Q1151" i="2"/>
  <c r="Q1152" i="2"/>
  <c r="Q1153" i="2"/>
  <c r="Q1154" i="2"/>
  <c r="Q1155" i="2"/>
  <c r="Q1160" i="2"/>
  <c r="Q1161" i="2"/>
  <c r="Q1163" i="2"/>
  <c r="Q1165" i="2"/>
  <c r="Q1166" i="2"/>
  <c r="Q1167" i="2"/>
  <c r="Q1172" i="2"/>
  <c r="Q1173" i="2"/>
  <c r="Q1174" i="2"/>
  <c r="Q1175" i="2"/>
  <c r="Q1176" i="2"/>
  <c r="Q1178" i="2"/>
  <c r="Q1184" i="2"/>
  <c r="Q1185" i="2"/>
  <c r="Q1186" i="2"/>
  <c r="Q1187" i="2"/>
  <c r="Q1188" i="2"/>
  <c r="Q1189" i="2"/>
  <c r="Q1190" i="2"/>
  <c r="Q1191" i="2"/>
  <c r="Q1197" i="2"/>
  <c r="Q1198" i="2"/>
  <c r="Q1200" i="2"/>
  <c r="Q1201" i="2"/>
  <c r="Q1202" i="2"/>
  <c r="Q1203" i="2"/>
  <c r="Q1208" i="2"/>
  <c r="Q1209" i="2"/>
  <c r="Q1210" i="2"/>
  <c r="Q1213" i="2"/>
  <c r="Q1214" i="2"/>
  <c r="Q1215" i="2"/>
  <c r="Q1220" i="2"/>
  <c r="Q1221" i="2"/>
  <c r="Q1222" i="2"/>
  <c r="Q1223" i="2"/>
  <c r="Q1224" i="2"/>
  <c r="Q1225" i="2"/>
  <c r="Q1226" i="2"/>
  <c r="Q1232" i="2"/>
  <c r="Q1233" i="2"/>
  <c r="Q1234" i="2"/>
  <c r="Q1235" i="2"/>
  <c r="Q1237" i="2"/>
  <c r="Q1238" i="2"/>
  <c r="Q1239" i="2"/>
  <c r="Q1245" i="2"/>
  <c r="Q1247" i="2"/>
  <c r="Q1248" i="2"/>
  <c r="Q1249" i="2"/>
  <c r="Q1250" i="2"/>
  <c r="Q1251" i="2"/>
  <c r="Q1256" i="2"/>
  <c r="Q1257" i="2"/>
  <c r="Q1258" i="2"/>
  <c r="Q1259" i="2"/>
  <c r="Q1263" i="2"/>
  <c r="Q1268" i="2"/>
  <c r="Q1269" i="2"/>
  <c r="Q1270" i="2"/>
  <c r="Q1271" i="2"/>
  <c r="Q1273" i="2"/>
  <c r="Q1274" i="2"/>
  <c r="Q1280" i="2"/>
  <c r="Q1281" i="2"/>
  <c r="Q1282" i="2"/>
  <c r="Q1283" i="2"/>
  <c r="Q1284" i="2"/>
  <c r="Q1285" i="2"/>
  <c r="Q1286" i="2"/>
  <c r="Q1287" i="2"/>
  <c r="Q1292" i="2"/>
  <c r="Q1293" i="2"/>
  <c r="Q1294" i="2"/>
  <c r="Q1295" i="2"/>
  <c r="Q1298" i="2"/>
  <c r="Q1299" i="2"/>
  <c r="Q1304" i="2"/>
  <c r="Q1305" i="2"/>
  <c r="Q1306" i="2"/>
  <c r="Q1309" i="2"/>
  <c r="Q1310" i="2"/>
  <c r="Q1311" i="2"/>
  <c r="Q1316" i="2"/>
  <c r="Q1317" i="2"/>
  <c r="Q1318" i="2"/>
  <c r="Q1319" i="2"/>
  <c r="Q1320" i="2"/>
  <c r="Q1321" i="2"/>
  <c r="Q1322" i="2"/>
  <c r="Q1329" i="2"/>
  <c r="Q1330" i="2"/>
  <c r="Q1332" i="2"/>
  <c r="Q1333" i="2"/>
  <c r="Q1334" i="2"/>
  <c r="Q1335" i="2"/>
  <c r="Q1340" i="2"/>
  <c r="Q1341" i="2"/>
  <c r="Q1342" i="2"/>
  <c r="Q1343" i="2"/>
  <c r="Q1347" i="2"/>
  <c r="Q1352" i="2"/>
  <c r="Q1353" i="2"/>
  <c r="Q1354" i="2"/>
  <c r="Q1355" i="2"/>
  <c r="Q1357" i="2"/>
  <c r="Q1358" i="2"/>
  <c r="Q1359" i="2"/>
  <c r="Q1365" i="2"/>
  <c r="Q1366" i="2"/>
  <c r="Q1367" i="2"/>
  <c r="Q1368" i="2"/>
  <c r="Q1371" i="2"/>
  <c r="Q1376" i="2"/>
  <c r="Q1377" i="2"/>
  <c r="Q1378" i="2"/>
  <c r="Q1379" i="2"/>
  <c r="Q1382" i="2"/>
  <c r="Q1383" i="2"/>
  <c r="Q1389" i="2"/>
  <c r="Q1390" i="2"/>
  <c r="Q1391" i="2"/>
  <c r="Q1392" i="2"/>
  <c r="Q1393" i="2"/>
  <c r="Q1394" i="2"/>
  <c r="Q1395" i="2"/>
  <c r="Q1400" i="2"/>
  <c r="Q1401" i="2"/>
  <c r="Q1402" i="2"/>
  <c r="Q1404" i="2"/>
  <c r="Q1405" i="2"/>
  <c r="Q1406" i="2"/>
  <c r="Q1412" i="2"/>
  <c r="Q1413" i="2"/>
  <c r="Q1414" i="2"/>
  <c r="Q1416" i="2"/>
  <c r="Q1417" i="2"/>
  <c r="Q1424" i="2"/>
  <c r="Q1425" i="2"/>
  <c r="Q1426" i="2"/>
  <c r="Q1428" i="2"/>
  <c r="Q1430" i="2"/>
  <c r="Q1437" i="2"/>
  <c r="Q1438" i="2"/>
  <c r="Q1440" i="2"/>
  <c r="Q1441" i="2"/>
  <c r="Q1442" i="2"/>
  <c r="Q1443" i="2"/>
  <c r="Q1448" i="2"/>
  <c r="Q1449" i="2"/>
  <c r="Q1452" i="2"/>
  <c r="Q1454" i="2"/>
  <c r="Q1455" i="2"/>
  <c r="Q1460" i="2"/>
  <c r="Q1461" i="2"/>
  <c r="Q1462" i="2"/>
  <c r="Q1463" i="2"/>
  <c r="Q1464" i="2"/>
  <c r="Q1465" i="2"/>
  <c r="Q1472" i="2"/>
  <c r="Q1473" i="2"/>
  <c r="Q1474" i="2"/>
  <c r="Q1475" i="2"/>
  <c r="Q1477" i="2"/>
  <c r="Q1478" i="2"/>
  <c r="Q1479" i="2"/>
  <c r="Q1485" i="2"/>
  <c r="Q1486" i="2"/>
  <c r="Q1487" i="2"/>
  <c r="Q1488" i="2"/>
  <c r="Q1489" i="2"/>
  <c r="Q1490" i="2"/>
  <c r="Q1496" i="2"/>
  <c r="Q1497" i="2"/>
  <c r="Q1498" i="2"/>
  <c r="Q1501" i="2"/>
  <c r="Q1502" i="2"/>
  <c r="Q1503" i="2"/>
  <c r="Q1506" i="2"/>
  <c r="Q1508" i="2"/>
  <c r="Q1509" i="2"/>
  <c r="Q1511" i="2"/>
  <c r="Q1512" i="2"/>
  <c r="Q1514" i="2"/>
  <c r="Q1520" i="2"/>
  <c r="Q1521" i="2"/>
  <c r="Q1522" i="2"/>
  <c r="Q1523" i="2"/>
  <c r="Q1524" i="2"/>
  <c r="Q1525" i="2"/>
  <c r="Q1527" i="2"/>
  <c r="Q1532" i="2"/>
  <c r="Q1533" i="2"/>
  <c r="Q1534" i="2"/>
  <c r="Q1535" i="2"/>
  <c r="Q1536" i="2"/>
  <c r="Q1537" i="2"/>
  <c r="Q1538" i="2"/>
  <c r="Q1539" i="2"/>
  <c r="Q1545" i="2"/>
  <c r="Q1546" i="2"/>
  <c r="Q1547" i="2"/>
  <c r="Q1549" i="2"/>
  <c r="Q1550" i="2"/>
  <c r="Q1556" i="2"/>
  <c r="Q1557" i="2"/>
  <c r="Q1558" i="2"/>
  <c r="Q1559" i="2"/>
  <c r="Q1561" i="2"/>
  <c r="Q1562" i="2"/>
  <c r="Q1568" i="2"/>
  <c r="Q1569" i="2"/>
  <c r="Q1570" i="2"/>
  <c r="Q1571" i="2"/>
  <c r="Q1572" i="2"/>
  <c r="Q1573" i="2"/>
  <c r="Q1574" i="2"/>
  <c r="Q1575" i="2"/>
  <c r="Q1580" i="2"/>
  <c r="Q1581" i="2"/>
  <c r="Q1582" i="2"/>
  <c r="Q1583" i="2"/>
  <c r="Q1584" i="2"/>
  <c r="Q1585" i="2"/>
  <c r="Q1586" i="2"/>
  <c r="Q1592" i="2"/>
  <c r="Q1593" i="2"/>
  <c r="Q1595" i="2"/>
  <c r="Q1597" i="2"/>
  <c r="Q1598" i="2"/>
  <c r="Q1599" i="2"/>
  <c r="Q1604" i="2"/>
  <c r="Q1605" i="2"/>
  <c r="Q1606" i="2"/>
  <c r="Q1607" i="2"/>
  <c r="Q1608" i="2"/>
  <c r="Q1609" i="2"/>
  <c r="Q1616" i="2"/>
  <c r="Q1617" i="2"/>
  <c r="Q1618" i="2"/>
  <c r="Q1620" i="2"/>
  <c r="Q1621" i="2"/>
  <c r="Q1622" i="2"/>
  <c r="Q1623" i="2"/>
  <c r="Q1628" i="2"/>
  <c r="Q1629" i="2"/>
  <c r="Q1630" i="2"/>
  <c r="Q1631" i="2"/>
  <c r="Q1632" i="2"/>
  <c r="Q1633" i="2"/>
  <c r="Q1634" i="2"/>
  <c r="Q1635" i="2"/>
  <c r="Q1640" i="2"/>
  <c r="Q1641" i="2"/>
  <c r="Q1642" i="2"/>
  <c r="Q1643" i="2"/>
  <c r="Q1646" i="2"/>
  <c r="Q1653" i="2"/>
  <c r="Q1654" i="2"/>
  <c r="Q1655" i="2"/>
  <c r="Q1656" i="2"/>
  <c r="Q1657" i="2"/>
  <c r="Q1659" i="2"/>
  <c r="Q1664" i="2"/>
  <c r="Q1665" i="2"/>
  <c r="Q1666" i="2"/>
  <c r="Q1667" i="2"/>
  <c r="Q1668" i="2"/>
  <c r="Q1669" i="2"/>
  <c r="Q1670" i="2"/>
  <c r="Q1671" i="2"/>
  <c r="Q1677" i="2"/>
  <c r="Q1678" i="2"/>
  <c r="Q1680" i="2"/>
  <c r="Q1681" i="2"/>
  <c r="Q1682" i="2"/>
  <c r="Q1688" i="2"/>
  <c r="Q1689" i="2"/>
  <c r="Q1690" i="2"/>
  <c r="Q1692" i="2"/>
  <c r="Q1693" i="2"/>
  <c r="Q1694" i="2"/>
  <c r="Q1700" i="2"/>
  <c r="Q1701" i="2"/>
  <c r="Q1702" i="2"/>
  <c r="Q1704" i="2"/>
  <c r="Q1712" i="2"/>
  <c r="Q1713" i="2"/>
  <c r="Q1715" i="2"/>
  <c r="Q1716" i="2"/>
  <c r="Q1717" i="2"/>
  <c r="Q1718" i="2"/>
  <c r="Q1722" i="2"/>
  <c r="Q1725" i="2"/>
  <c r="Q1726" i="2"/>
  <c r="Q1727" i="2"/>
  <c r="Q1728" i="2"/>
  <c r="Q1729" i="2"/>
  <c r="Q1731" i="2"/>
  <c r="Q1736" i="2"/>
  <c r="Q1737" i="2"/>
  <c r="Q1738" i="2"/>
  <c r="Q1740" i="2"/>
  <c r="Q1741" i="2"/>
  <c r="Q1742" i="2"/>
  <c r="Q1743" i="2"/>
  <c r="Q1748" i="2"/>
  <c r="Q1749" i="2"/>
  <c r="Q1750" i="2"/>
  <c r="Q1751" i="2"/>
  <c r="Q1752" i="2"/>
  <c r="Q1753" i="2"/>
  <c r="Q1760" i="2"/>
  <c r="Q1761" i="2"/>
  <c r="Q1762" i="2"/>
  <c r="Q1763" i="2"/>
  <c r="Q1764" i="2"/>
  <c r="Q1766" i="2"/>
  <c r="Q1767" i="2"/>
  <c r="Q1772" i="2"/>
  <c r="Q1773" i="2"/>
  <c r="Q1774" i="2"/>
  <c r="Q1775" i="2"/>
  <c r="Q1776" i="2"/>
  <c r="Q1777" i="2"/>
  <c r="Q1778" i="2"/>
  <c r="Q1779" i="2"/>
  <c r="Q1785" i="2"/>
  <c r="Q1787" i="2"/>
  <c r="Q1788" i="2"/>
  <c r="Q1790" i="2"/>
  <c r="Q1796" i="2"/>
  <c r="Q1797" i="2"/>
  <c r="Q1798" i="2"/>
  <c r="Q1800" i="2"/>
  <c r="Q1802" i="2"/>
  <c r="Q1809" i="2"/>
  <c r="Q1810" i="2"/>
  <c r="Q1811" i="2"/>
  <c r="Q1812" i="2"/>
  <c r="Q1813" i="2"/>
  <c r="Q1814" i="2"/>
  <c r="Q1820" i="2"/>
  <c r="Q1821" i="2"/>
  <c r="Q1822" i="2"/>
  <c r="Q1823" i="2"/>
  <c r="Q1824" i="2"/>
  <c r="Q1826" i="2"/>
  <c r="Q1827" i="2"/>
  <c r="Q1832" i="2"/>
  <c r="Q1833" i="2"/>
  <c r="Q1836" i="2"/>
  <c r="Q1837" i="2"/>
  <c r="Q1838" i="2"/>
  <c r="Q1839" i="2"/>
  <c r="Q1844" i="2"/>
  <c r="Q1845" i="2"/>
  <c r="Q1846" i="2"/>
  <c r="Q1847" i="2"/>
  <c r="Q1848" i="2"/>
  <c r="Q1850" i="2"/>
  <c r="Q1856" i="2"/>
  <c r="Q1857" i="2"/>
  <c r="Q1858" i="2"/>
  <c r="Q1860" i="2"/>
  <c r="Q1861" i="2"/>
  <c r="Q1862" i="2"/>
  <c r="Q1868" i="2"/>
  <c r="Q1869" i="2"/>
  <c r="Q1871" i="2"/>
  <c r="Q1872" i="2"/>
  <c r="Q1873" i="2"/>
  <c r="Q1874" i="2"/>
  <c r="Q1880" i="2"/>
  <c r="Q1881" i="2"/>
  <c r="Q1883" i="2"/>
  <c r="Q1884" i="2"/>
  <c r="Q1892" i="2"/>
  <c r="Q1893" i="2"/>
  <c r="Q1894" i="2"/>
  <c r="Q1895" i="2"/>
  <c r="Q1896" i="2"/>
  <c r="Q1898" i="2"/>
  <c r="Q1899" i="2"/>
  <c r="Q1904" i="2"/>
  <c r="Q1905" i="2"/>
  <c r="Q1906" i="2"/>
  <c r="Q1907" i="2"/>
  <c r="Q1908" i="2"/>
  <c r="Q1909" i="2"/>
  <c r="Q1910" i="2"/>
  <c r="Q1911" i="2"/>
  <c r="Q1916" i="2"/>
  <c r="Q1917" i="2"/>
  <c r="Q1918" i="2"/>
  <c r="Q1919" i="2"/>
  <c r="Q1920" i="2"/>
  <c r="Q1922" i="2"/>
  <c r="Q1928" i="2"/>
  <c r="Q1929" i="2"/>
  <c r="Q1931" i="2"/>
  <c r="Q1932" i="2"/>
  <c r="Q1933" i="2"/>
  <c r="Q1934" i="2"/>
  <c r="Q1935" i="2"/>
  <c r="Q1941" i="2"/>
  <c r="Q1942" i="2"/>
  <c r="Q1943" i="2"/>
  <c r="Q1944" i="2"/>
  <c r="Q1946" i="2"/>
  <c r="Q1947" i="2"/>
  <c r="Q1952" i="2"/>
  <c r="Q1953" i="2"/>
  <c r="Q1954" i="2"/>
  <c r="Q1956" i="2"/>
  <c r="Q1957" i="2"/>
  <c r="Q1958" i="2"/>
  <c r="Q1965" i="2"/>
  <c r="Q1966" i="2"/>
  <c r="Q1967" i="2"/>
  <c r="Q1968" i="2"/>
  <c r="Q1969" i="2"/>
  <c r="Q1970" i="2"/>
  <c r="Q1975" i="2"/>
  <c r="Q1977" i="2"/>
  <c r="Q1978" i="2"/>
  <c r="Q1980" i="2"/>
  <c r="Q1982" i="2"/>
  <c r="Q1983" i="2"/>
  <c r="Q1988" i="2"/>
  <c r="Q1989" i="2"/>
  <c r="Q1990" i="2"/>
  <c r="Q1992" i="2"/>
  <c r="Q1993" i="2"/>
  <c r="Q1994" i="2"/>
  <c r="Q2001" i="2"/>
  <c r="Q2002" i="2"/>
  <c r="Q2003" i="2"/>
  <c r="Q2004" i="2"/>
  <c r="Q2012" i="2"/>
  <c r="Q2013" i="2"/>
  <c r="Q2014" i="2"/>
  <c r="Q2015" i="2"/>
  <c r="Q2016" i="2"/>
  <c r="Q2018" i="2"/>
  <c r="Q2019" i="2"/>
  <c r="Q2025" i="2"/>
  <c r="Q2026" i="2"/>
  <c r="Q2027" i="2"/>
  <c r="Q2028" i="2"/>
  <c r="Q2029" i="2"/>
  <c r="Q2030" i="2"/>
  <c r="Q2031" i="2"/>
  <c r="Q2037" i="2"/>
  <c r="Q2038" i="2"/>
  <c r="Q2040" i="2"/>
  <c r="Q2042" i="2"/>
  <c r="Q2048" i="2"/>
  <c r="Q2049" i="2"/>
  <c r="Q2050" i="2"/>
  <c r="Q2051" i="2"/>
  <c r="Q2052" i="2"/>
  <c r="Q2061" i="2"/>
  <c r="Q2062" i="2"/>
  <c r="Q2063" i="2"/>
  <c r="Q2064" i="2"/>
  <c r="Q2066" i="2"/>
  <c r="Q2067" i="2"/>
  <c r="Q2073" i="2"/>
  <c r="Q2074" i="2"/>
  <c r="Q2075" i="2"/>
  <c r="Q2078" i="2"/>
  <c r="Q2079" i="2"/>
  <c r="Q2084" i="2"/>
  <c r="Q2085" i="2"/>
  <c r="Q2087" i="2"/>
  <c r="Q2088" i="2"/>
  <c r="Q2089" i="2"/>
  <c r="Q2090" i="2"/>
  <c r="Q2097" i="2"/>
  <c r="Q2098" i="2"/>
  <c r="Q2100" i="2"/>
  <c r="Q2102" i="2"/>
  <c r="Q2108" i="2"/>
  <c r="Q2109" i="2"/>
  <c r="Q2111" i="2"/>
  <c r="Q2112" i="2"/>
  <c r="Q2113" i="2"/>
  <c r="Q2114" i="2"/>
  <c r="Q2121" i="2"/>
  <c r="Q2122" i="2"/>
  <c r="Q2123" i="2"/>
  <c r="Q2124" i="2"/>
  <c r="Q2125" i="2"/>
  <c r="Q2127" i="2"/>
  <c r="Q2132" i="2"/>
  <c r="Q2133" i="2"/>
  <c r="Q2136" i="2"/>
  <c r="Q2138" i="2"/>
  <c r="Q2139" i="2"/>
  <c r="Q2144" i="2"/>
  <c r="Q2145" i="2"/>
  <c r="Q2146" i="2"/>
  <c r="Q2147" i="2"/>
  <c r="Q2148" i="2"/>
  <c r="Q2150" i="2"/>
  <c r="Q2156" i="2"/>
  <c r="Q2157" i="2"/>
  <c r="Q2158" i="2"/>
  <c r="Q2159" i="2"/>
  <c r="Q2160" i="2"/>
  <c r="Q2162" i="2"/>
  <c r="Q2168" i="2"/>
  <c r="Q2169" i="2"/>
  <c r="Q2170" i="2"/>
  <c r="Q2171" i="2"/>
  <c r="Q2172" i="2"/>
  <c r="Q2173" i="2"/>
  <c r="Q2174" i="2"/>
  <c r="Q2181" i="2"/>
  <c r="Q2183" i="2"/>
  <c r="Q2184" i="2"/>
  <c r="Q2185" i="2"/>
  <c r="Q2186" i="2"/>
  <c r="Q2187" i="2"/>
  <c r="Q2192" i="2"/>
  <c r="Q2193" i="2"/>
  <c r="Q2194" i="2"/>
  <c r="Q2195" i="2"/>
  <c r="Q2198" i="2"/>
  <c r="Q2199" i="2"/>
  <c r="Q2205" i="2"/>
  <c r="Q2206" i="2"/>
  <c r="Q2207" i="2"/>
  <c r="Q2208" i="2"/>
  <c r="Q2209" i="2"/>
  <c r="Q2210" i="2"/>
  <c r="Q2217" i="2"/>
  <c r="Q2218" i="2"/>
  <c r="Q2219" i="2"/>
  <c r="Q2220" i="2"/>
  <c r="Q2222" i="2"/>
  <c r="Q2223" i="2"/>
  <c r="Q2228" i="2"/>
  <c r="Q2229" i="2"/>
  <c r="Q2231" i="2"/>
  <c r="Q2232" i="2"/>
  <c r="Q2234" i="2"/>
  <c r="Q2240" i="2"/>
  <c r="Q2241" i="2"/>
  <c r="Q2242" i="2"/>
  <c r="Q2243" i="2"/>
  <c r="Q2245" i="2"/>
  <c r="Q2247" i="2"/>
  <c r="Q2252" i="2"/>
  <c r="Q2253" i="2"/>
  <c r="Q2254" i="2"/>
  <c r="Q2255" i="2"/>
  <c r="Q2256" i="2"/>
  <c r="Q2257" i="2"/>
  <c r="Q2258" i="2"/>
  <c r="Q2264" i="2"/>
  <c r="Q2265" i="2"/>
  <c r="Q2266" i="2"/>
  <c r="Q2267" i="2"/>
  <c r="Q2268" i="2"/>
  <c r="Q2270" i="2"/>
  <c r="Q2271" i="2"/>
  <c r="Q2276" i="2"/>
  <c r="Q2277" i="2"/>
  <c r="Q2278" i="2"/>
  <c r="Q2279" i="2"/>
  <c r="Q2281" i="2"/>
  <c r="Q2282" i="2"/>
  <c r="Q2283" i="2"/>
  <c r="Q2289" i="2"/>
  <c r="Q2290" i="2"/>
  <c r="Q2291" i="2"/>
  <c r="Q2293" i="2"/>
  <c r="Q2294" i="2"/>
  <c r="Q2300" i="2"/>
  <c r="Q2301" i="2"/>
  <c r="Q2302" i="2"/>
  <c r="Q2303" i="2"/>
  <c r="Q2304" i="2"/>
  <c r="Q2305" i="2"/>
  <c r="Q2306" i="2"/>
  <c r="Q2312" i="2"/>
  <c r="Q2313" i="2"/>
  <c r="Q2314" i="2"/>
  <c r="Q2316" i="2"/>
  <c r="Q2317" i="2"/>
  <c r="Q2318" i="2"/>
  <c r="Q2319" i="2"/>
  <c r="Q2324" i="2"/>
  <c r="Q2325" i="2"/>
  <c r="Q2326" i="2"/>
  <c r="Q2327" i="2"/>
  <c r="Q2328" i="2"/>
  <c r="Q2329" i="2"/>
  <c r="Q2331" i="2"/>
  <c r="Q2336" i="2"/>
  <c r="Q2337" i="2"/>
  <c r="Q2338" i="2"/>
  <c r="Q2339" i="2"/>
  <c r="Q2341" i="2"/>
  <c r="Q2342" i="2"/>
  <c r="Q2343" i="2"/>
  <c r="Q2349" i="2"/>
  <c r="Q2350" i="2"/>
  <c r="Q2351" i="2"/>
  <c r="Q2352" i="2"/>
  <c r="Q2353" i="2"/>
  <c r="Q2354" i="2"/>
  <c r="Q2360" i="2"/>
  <c r="Q2361" i="2"/>
  <c r="Q2362" i="2"/>
  <c r="Q2363" i="2"/>
  <c r="Q2364" i="2"/>
  <c r="Q2366" i="2"/>
  <c r="Q2367" i="2"/>
  <c r="Q2372" i="2"/>
  <c r="Q2373" i="2"/>
  <c r="Q2374" i="2"/>
  <c r="Q2375" i="2"/>
  <c r="Q2376" i="2"/>
  <c r="Q2377" i="2"/>
  <c r="Q2378" i="2"/>
  <c r="Q2385" i="2"/>
  <c r="Q2386" i="2"/>
  <c r="Q2387" i="2"/>
  <c r="Q2390" i="2"/>
  <c r="Q2391" i="2"/>
  <c r="Q2395" i="2"/>
  <c r="Q2396" i="2"/>
  <c r="Q2397" i="2"/>
  <c r="Q2399" i="2"/>
  <c r="Q2400" i="2"/>
  <c r="Q2403" i="2"/>
  <c r="Q2408" i="2"/>
  <c r="Q2409" i="2"/>
  <c r="Q2410" i="2"/>
  <c r="Q2411" i="2"/>
  <c r="Q2412" i="2"/>
  <c r="Q2413" i="2"/>
  <c r="Q2415" i="2"/>
  <c r="Q2421" i="2"/>
  <c r="Q2422" i="2"/>
  <c r="Q2424" i="2"/>
  <c r="Q2425" i="2"/>
  <c r="Q2426" i="2"/>
  <c r="Q2427" i="2"/>
  <c r="Q2432" i="2"/>
  <c r="Q2433" i="2"/>
  <c r="Q2434" i="2"/>
  <c r="Q2436" i="2"/>
  <c r="Q2437" i="2"/>
  <c r="Q2438" i="2"/>
  <c r="Q2445" i="2"/>
  <c r="Q2446" i="2"/>
  <c r="Q2447" i="2"/>
  <c r="Q2448" i="2"/>
  <c r="Q2451" i="2"/>
  <c r="Q2456" i="2"/>
  <c r="Q2457" i="2"/>
  <c r="Q2458" i="2"/>
  <c r="Q2459" i="2"/>
  <c r="Q2460" i="2"/>
  <c r="Q2462" i="2"/>
  <c r="Q2463" i="2"/>
  <c r="Q2469" i="2"/>
  <c r="Q2470" i="2"/>
  <c r="Q2471" i="2"/>
  <c r="Q2472" i="2"/>
  <c r="Q2474" i="2"/>
  <c r="Q2475" i="2"/>
  <c r="Q2481" i="2"/>
  <c r="Q2483" i="2"/>
  <c r="Q2485" i="2"/>
  <c r="Q2486" i="2"/>
  <c r="Q2493" i="2"/>
  <c r="Q2494" i="2"/>
  <c r="Q2495" i="2"/>
  <c r="Q2496" i="2"/>
  <c r="Q2498" i="2"/>
  <c r="Q2505" i="2"/>
  <c r="Q2506" i="2"/>
  <c r="Q2507" i="2"/>
  <c r="Q2508" i="2"/>
  <c r="Q2509" i="2"/>
  <c r="Q2510" i="2"/>
  <c r="Q2511" i="2"/>
  <c r="Q2514" i="2"/>
  <c r="Q2516" i="2"/>
  <c r="Q2517" i="2"/>
  <c r="Q2520" i="2"/>
  <c r="Q2521" i="2"/>
  <c r="Q2522" i="2"/>
  <c r="Q2528" i="2"/>
  <c r="Q2529" i="2"/>
  <c r="Q2530" i="2"/>
  <c r="Q2531" i="2"/>
  <c r="Q2532" i="2"/>
  <c r="Q2534" i="2"/>
  <c r="Q2535" i="2"/>
  <c r="Q2541" i="2"/>
  <c r="Q2542" i="2"/>
  <c r="Q2544" i="2"/>
  <c r="Q2546" i="2"/>
  <c r="Q2547" i="2"/>
  <c r="Q2551" i="2"/>
  <c r="Q2552" i="2"/>
  <c r="Q2553" i="2"/>
  <c r="Q2554" i="2"/>
  <c r="Q2556" i="2"/>
  <c r="Q2558" i="2"/>
  <c r="Q2559" i="2"/>
  <c r="Q2564" i="2"/>
  <c r="Q2565" i="2"/>
  <c r="Q2567" i="2"/>
  <c r="Q2568" i="2"/>
  <c r="Q2569" i="2"/>
  <c r="Q2570" i="2"/>
  <c r="Q2576" i="2"/>
  <c r="Q2577" i="2"/>
  <c r="Q2578" i="2"/>
  <c r="Q2579" i="2"/>
  <c r="Q2580" i="2"/>
  <c r="Q2581" i="2"/>
  <c r="Q2583" i="2"/>
  <c r="Q2588" i="2"/>
  <c r="Q2589" i="2"/>
  <c r="Q2592" i="2"/>
  <c r="Q2593" i="2"/>
  <c r="Q2594" i="2"/>
  <c r="Q2595" i="2"/>
  <c r="Q2601" i="2"/>
  <c r="Q2602" i="2"/>
  <c r="Q2603" i="2"/>
  <c r="Q2604" i="2"/>
  <c r="Q2606" i="2"/>
  <c r="Q2607" i="2"/>
  <c r="Q2612" i="2"/>
  <c r="Q2613" i="2"/>
  <c r="Q2614" i="2"/>
  <c r="Q2616" i="2"/>
  <c r="Q2618" i="2"/>
  <c r="Q2619" i="2"/>
  <c r="Q2624" i="2"/>
  <c r="Q2625" i="2"/>
  <c r="Q2626" i="2"/>
  <c r="Q2627" i="2"/>
  <c r="Q2628" i="2"/>
  <c r="Q2629" i="2"/>
  <c r="Q2630" i="2"/>
  <c r="Q2631" i="2"/>
  <c r="Q2637" i="2"/>
  <c r="Q2639" i="2"/>
  <c r="Q2640" i="2"/>
  <c r="Q2641" i="2"/>
  <c r="Q2642" i="2"/>
  <c r="Q2643" i="2"/>
  <c r="Q2648" i="2"/>
  <c r="Q2649" i="2"/>
  <c r="Q2650" i="2"/>
  <c r="Q2651" i="2"/>
  <c r="Q2654" i="2"/>
  <c r="Q2660" i="2"/>
  <c r="Q2661" i="2"/>
  <c r="Q2662" i="2"/>
  <c r="Q2663" i="2"/>
  <c r="Q2664" i="2"/>
  <c r="Q2665" i="2"/>
  <c r="Q2666" i="2"/>
  <c r="Q2667" i="2"/>
  <c r="Q2673" i="2"/>
  <c r="Q2674" i="2"/>
  <c r="Q2676" i="2"/>
  <c r="Q2677" i="2"/>
  <c r="Q2678" i="2"/>
  <c r="Q2684" i="2"/>
  <c r="Q2685" i="2"/>
  <c r="Q2687" i="2"/>
  <c r="Q2689" i="2"/>
  <c r="Q2690" i="2"/>
  <c r="Q2696" i="2"/>
  <c r="Q2697" i="2"/>
  <c r="Q2698" i="2"/>
  <c r="Q2699" i="2"/>
  <c r="Q2700" i="2"/>
  <c r="Q2702" i="2"/>
  <c r="Q2703" i="2"/>
  <c r="Q2708" i="2"/>
  <c r="Q2709" i="2"/>
  <c r="Q2710" i="2"/>
  <c r="Q2712" i="2"/>
  <c r="Q2713" i="2"/>
  <c r="Q2714" i="2"/>
  <c r="Q2715" i="2"/>
  <c r="Q2721" i="2"/>
  <c r="Q2722" i="2"/>
  <c r="Q2724" i="2"/>
  <c r="Q2725" i="2"/>
  <c r="Q2726" i="2"/>
  <c r="Q2727" i="2"/>
  <c r="Q2733" i="2"/>
  <c r="Q2735" i="2"/>
  <c r="Q2736" i="2"/>
  <c r="Q2738" i="2"/>
  <c r="Q2744" i="2"/>
  <c r="Q2745" i="2"/>
  <c r="Q2746" i="2"/>
  <c r="Q2747" i="2"/>
  <c r="Q2748" i="2"/>
  <c r="Q2750" i="2"/>
  <c r="Q2751" i="2"/>
  <c r="Q2756" i="2"/>
  <c r="Q2757" i="2"/>
  <c r="Q2759" i="2"/>
  <c r="Q2760" i="2"/>
  <c r="Q2761" i="2"/>
  <c r="Q2762" i="2"/>
  <c r="Q2763" i="2"/>
  <c r="Q2768" i="2"/>
  <c r="Q2769" i="2"/>
  <c r="Q2770" i="2"/>
  <c r="Q2771" i="2"/>
  <c r="Q2772" i="2"/>
  <c r="Q2773" i="2"/>
  <c r="Q2780" i="2"/>
  <c r="Q2781" i="2"/>
  <c r="Q2782" i="2"/>
  <c r="Q2783" i="2"/>
  <c r="Q2784" i="2"/>
  <c r="Q2786" i="2"/>
  <c r="Q2787" i="2"/>
  <c r="Q2791" i="2"/>
  <c r="Q2793" i="2"/>
  <c r="Q2794" i="2"/>
  <c r="Q2796" i="2"/>
  <c r="Q2797" i="2"/>
  <c r="Q2798" i="2"/>
  <c r="Q2799" i="2"/>
  <c r="Q2805" i="2"/>
  <c r="Q2807" i="2"/>
  <c r="Q2808" i="2"/>
  <c r="Q2811" i="2"/>
  <c r="Q2816" i="2"/>
  <c r="Q2817" i="2"/>
  <c r="Q2818" i="2"/>
  <c r="Q2819" i="2"/>
  <c r="Q2820" i="2"/>
  <c r="Q2823" i="2"/>
  <c r="Q2829" i="2"/>
  <c r="Q2830" i="2"/>
  <c r="Q2831" i="2"/>
  <c r="Q2832" i="2"/>
  <c r="Q2833" i="2"/>
  <c r="Q2834" i="2"/>
  <c r="Q2835" i="2"/>
  <c r="Q2841" i="2"/>
  <c r="Q2842" i="2"/>
  <c r="Q2844" i="2"/>
  <c r="Q2845" i="2"/>
  <c r="Q2846" i="2"/>
  <c r="Q2847" i="2"/>
  <c r="Q2852" i="2"/>
  <c r="Q2853" i="2"/>
  <c r="Q2854" i="2"/>
  <c r="Q2855" i="2"/>
  <c r="Q2856" i="2"/>
  <c r="Q2864" i="2"/>
  <c r="Q2865" i="2"/>
  <c r="Q2866" i="2"/>
  <c r="Q2867" i="2"/>
  <c r="Q2868" i="2"/>
  <c r="Q2869" i="2"/>
  <c r="Q2870" i="2"/>
  <c r="Q2871" i="2"/>
  <c r="Q2877" i="2"/>
  <c r="Q2878" i="2"/>
  <c r="Q2879" i="2"/>
  <c r="Q2880" i="2"/>
  <c r="Q2881" i="2"/>
  <c r="Q2882" i="2"/>
  <c r="Q2883" i="2"/>
  <c r="Q2888" i="2"/>
  <c r="Q2889" i="2"/>
  <c r="Q2891" i="2"/>
  <c r="Q2893" i="2"/>
  <c r="Q2894" i="2"/>
  <c r="Q2900" i="2"/>
  <c r="Q2901" i="2"/>
  <c r="Q2902" i="2"/>
  <c r="Q2903" i="2"/>
  <c r="Q2905" i="2"/>
  <c r="Q2906" i="2"/>
  <c r="Q2913" i="2"/>
  <c r="Q2914" i="2"/>
  <c r="Q2915" i="2"/>
  <c r="Q2916" i="2"/>
  <c r="Q2919" i="2"/>
  <c r="Q2924" i="2"/>
  <c r="Q2925" i="2"/>
  <c r="Q2926" i="2"/>
  <c r="Q2927" i="2"/>
  <c r="Q2928" i="2"/>
  <c r="Q2930" i="2"/>
  <c r="Q2931" i="2"/>
  <c r="Q2937" i="2"/>
  <c r="Q2938" i="2"/>
  <c r="Q2939" i="2"/>
  <c r="Q2941" i="2"/>
  <c r="Q2942" i="2"/>
  <c r="Q2943" i="2"/>
  <c r="Q2949" i="2"/>
  <c r="Q2951" i="2"/>
  <c r="Q2952" i="2"/>
  <c r="Q2954" i="2"/>
  <c r="Q2955" i="2"/>
  <c r="Q2960" i="2"/>
  <c r="Q2961" i="2"/>
  <c r="Q2962" i="2"/>
  <c r="Q2963" i="2"/>
  <c r="Q2964" i="2"/>
  <c r="Q2966" i="2"/>
  <c r="Q2967" i="2"/>
  <c r="Q2972" i="2"/>
  <c r="Q2973" i="2"/>
  <c r="Q2974" i="2"/>
  <c r="Q2976" i="2"/>
  <c r="Q2977" i="2"/>
  <c r="Q2978" i="2"/>
  <c r="Q2979" i="2"/>
  <c r="Q2984" i="2"/>
  <c r="Q2985" i="2"/>
  <c r="Q2986" i="2"/>
  <c r="Q2987" i="2"/>
  <c r="Q2988" i="2"/>
  <c r="Q2989" i="2"/>
  <c r="Q2990" i="2"/>
  <c r="Q2996" i="2"/>
  <c r="Q2997" i="2"/>
  <c r="Q2999" i="2"/>
  <c r="Q3000" i="2"/>
  <c r="Q3001" i="2"/>
  <c r="Q3002" i="2"/>
  <c r="Q3008" i="2"/>
  <c r="Q3009" i="2"/>
  <c r="Q3011" i="2"/>
  <c r="Q3012" i="2"/>
  <c r="Q3014" i="2"/>
  <c r="Q3015" i="2"/>
  <c r="Q3020" i="2"/>
  <c r="Q3021" i="2"/>
  <c r="Q3022" i="2"/>
  <c r="Q3023" i="2"/>
  <c r="Q3024" i="2"/>
  <c r="Q3026" i="2"/>
  <c r="Q3032" i="2"/>
  <c r="Q3033" i="2"/>
  <c r="Q3034" i="2"/>
  <c r="Q3035" i="2"/>
  <c r="Q3036" i="2"/>
  <c r="Q3037" i="2"/>
  <c r="Q3038" i="2"/>
  <c r="Q3045" i="2"/>
  <c r="Q3046" i="2"/>
  <c r="Q3048" i="2"/>
  <c r="Q3049" i="2"/>
  <c r="Q3050" i="2"/>
  <c r="Q3051" i="2"/>
  <c r="Q3057" i="2"/>
  <c r="Q3060" i="2"/>
  <c r="Q3061" i="2"/>
  <c r="Q3062" i="2"/>
  <c r="Q3068" i="2"/>
  <c r="Q3069" i="2"/>
  <c r="Q3070" i="2"/>
  <c r="Q3071" i="2"/>
  <c r="Q3072" i="2"/>
  <c r="Q3074" i="2"/>
  <c r="Q3079" i="2"/>
  <c r="Q3080" i="2"/>
  <c r="Q3081" i="2"/>
  <c r="Q3082" i="2"/>
  <c r="Q3083" i="2"/>
  <c r="Q3084" i="2"/>
  <c r="Q3085" i="2"/>
  <c r="Q3086" i="2"/>
  <c r="Q3087" i="2"/>
  <c r="Q3093" i="2"/>
  <c r="Q3094" i="2"/>
  <c r="Q3095" i="2"/>
  <c r="Q3096" i="2"/>
  <c r="Q3097" i="2"/>
  <c r="Q3098" i="2"/>
  <c r="Q3099" i="2"/>
  <c r="Q3104" i="2"/>
  <c r="Q3105" i="2"/>
  <c r="Q3106" i="2"/>
  <c r="Q3108" i="2"/>
  <c r="Q3110" i="2"/>
  <c r="Q3111" i="2"/>
  <c r="Q3116" i="2"/>
  <c r="Q3117" i="2"/>
  <c r="Q3118" i="2"/>
  <c r="Q3119" i="2"/>
  <c r="Q3120" i="2"/>
  <c r="Q3121" i="2"/>
  <c r="Q3123" i="2"/>
  <c r="Q3129" i="2"/>
  <c r="Q3130" i="2"/>
  <c r="Q3131" i="2"/>
  <c r="Q3132" i="2"/>
  <c r="Q3134" i="2"/>
  <c r="Q3135" i="2"/>
  <c r="Q3141" i="2"/>
  <c r="Q3142" i="2"/>
  <c r="Q3143" i="2"/>
  <c r="Q3144" i="2"/>
  <c r="Q3146" i="2"/>
  <c r="Q3147" i="2"/>
  <c r="Q3153" i="2"/>
  <c r="Q3154" i="2"/>
  <c r="Q3156" i="2"/>
  <c r="Q3157" i="2"/>
  <c r="Q3158" i="2"/>
  <c r="Q3159" i="2"/>
  <c r="Q3164" i="2"/>
  <c r="Q3165" i="2"/>
  <c r="Q3166" i="2"/>
  <c r="Q3168" i="2"/>
  <c r="Q3170" i="2"/>
  <c r="Q3171" i="2"/>
  <c r="Q3176" i="2"/>
  <c r="Q3177" i="2"/>
  <c r="Q3178" i="2"/>
  <c r="Q3180" i="2"/>
  <c r="Q3181" i="2"/>
  <c r="Q3182" i="2"/>
  <c r="Q3187" i="2"/>
  <c r="Q3188" i="2"/>
  <c r="Q3189" i="2"/>
  <c r="Q3190" i="2"/>
  <c r="Q3191" i="2"/>
  <c r="Q3192" i="2"/>
  <c r="Q3194" i="2"/>
  <c r="Q3195" i="2"/>
  <c r="Q3201" i="2"/>
  <c r="Q3202" i="2"/>
  <c r="Q3203" i="2"/>
  <c r="Q3204" i="2"/>
  <c r="Q3205" i="2"/>
  <c r="Q3206" i="2"/>
  <c r="Q3207" i="2"/>
  <c r="Q3213" i="2"/>
  <c r="Q3214" i="2"/>
  <c r="Q3216" i="2"/>
  <c r="Q3218" i="2"/>
  <c r="Q3219" i="2"/>
  <c r="Q3222" i="2"/>
  <c r="Q3223" i="2"/>
  <c r="Q3224" i="2"/>
  <c r="Q3225" i="2"/>
  <c r="Q3226" i="2"/>
  <c r="Q3228" i="2"/>
  <c r="Q3230" i="2"/>
  <c r="Q3231" i="2"/>
  <c r="Q3236" i="2"/>
  <c r="Q3237" i="2"/>
  <c r="Q3238" i="2"/>
  <c r="Q3239" i="2"/>
  <c r="Q3240" i="2"/>
  <c r="Q3241" i="2"/>
  <c r="Q3242" i="2"/>
  <c r="Q3248" i="2"/>
  <c r="Q3249" i="2"/>
  <c r="Q3250" i="2"/>
  <c r="Q3252" i="2"/>
  <c r="Q3253" i="2"/>
  <c r="Q3254" i="2"/>
  <c r="Q3255" i="2"/>
  <c r="Q3258" i="2"/>
  <c r="Q3260" i="2"/>
  <c r="Q3261" i="2"/>
  <c r="Q3264" i="2"/>
  <c r="Q3265" i="2"/>
  <c r="Q3266" i="2"/>
  <c r="Q3272" i="2"/>
  <c r="Q3273" i="2"/>
  <c r="Q3274" i="2"/>
  <c r="Q3275" i="2"/>
  <c r="Q3276" i="2"/>
  <c r="Q3278" i="2"/>
  <c r="Q3284" i="2"/>
  <c r="Q3285" i="2"/>
  <c r="Q3286" i="2"/>
  <c r="Q3287" i="2"/>
  <c r="Q3288" i="2"/>
  <c r="Q3289" i="2"/>
  <c r="Q3290" i="2"/>
  <c r="Q3291" i="2"/>
  <c r="Q3296" i="2"/>
  <c r="Q3297" i="2"/>
  <c r="Q3298" i="2"/>
  <c r="Q3299" i="2"/>
  <c r="Q3300" i="2"/>
  <c r="Q3301" i="2"/>
  <c r="Q3302" i="2"/>
  <c r="Q3303" i="2"/>
  <c r="Q3308" i="2"/>
  <c r="Q3309" i="2"/>
  <c r="Q3310" i="2"/>
  <c r="Q3312" i="2"/>
  <c r="Q3313" i="2"/>
  <c r="Q3314" i="2"/>
  <c r="Q3315" i="2"/>
  <c r="Q3320" i="2"/>
  <c r="Q3321" i="2"/>
  <c r="Q3322" i="2"/>
  <c r="Q3323" i="2"/>
  <c r="Q3325" i="2"/>
  <c r="Q3326" i="2"/>
  <c r="Q3331" i="2"/>
  <c r="Q3332" i="2"/>
  <c r="Q3333" i="2"/>
  <c r="Q3334" i="2"/>
  <c r="Q3335" i="2"/>
  <c r="Q3336" i="2"/>
  <c r="Q3337" i="2"/>
  <c r="Q3339" i="2"/>
  <c r="Q3345" i="2"/>
  <c r="Q3346" i="2"/>
  <c r="Q3347" i="2"/>
  <c r="Q3348" i="2"/>
  <c r="Q3350" i="2"/>
  <c r="Q3351" i="2"/>
  <c r="Q3356" i="2"/>
  <c r="Q3357" i="2"/>
  <c r="Q3358" i="2"/>
  <c r="Q3359" i="2"/>
  <c r="Q3360" i="2"/>
  <c r="Q3362" i="2"/>
  <c r="Q3363" i="2"/>
  <c r="Q3368" i="2"/>
  <c r="Q3369" i="2"/>
  <c r="Q3370" i="2"/>
  <c r="Q3371" i="2"/>
  <c r="Q3372" i="2"/>
  <c r="Q3373" i="2"/>
  <c r="Q3374" i="2"/>
  <c r="Q3380" i="2"/>
  <c r="Q3381" i="2"/>
  <c r="Q3382" i="2"/>
  <c r="Q3383" i="2"/>
  <c r="Q3385" i="2"/>
  <c r="Q3386" i="2"/>
  <c r="Q3387" i="2"/>
  <c r="Q3392" i="2"/>
  <c r="Q3393" i="2"/>
  <c r="Q3394" i="2"/>
  <c r="Q3395" i="2"/>
  <c r="Q3396" i="2"/>
  <c r="Q3397" i="2"/>
  <c r="Q3398" i="2"/>
  <c r="Q3404" i="2"/>
  <c r="Q3405" i="2"/>
  <c r="Q3406" i="2"/>
  <c r="Q3407" i="2"/>
  <c r="Q3408" i="2"/>
  <c r="Q3410" i="2"/>
  <c r="Q3411" i="2"/>
  <c r="Q3416" i="2"/>
  <c r="Q3417" i="2"/>
  <c r="Q3418" i="2"/>
  <c r="Q3419" i="2"/>
  <c r="Q3420" i="2"/>
  <c r="Q3421" i="2"/>
  <c r="Q3422" i="2"/>
  <c r="Q3423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S2" i="2"/>
  <c r="S3" i="2"/>
  <c r="S5" i="2"/>
  <c r="S7" i="2"/>
  <c r="S8" i="2"/>
  <c r="S9" i="2"/>
  <c r="S10" i="2"/>
  <c r="S11" i="2"/>
  <c r="S12" i="2"/>
  <c r="S13" i="2"/>
  <c r="S14" i="2"/>
  <c r="S15" i="2"/>
  <c r="S16" i="2"/>
  <c r="S17" i="2"/>
  <c r="S19" i="2"/>
  <c r="S20" i="2"/>
  <c r="S21" i="2"/>
  <c r="S22" i="2"/>
  <c r="S23" i="2"/>
  <c r="S24" i="2"/>
  <c r="S25" i="2"/>
  <c r="S26" i="2"/>
  <c r="S27" i="2"/>
  <c r="S29" i="2"/>
  <c r="S31" i="2"/>
  <c r="S32" i="2"/>
  <c r="S33" i="2"/>
  <c r="S34" i="2"/>
  <c r="S35" i="2"/>
  <c r="S36" i="2"/>
  <c r="S37" i="2"/>
  <c r="S38" i="2"/>
  <c r="S39" i="2"/>
  <c r="S40" i="2"/>
  <c r="S41" i="2"/>
  <c r="S43" i="2"/>
  <c r="S44" i="2"/>
  <c r="S45" i="2"/>
  <c r="S46" i="2"/>
  <c r="S47" i="2"/>
  <c r="S48" i="2"/>
  <c r="S49" i="2"/>
  <c r="S50" i="2"/>
  <c r="S51" i="2"/>
  <c r="S53" i="2"/>
  <c r="S55" i="2"/>
  <c r="S56" i="2"/>
  <c r="S57" i="2"/>
  <c r="S58" i="2"/>
  <c r="S59" i="2"/>
  <c r="S60" i="2"/>
  <c r="S61" i="2"/>
  <c r="S62" i="2"/>
  <c r="S63" i="2"/>
  <c r="S65" i="2"/>
  <c r="S67" i="2"/>
  <c r="S68" i="2"/>
  <c r="S69" i="2"/>
  <c r="S70" i="2"/>
  <c r="S71" i="2"/>
  <c r="S72" i="2"/>
  <c r="S73" i="2"/>
  <c r="S74" i="2"/>
  <c r="S75" i="2"/>
  <c r="S77" i="2"/>
  <c r="S79" i="2"/>
  <c r="S80" i="2"/>
  <c r="S81" i="2"/>
  <c r="S82" i="2"/>
  <c r="S83" i="2"/>
  <c r="S84" i="2"/>
  <c r="S85" i="2"/>
  <c r="S86" i="2"/>
  <c r="S87" i="2"/>
  <c r="S89" i="2"/>
  <c r="S91" i="2"/>
  <c r="S92" i="2"/>
  <c r="S93" i="2"/>
  <c r="S94" i="2"/>
  <c r="S95" i="2"/>
  <c r="S96" i="2"/>
  <c r="S97" i="2"/>
  <c r="S98" i="2"/>
  <c r="S99" i="2"/>
  <c r="S101" i="2"/>
  <c r="S103" i="2"/>
  <c r="S104" i="2"/>
  <c r="S105" i="2"/>
  <c r="S106" i="2"/>
  <c r="S107" i="2"/>
  <c r="S108" i="2"/>
  <c r="S109" i="2"/>
  <c r="S110" i="2"/>
  <c r="S111" i="2"/>
  <c r="S113" i="2"/>
  <c r="S115" i="2"/>
  <c r="S116" i="2"/>
  <c r="S117" i="2"/>
  <c r="S118" i="2"/>
  <c r="S119" i="2"/>
  <c r="S120" i="2"/>
  <c r="S121" i="2"/>
  <c r="S122" i="2"/>
  <c r="S123" i="2"/>
  <c r="S125" i="2"/>
  <c r="S127" i="2"/>
  <c r="S128" i="2"/>
  <c r="S129" i="2"/>
  <c r="S130" i="2"/>
  <c r="S131" i="2"/>
  <c r="S132" i="2"/>
  <c r="S133" i="2"/>
  <c r="S134" i="2"/>
  <c r="S135" i="2"/>
  <c r="S137" i="2"/>
  <c r="S139" i="2"/>
  <c r="S140" i="2"/>
  <c r="S141" i="2"/>
  <c r="S142" i="2"/>
  <c r="S143" i="2"/>
  <c r="S144" i="2"/>
  <c r="S145" i="2"/>
  <c r="S146" i="2"/>
  <c r="S147" i="2"/>
  <c r="S149" i="2"/>
  <c r="S151" i="2"/>
  <c r="S152" i="2"/>
  <c r="S153" i="2"/>
  <c r="S154" i="2"/>
  <c r="S155" i="2"/>
  <c r="S156" i="2"/>
  <c r="S157" i="2"/>
  <c r="S158" i="2"/>
  <c r="S159" i="2"/>
  <c r="S160" i="2"/>
  <c r="S161" i="2"/>
  <c r="S163" i="2"/>
  <c r="S164" i="2"/>
  <c r="S165" i="2"/>
  <c r="S166" i="2"/>
  <c r="S167" i="2"/>
  <c r="S168" i="2"/>
  <c r="S169" i="2"/>
  <c r="S170" i="2"/>
  <c r="S171" i="2"/>
  <c r="S173" i="2"/>
  <c r="S175" i="2"/>
  <c r="S176" i="2"/>
  <c r="S177" i="2"/>
  <c r="S178" i="2"/>
  <c r="S179" i="2"/>
  <c r="S180" i="2"/>
  <c r="S181" i="2"/>
  <c r="S182" i="2"/>
  <c r="S183" i="2"/>
  <c r="S184" i="2"/>
  <c r="S185" i="2"/>
  <c r="S187" i="2"/>
  <c r="S188" i="2"/>
  <c r="S189" i="2"/>
  <c r="S190" i="2"/>
  <c r="S191" i="2"/>
  <c r="S192" i="2"/>
  <c r="S193" i="2"/>
  <c r="S194" i="2"/>
  <c r="S195" i="2"/>
  <c r="S197" i="2"/>
  <c r="S199" i="2"/>
  <c r="S200" i="2"/>
  <c r="S201" i="2"/>
  <c r="S202" i="2"/>
  <c r="S203" i="2"/>
  <c r="S204" i="2"/>
  <c r="S205" i="2"/>
  <c r="S206" i="2"/>
  <c r="S207" i="2"/>
  <c r="S209" i="2"/>
  <c r="S211" i="2"/>
  <c r="S212" i="2"/>
  <c r="S213" i="2"/>
  <c r="S214" i="2"/>
  <c r="S215" i="2"/>
  <c r="S216" i="2"/>
  <c r="S217" i="2"/>
  <c r="S218" i="2"/>
  <c r="S219" i="2"/>
  <c r="S221" i="2"/>
  <c r="S223" i="2"/>
  <c r="S224" i="2"/>
  <c r="S225" i="2"/>
  <c r="S226" i="2"/>
  <c r="S227" i="2"/>
  <c r="S228" i="2"/>
  <c r="S229" i="2"/>
  <c r="S230" i="2"/>
  <c r="S231" i="2"/>
  <c r="S233" i="2"/>
  <c r="S235" i="2"/>
  <c r="S236" i="2"/>
  <c r="S237" i="2"/>
  <c r="S238" i="2"/>
  <c r="S239" i="2"/>
  <c r="S240" i="2"/>
  <c r="S241" i="2"/>
  <c r="S242" i="2"/>
  <c r="S243" i="2"/>
  <c r="S245" i="2"/>
  <c r="S247" i="2"/>
  <c r="S248" i="2"/>
  <c r="S249" i="2"/>
  <c r="S250" i="2"/>
  <c r="S251" i="2"/>
  <c r="S252" i="2"/>
  <c r="S253" i="2"/>
  <c r="S254" i="2"/>
  <c r="S255" i="2"/>
  <c r="S257" i="2"/>
  <c r="S259" i="2"/>
  <c r="S260" i="2"/>
  <c r="S261" i="2"/>
  <c r="S262" i="2"/>
  <c r="S263" i="2"/>
  <c r="S264" i="2"/>
  <c r="S265" i="2"/>
  <c r="S266" i="2"/>
  <c r="S267" i="2"/>
  <c r="S269" i="2"/>
  <c r="S271" i="2"/>
  <c r="S272" i="2"/>
  <c r="S273" i="2"/>
  <c r="S274" i="2"/>
  <c r="S275" i="2"/>
  <c r="S276" i="2"/>
  <c r="S277" i="2"/>
  <c r="S278" i="2"/>
  <c r="S279" i="2"/>
  <c r="S281" i="2"/>
  <c r="S283" i="2"/>
  <c r="S284" i="2"/>
  <c r="S285" i="2"/>
  <c r="S286" i="2"/>
  <c r="S287" i="2"/>
  <c r="S288" i="2"/>
  <c r="S289" i="2"/>
  <c r="S290" i="2"/>
  <c r="S291" i="2"/>
  <c r="S293" i="2"/>
  <c r="S295" i="2"/>
  <c r="S296" i="2"/>
  <c r="S297" i="2"/>
  <c r="S298" i="2"/>
  <c r="S299" i="2"/>
  <c r="S300" i="2"/>
  <c r="S301" i="2"/>
  <c r="S302" i="2"/>
  <c r="S303" i="2"/>
  <c r="S304" i="2"/>
  <c r="S305" i="2"/>
  <c r="S307" i="2"/>
  <c r="S308" i="2"/>
  <c r="S309" i="2"/>
  <c r="S310" i="2"/>
  <c r="S311" i="2"/>
  <c r="S312" i="2"/>
  <c r="S313" i="2"/>
  <c r="S314" i="2"/>
  <c r="S315" i="2"/>
  <c r="S317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W37" i="2"/>
  <c r="W12" i="2" a="1"/>
  <c r="W12" i="2" s="1"/>
  <c r="X12" i="2" s="1"/>
  <c r="W3" i="2" a="1"/>
  <c r="W3" i="2" s="1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S196" i="2" l="1"/>
  <c r="S52" i="2"/>
  <c r="Q78" i="2"/>
  <c r="S208" i="2"/>
  <c r="S64" i="2"/>
  <c r="S220" i="2"/>
  <c r="S76" i="2"/>
  <c r="S232" i="2"/>
  <c r="S88" i="2"/>
  <c r="S244" i="2"/>
  <c r="S100" i="2"/>
  <c r="S256" i="2"/>
  <c r="S112" i="2"/>
  <c r="S268" i="2"/>
  <c r="S124" i="2"/>
  <c r="Q210" i="2"/>
  <c r="S280" i="2"/>
  <c r="S136" i="2"/>
  <c r="S292" i="2"/>
  <c r="S148" i="2"/>
  <c r="S4" i="2"/>
  <c r="Q246" i="2"/>
  <c r="S318" i="2"/>
  <c r="Q318" i="2"/>
  <c r="Q234" i="2"/>
  <c r="S234" i="2"/>
  <c r="Q222" i="2"/>
  <c r="S222" i="2"/>
  <c r="Q198" i="2"/>
  <c r="S198" i="2"/>
  <c r="Q174" i="2"/>
  <c r="S174" i="2"/>
  <c r="Q150" i="2"/>
  <c r="S150" i="2"/>
  <c r="Q138" i="2"/>
  <c r="S138" i="2"/>
  <c r="Q114" i="2"/>
  <c r="S114" i="2"/>
  <c r="Q102" i="2"/>
  <c r="S102" i="2"/>
  <c r="S90" i="2"/>
  <c r="Q90" i="2"/>
  <c r="S66" i="2"/>
  <c r="Q66" i="2"/>
  <c r="S30" i="2"/>
  <c r="Q30" i="2"/>
  <c r="Q294" i="2"/>
  <c r="S294" i="2"/>
  <c r="Q282" i="2"/>
  <c r="S282" i="2"/>
  <c r="Q270" i="2"/>
  <c r="S270" i="2"/>
  <c r="Q258" i="2"/>
  <c r="S258" i="2"/>
  <c r="S186" i="2"/>
  <c r="Q186" i="2"/>
  <c r="Q162" i="2"/>
  <c r="S162" i="2"/>
  <c r="S126" i="2"/>
  <c r="Q126" i="2"/>
  <c r="Q54" i="2"/>
  <c r="S54" i="2"/>
  <c r="Q42" i="2"/>
  <c r="S42" i="2"/>
  <c r="Q18" i="2"/>
  <c r="S18" i="2"/>
  <c r="Q6" i="2"/>
  <c r="S6" i="2"/>
  <c r="S316" i="2"/>
  <c r="S172" i="2"/>
  <c r="S28" i="2"/>
  <c r="W29" i="2" a="1"/>
  <c r="X24" i="2"/>
  <c r="X23" i="2"/>
  <c r="X22" i="2"/>
  <c r="X21" i="2"/>
  <c r="X20" i="2"/>
  <c r="X19" i="2"/>
  <c r="X18" i="2"/>
  <c r="X17" i="2"/>
  <c r="X16" i="2"/>
  <c r="X15" i="2"/>
  <c r="X26" i="2"/>
  <c r="X14" i="2"/>
  <c r="X25" i="2"/>
  <c r="X13" i="2"/>
  <c r="X4" i="2"/>
  <c r="X7" i="2"/>
  <c r="X5" i="2"/>
  <c r="X3" i="2"/>
  <c r="X6" i="2"/>
  <c r="W29" i="2" l="1"/>
  <c r="X31" i="2"/>
  <c r="X32" i="2"/>
  <c r="X33" i="2"/>
  <c r="X3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8A946A-62C8-46DA-9434-A26385B202A8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7163C65D-3232-40A6-AA7E-D39A15E9994B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3" xr16:uid="{D4D9AF2B-AF0D-42B3-9153-95A49A080208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4" xr16:uid="{7F0DE91B-8F37-4924-9C0B-DEF3C38567B7}" keepAlive="1" name="Query - SalesReps" description="Connection to the 'SalesReps' query in the workbook." type="5" refreshedVersion="8" background="1" saveData="1">
    <dbPr connection="Provider=Microsoft.Mashup.OleDb.1;Data Source=$Workbook$;Location=SalesReps;Extended Properties=&quot;&quot;" command="SELECT * FROM [SalesReps]"/>
  </connection>
  <connection id="5" xr16:uid="{3D55F127-2FA7-4585-BE32-7C8DB43CEE21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88BA7425-FB98-4100-A2AD-A7B2728B16AE}" name="WorksheetConnection_Practice.xlsx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Practice.xlsxCustomers"/>
        </x15:connection>
      </ext>
    </extLst>
  </connection>
  <connection id="7" xr16:uid="{E053A631-8A08-49E1-ABA5-152D1B5C5E76}" name="WorksheetConnection_Practice.xlsx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Practice.xlsxOrders"/>
        </x15:connection>
      </ext>
    </extLst>
  </connection>
  <connection id="8" xr16:uid="{23F01DB1-6BCD-423B-AFCF-ACB96C8550C1}" name="WorksheetConnection_Practice.xlsx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Practice.xlsxProducts"/>
        </x15:connection>
      </ext>
    </extLst>
  </connection>
  <connection id="9" xr16:uid="{B791466A-04F0-494D-943B-A0C810C56CB0}" name="WorksheetConnection_Practice.xlsx!SalesReps" type="102" refreshedVersion="8" minRefreshableVersion="5">
    <extLst>
      <ext xmlns:x15="http://schemas.microsoft.com/office/spreadsheetml/2010/11/main" uri="{DE250136-89BD-433C-8126-D09CA5730AF9}">
        <x15:connection id="SalesReps">
          <x15:rangePr sourceName="_xlcn.WorksheetConnection_Practice.xlsxSalesRep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<sst xmlns="http://schemas.openxmlformats.org/spreadsheetml/2006/main" count="26886" uniqueCount="4573">
  <si>
    <t>OrderID</t>
  </si>
  <si>
    <t>CustomerID</t>
  </si>
  <si>
    <t>ProductID</t>
  </si>
  <si>
    <t>SalesRepID</t>
  </si>
  <si>
    <t>OrderDate</t>
  </si>
  <si>
    <t>ShipDate</t>
  </si>
  <si>
    <t>Quantity</t>
  </si>
  <si>
    <t>UnitPrice</t>
  </si>
  <si>
    <t>Discount</t>
  </si>
  <si>
    <t>Region</t>
  </si>
  <si>
    <t>Status</t>
  </si>
  <si>
    <t>PaymentMethod</t>
  </si>
  <si>
    <t>P052</t>
  </si>
  <si>
    <t>R05</t>
  </si>
  <si>
    <t>Rajshahi</t>
  </si>
  <si>
    <t>Returned</t>
  </si>
  <si>
    <t>O04155</t>
  </si>
  <si>
    <t>C0009</t>
  </si>
  <si>
    <t>P034</t>
  </si>
  <si>
    <t>R13</t>
  </si>
  <si>
    <t>Dhaka</t>
  </si>
  <si>
    <t>Mobile Banking</t>
  </si>
  <si>
    <t>P006</t>
  </si>
  <si>
    <t>R15</t>
  </si>
  <si>
    <t>Cash</t>
  </si>
  <si>
    <t>O05801</t>
  </si>
  <si>
    <t>C0435</t>
  </si>
  <si>
    <t>P040</t>
  </si>
  <si>
    <t>Cancelled</t>
  </si>
  <si>
    <t>Card</t>
  </si>
  <si>
    <t>O02507</t>
  </si>
  <si>
    <t>C0367</t>
  </si>
  <si>
    <t>P028</t>
  </si>
  <si>
    <t>R06</t>
  </si>
  <si>
    <t>Completed</t>
  </si>
  <si>
    <t>Bank Transfer</t>
  </si>
  <si>
    <t>O01483</t>
  </si>
  <si>
    <t>C0309</t>
  </si>
  <si>
    <t>P037</t>
  </si>
  <si>
    <t>Khulna</t>
  </si>
  <si>
    <t>C0233</t>
  </si>
  <si>
    <t>P060</t>
  </si>
  <si>
    <t>R11</t>
  </si>
  <si>
    <t>Sylhet</t>
  </si>
  <si>
    <t>O00967</t>
  </si>
  <si>
    <t>C0315</t>
  </si>
  <si>
    <t>P016</t>
  </si>
  <si>
    <t>R02</t>
  </si>
  <si>
    <t>O05171</t>
  </si>
  <si>
    <t>C0476</t>
  </si>
  <si>
    <t>P045</t>
  </si>
  <si>
    <t>R09</t>
  </si>
  <si>
    <t>Chattogram</t>
  </si>
  <si>
    <t>C0035</t>
  </si>
  <si>
    <t>P041</t>
  </si>
  <si>
    <t>R03</t>
  </si>
  <si>
    <t>O04755</t>
  </si>
  <si>
    <t>C0443</t>
  </si>
  <si>
    <t>P053</t>
  </si>
  <si>
    <t>R04</t>
  </si>
  <si>
    <t>O03328</t>
  </si>
  <si>
    <t>C0380</t>
  </si>
  <si>
    <t>P001</t>
  </si>
  <si>
    <t>R08</t>
  </si>
  <si>
    <t>C0249</t>
  </si>
  <si>
    <t>P057</t>
  </si>
  <si>
    <t>O01457</t>
  </si>
  <si>
    <t>C0138</t>
  </si>
  <si>
    <t>P018</t>
  </si>
  <si>
    <t>O05981</t>
  </si>
  <si>
    <t>C0314</t>
  </si>
  <si>
    <t>P009</t>
  </si>
  <si>
    <t>C0237</t>
  </si>
  <si>
    <t>P002</t>
  </si>
  <si>
    <t>O05155</t>
  </si>
  <si>
    <t>C0112</t>
  </si>
  <si>
    <t>P003</t>
  </si>
  <si>
    <t>C0077</t>
  </si>
  <si>
    <t>P058</t>
  </si>
  <si>
    <t>R14</t>
  </si>
  <si>
    <t>C0083</t>
  </si>
  <si>
    <t>P054</t>
  </si>
  <si>
    <t>R10</t>
  </si>
  <si>
    <t>C0186</t>
  </si>
  <si>
    <t>Pending</t>
  </si>
  <si>
    <t>O03536</t>
  </si>
  <si>
    <t>C0462</t>
  </si>
  <si>
    <t>P019</t>
  </si>
  <si>
    <t>C0385</t>
  </si>
  <si>
    <t>P013</t>
  </si>
  <si>
    <t>C0141</t>
  </si>
  <si>
    <t>C0439</t>
  </si>
  <si>
    <t>O00668</t>
  </si>
  <si>
    <t>C0290</t>
  </si>
  <si>
    <t>C0407</t>
  </si>
  <si>
    <t>P008</t>
  </si>
  <si>
    <t>O05939</t>
  </si>
  <si>
    <t>C0265</t>
  </si>
  <si>
    <t>O05208</t>
  </si>
  <si>
    <t>C0500</t>
  </si>
  <si>
    <t>O04412</t>
  </si>
  <si>
    <t>C0158</t>
  </si>
  <si>
    <t>P032</t>
  </si>
  <si>
    <t>C0203</t>
  </si>
  <si>
    <t>P012</t>
  </si>
  <si>
    <t>R07</t>
  </si>
  <si>
    <t>O03850</t>
  </si>
  <si>
    <t>C0108</t>
  </si>
  <si>
    <t>P038</t>
  </si>
  <si>
    <t>O01563</t>
  </si>
  <si>
    <t>C0356</t>
  </si>
  <si>
    <t>P047</t>
  </si>
  <si>
    <t>O04193</t>
  </si>
  <si>
    <t>C0397</t>
  </si>
  <si>
    <t>P049</t>
  </si>
  <si>
    <t>O04500</t>
  </si>
  <si>
    <t>C0408</t>
  </si>
  <si>
    <t>O00579</t>
  </si>
  <si>
    <t>C0349</t>
  </si>
  <si>
    <t>O04931</t>
  </si>
  <si>
    <t>C0469</t>
  </si>
  <si>
    <t>P020</t>
  </si>
  <si>
    <t>O04487</t>
  </si>
  <si>
    <t>C0392</t>
  </si>
  <si>
    <t>P024</t>
  </si>
  <si>
    <t>R12</t>
  </si>
  <si>
    <t>O04066</t>
  </si>
  <si>
    <t>C0093</t>
  </si>
  <si>
    <t>P027</t>
  </si>
  <si>
    <t>O04009</t>
  </si>
  <si>
    <t>O04712</t>
  </si>
  <si>
    <t>P017</t>
  </si>
  <si>
    <t>C0340</t>
  </si>
  <si>
    <t>P025</t>
  </si>
  <si>
    <t>O04853</t>
  </si>
  <si>
    <t>C0212</t>
  </si>
  <si>
    <t>O04798</t>
  </si>
  <si>
    <t>C0100</t>
  </si>
  <si>
    <t>P033</t>
  </si>
  <si>
    <t>O03444</t>
  </si>
  <si>
    <t>C0403</t>
  </si>
  <si>
    <t>P046</t>
  </si>
  <si>
    <t>O00570</t>
  </si>
  <si>
    <t>C0415</t>
  </si>
  <si>
    <t>O02576</t>
  </si>
  <si>
    <t>C0293</t>
  </si>
  <si>
    <t>O03473</t>
  </si>
  <si>
    <t>C0155</t>
  </si>
  <si>
    <t>P010</t>
  </si>
  <si>
    <t>O03292</t>
  </si>
  <si>
    <t>C0391</t>
  </si>
  <si>
    <t>P026</t>
  </si>
  <si>
    <t>R01</t>
  </si>
  <si>
    <t>C0474</t>
  </si>
  <si>
    <t>P056</t>
  </si>
  <si>
    <t>O03720</t>
  </si>
  <si>
    <t>C0183</t>
  </si>
  <si>
    <t>P050</t>
  </si>
  <si>
    <t>O00239</t>
  </si>
  <si>
    <t>P044</t>
  </si>
  <si>
    <t>P011</t>
  </si>
  <si>
    <t>C0437</t>
  </si>
  <si>
    <t>P029</t>
  </si>
  <si>
    <t>O02889</t>
  </si>
  <si>
    <t>C0306</t>
  </si>
  <si>
    <t>O01424</t>
  </si>
  <si>
    <t>C0354</t>
  </si>
  <si>
    <t>O05786</t>
  </si>
  <si>
    <t>C0336</t>
  </si>
  <si>
    <t>O03293</t>
  </si>
  <si>
    <t>C0445</t>
  </si>
  <si>
    <t>C0053</t>
  </si>
  <si>
    <t>O02149</t>
  </si>
  <si>
    <t>C0052</t>
  </si>
  <si>
    <t>P042</t>
  </si>
  <si>
    <t>O02578</t>
  </si>
  <si>
    <t>P022</t>
  </si>
  <si>
    <t>O01184</t>
  </si>
  <si>
    <t>P059</t>
  </si>
  <si>
    <t>O05835</t>
  </si>
  <si>
    <t>C0301</t>
  </si>
  <si>
    <t>P015</t>
  </si>
  <si>
    <t>O05993</t>
  </si>
  <si>
    <t>C0070</t>
  </si>
  <si>
    <t>C0200</t>
  </si>
  <si>
    <t>O01791</t>
  </si>
  <si>
    <t>C0054</t>
  </si>
  <si>
    <t>O02115</t>
  </si>
  <si>
    <t>C0395</t>
  </si>
  <si>
    <t>O01423</t>
  </si>
  <si>
    <t>C0427</t>
  </si>
  <si>
    <t>P051</t>
  </si>
  <si>
    <t>O05593</t>
  </si>
  <si>
    <t>C0137</t>
  </si>
  <si>
    <t>P031</t>
  </si>
  <si>
    <t>C0217</t>
  </si>
  <si>
    <t>O05052</t>
  </si>
  <si>
    <t>P014</t>
  </si>
  <si>
    <t>C0046</t>
  </si>
  <si>
    <t>P005</t>
  </si>
  <si>
    <t>O04534</t>
  </si>
  <si>
    <t>P039</t>
  </si>
  <si>
    <t>O00492</t>
  </si>
  <si>
    <t>C0103</t>
  </si>
  <si>
    <t>O04956</t>
  </si>
  <si>
    <t>O04757</t>
  </si>
  <si>
    <t>C0291</t>
  </si>
  <si>
    <t>C0375</t>
  </si>
  <si>
    <t>O04445</t>
  </si>
  <si>
    <t>C0279</t>
  </si>
  <si>
    <t>O04581</t>
  </si>
  <si>
    <t>C0430</t>
  </si>
  <si>
    <t>P030</t>
  </si>
  <si>
    <t>O01385</t>
  </si>
  <si>
    <t>C0374</t>
  </si>
  <si>
    <t>O01076</t>
  </si>
  <si>
    <t>C0398</t>
  </si>
  <si>
    <t>C0168</t>
  </si>
  <si>
    <t>P043</t>
  </si>
  <si>
    <t>O00469</t>
  </si>
  <si>
    <t>C0357</t>
  </si>
  <si>
    <t>P007</t>
  </si>
  <si>
    <t>O01664</t>
  </si>
  <si>
    <t>C0145</t>
  </si>
  <si>
    <t>C0481</t>
  </si>
  <si>
    <t>O04086</t>
  </si>
  <si>
    <t>C0049</t>
  </si>
  <si>
    <t>O00792</t>
  </si>
  <si>
    <t>O02220</t>
  </si>
  <si>
    <t>C0487</t>
  </si>
  <si>
    <t>P048</t>
  </si>
  <si>
    <t>O04052</t>
  </si>
  <si>
    <t>C0105</t>
  </si>
  <si>
    <t>O01459</t>
  </si>
  <si>
    <t>O03475</t>
  </si>
  <si>
    <t>C0382</t>
  </si>
  <si>
    <t>O03381</t>
  </si>
  <si>
    <t>C0286</t>
  </si>
  <si>
    <t>O02963</t>
  </si>
  <si>
    <t>C0366</t>
  </si>
  <si>
    <t>O00250</t>
  </si>
  <si>
    <t>C0039</t>
  </si>
  <si>
    <t>O05798</t>
  </si>
  <si>
    <t>C0396</t>
  </si>
  <si>
    <t>O00052</t>
  </si>
  <si>
    <t>C0098</t>
  </si>
  <si>
    <t>O02031</t>
  </si>
  <si>
    <t>C0069</t>
  </si>
  <si>
    <t>P035</t>
  </si>
  <si>
    <t>C0432</t>
  </si>
  <si>
    <t>O02957</t>
  </si>
  <si>
    <t>O03673</t>
  </si>
  <si>
    <t>C0280</t>
  </si>
  <si>
    <t>C0019</t>
  </si>
  <si>
    <t>O04279</t>
  </si>
  <si>
    <t>C0482</t>
  </si>
  <si>
    <t>O01857</t>
  </si>
  <si>
    <t>C0204</t>
  </si>
  <si>
    <t>O01411</t>
  </si>
  <si>
    <t>C0030</t>
  </si>
  <si>
    <t>O00020</t>
  </si>
  <si>
    <t>C0343</t>
  </si>
  <si>
    <t>O03632</t>
  </si>
  <si>
    <t>C0174</t>
  </si>
  <si>
    <t>O00629</t>
  </si>
  <si>
    <t>C0453</t>
  </si>
  <si>
    <t>C0492</t>
  </si>
  <si>
    <t>P023</t>
  </si>
  <si>
    <t>O02830</t>
  </si>
  <si>
    <t>C0372</t>
  </si>
  <si>
    <t>P021</t>
  </si>
  <si>
    <t>O01308</t>
  </si>
  <si>
    <t>O05102</t>
  </si>
  <si>
    <t>C0057</t>
  </si>
  <si>
    <t>C0247</t>
  </si>
  <si>
    <t>O02984</t>
  </si>
  <si>
    <t>O05000</t>
  </si>
  <si>
    <t>C0041</t>
  </si>
  <si>
    <t>O05973</t>
  </si>
  <si>
    <t>C0300</t>
  </si>
  <si>
    <t>O01866</t>
  </si>
  <si>
    <t>C0376</t>
  </si>
  <si>
    <t>O02046</t>
  </si>
  <si>
    <t>C0270</t>
  </si>
  <si>
    <t>P036</t>
  </si>
  <si>
    <t>O05214</t>
  </si>
  <si>
    <t>C0120</t>
  </si>
  <si>
    <t>O04136</t>
  </si>
  <si>
    <t>C0090</t>
  </si>
  <si>
    <t>C0473</t>
  </si>
  <si>
    <t>O03814</t>
  </si>
  <si>
    <t>C0192</t>
  </si>
  <si>
    <t>C0406</t>
  </si>
  <si>
    <t>O03531</t>
  </si>
  <si>
    <t>C0404</t>
  </si>
  <si>
    <t>O02592</t>
  </si>
  <si>
    <t>C0452</t>
  </si>
  <si>
    <t>P055</t>
  </si>
  <si>
    <t>O02446</t>
  </si>
  <si>
    <t>O04304</t>
  </si>
  <si>
    <t>C0164</t>
  </si>
  <si>
    <t>O01384</t>
  </si>
  <si>
    <t>C0326</t>
  </si>
  <si>
    <t>O05445</t>
  </si>
  <si>
    <t>C0065</t>
  </si>
  <si>
    <t>O00715</t>
  </si>
  <si>
    <t>C0001</t>
  </si>
  <si>
    <t>O02316</t>
  </si>
  <si>
    <t>C0331</t>
  </si>
  <si>
    <t>O02715</t>
  </si>
  <si>
    <t>C0092</t>
  </si>
  <si>
    <t>O03809</t>
  </si>
  <si>
    <t>C0277</t>
  </si>
  <si>
    <t>O03749</t>
  </si>
  <si>
    <t>C0180</t>
  </si>
  <si>
    <t>O02433</t>
  </si>
  <si>
    <t>O01499</t>
  </si>
  <si>
    <t>C0130</t>
  </si>
  <si>
    <t>O01158</t>
  </si>
  <si>
    <t>C0431</t>
  </si>
  <si>
    <t>O01324</t>
  </si>
  <si>
    <t>C0304</t>
  </si>
  <si>
    <t>O02695</t>
  </si>
  <si>
    <t>O00535</t>
  </si>
  <si>
    <t>C0152</t>
  </si>
  <si>
    <t>O02586</t>
  </si>
  <si>
    <t>C0022</t>
  </si>
  <si>
    <t>O03991</t>
  </si>
  <si>
    <t>C0075</t>
  </si>
  <si>
    <t>C0440</t>
  </si>
  <si>
    <t>O02724</t>
  </si>
  <si>
    <t>C0260</t>
  </si>
  <si>
    <t>O03726</t>
  </si>
  <si>
    <t>O03177</t>
  </si>
  <si>
    <t>C0393</t>
  </si>
  <si>
    <t>O02134</t>
  </si>
  <si>
    <t>O02365</t>
  </si>
  <si>
    <t>C0475</t>
  </si>
  <si>
    <t>O00426</t>
  </si>
  <si>
    <t>O03206</t>
  </si>
  <si>
    <t>C0358</t>
  </si>
  <si>
    <t>C0201</t>
  </si>
  <si>
    <t>O04417</t>
  </si>
  <si>
    <t>O01702</t>
  </si>
  <si>
    <t>C0368</t>
  </si>
  <si>
    <t>O01735</t>
  </si>
  <si>
    <t>C0471</t>
  </si>
  <si>
    <t>O05202</t>
  </si>
  <si>
    <t>C0013</t>
  </si>
  <si>
    <t>O05649</t>
  </si>
  <si>
    <t>C0248</t>
  </si>
  <si>
    <t>O04362</t>
  </si>
  <si>
    <t>O01277</t>
  </si>
  <si>
    <t>O01269</t>
  </si>
  <si>
    <t>C0241</t>
  </si>
  <si>
    <t>O00048</t>
  </si>
  <si>
    <t>C0177</t>
  </si>
  <si>
    <t>O00305</t>
  </si>
  <si>
    <t>O01026</t>
  </si>
  <si>
    <t>O01812</t>
  </si>
  <si>
    <t>C0026</t>
  </si>
  <si>
    <t>O00028</t>
  </si>
  <si>
    <t>C0198</t>
  </si>
  <si>
    <t>O01455</t>
  </si>
  <si>
    <t>O01187</t>
  </si>
  <si>
    <t>C0297</t>
  </si>
  <si>
    <t>O04601</t>
  </si>
  <si>
    <t>O05869</t>
  </si>
  <si>
    <t>O00031</t>
  </si>
  <si>
    <t>O01859</t>
  </si>
  <si>
    <t>O01171</t>
  </si>
  <si>
    <t>C0234</t>
  </si>
  <si>
    <t>O01334</t>
  </si>
  <si>
    <t>C0025</t>
  </si>
  <si>
    <t>O02160</t>
  </si>
  <si>
    <t>C0127</t>
  </si>
  <si>
    <t>O00262</t>
  </si>
  <si>
    <t>C0420</t>
  </si>
  <si>
    <t>O01310</t>
  </si>
  <si>
    <t>O01320</t>
  </si>
  <si>
    <t>O01714</t>
  </si>
  <si>
    <t>C0330</t>
  </si>
  <si>
    <t>C0063</t>
  </si>
  <si>
    <t>O04850</t>
  </si>
  <si>
    <t>C0014</t>
  </si>
  <si>
    <t>O03317</t>
  </si>
  <si>
    <t>C0165</t>
  </si>
  <si>
    <t>O03310</t>
  </si>
  <si>
    <t>C0302</t>
  </si>
  <si>
    <t>O03116</t>
  </si>
  <si>
    <t>C0227</t>
  </si>
  <si>
    <t>O05381</t>
  </si>
  <si>
    <t>C0012</t>
  </si>
  <si>
    <t>O00316</t>
  </si>
  <si>
    <t>C0353</t>
  </si>
  <si>
    <t>O05350</t>
  </si>
  <si>
    <t>C0381</t>
  </si>
  <si>
    <t>O00565</t>
  </si>
  <si>
    <t>O05379</t>
  </si>
  <si>
    <t>O00527</t>
  </si>
  <si>
    <t>C0124</t>
  </si>
  <si>
    <t>O05366</t>
  </si>
  <si>
    <t>C0459</t>
  </si>
  <si>
    <t>O00196</t>
  </si>
  <si>
    <t>O05093</t>
  </si>
  <si>
    <t>O00958</t>
  </si>
  <si>
    <t>C0417</t>
  </si>
  <si>
    <t>O03156</t>
  </si>
  <si>
    <t>C0335</t>
  </si>
  <si>
    <t>O01896</t>
  </si>
  <si>
    <t>O04132</t>
  </si>
  <si>
    <t>C0495</t>
  </si>
  <si>
    <t>O03770</t>
  </si>
  <si>
    <t>O00195</t>
  </si>
  <si>
    <t>O02096</t>
  </si>
  <si>
    <t>C0084</t>
  </si>
  <si>
    <t>O01615</t>
  </si>
  <si>
    <t>O03110</t>
  </si>
  <si>
    <t>O01021</t>
  </si>
  <si>
    <t>C0425</t>
  </si>
  <si>
    <t>O01416</t>
  </si>
  <si>
    <t>C0468</t>
  </si>
  <si>
    <t>O03565</t>
  </si>
  <si>
    <t>C0328</t>
  </si>
  <si>
    <t>O02045</t>
  </si>
  <si>
    <t>O00490</t>
  </si>
  <si>
    <t>C0171</t>
  </si>
  <si>
    <t>O04888</t>
  </si>
  <si>
    <t>O02459</t>
  </si>
  <si>
    <t>C0319</t>
  </si>
  <si>
    <t>O04717</t>
  </si>
  <si>
    <t>O04403</t>
  </si>
  <si>
    <t>C0096</t>
  </si>
  <si>
    <t>O03519</t>
  </si>
  <si>
    <t>O01129</t>
  </si>
  <si>
    <t>C0010</t>
  </si>
  <si>
    <t>O02583</t>
  </si>
  <si>
    <t>O01718</t>
  </si>
  <si>
    <t>C0176</t>
  </si>
  <si>
    <t>O04662</t>
  </si>
  <si>
    <t>O05902</t>
  </si>
  <si>
    <t>C0028</t>
  </si>
  <si>
    <t>C0362</t>
  </si>
  <si>
    <t>O05395</t>
  </si>
  <si>
    <t>C0414</t>
  </si>
  <si>
    <t>O04317</t>
  </si>
  <si>
    <t>C0320</t>
  </si>
  <si>
    <t>C0318</t>
  </si>
  <si>
    <t>O04540</t>
  </si>
  <si>
    <t>C0209</t>
  </si>
  <si>
    <t>O01341</t>
  </si>
  <si>
    <t>C0154</t>
  </si>
  <si>
    <t>O02457</t>
  </si>
  <si>
    <t>C0099</t>
  </si>
  <si>
    <t>O00025</t>
  </si>
  <si>
    <t>O05933</t>
  </si>
  <si>
    <t>O04719</t>
  </si>
  <si>
    <t>C0042</t>
  </si>
  <si>
    <t>O02670</t>
  </si>
  <si>
    <t>C0441</t>
  </si>
  <si>
    <t>O00858</t>
  </si>
  <si>
    <t>C0087</t>
  </si>
  <si>
    <t>O03371</t>
  </si>
  <si>
    <t>C0259</t>
  </si>
  <si>
    <t>O04277</t>
  </si>
  <si>
    <t>C0499</t>
  </si>
  <si>
    <t>O05839</t>
  </si>
  <si>
    <t>C0236</t>
  </si>
  <si>
    <t>C0255</t>
  </si>
  <si>
    <t>O01554</t>
  </si>
  <si>
    <t>C0133</t>
  </si>
  <si>
    <t>O05292</t>
  </si>
  <si>
    <t>C0094</t>
  </si>
  <si>
    <t>P004</t>
  </si>
  <si>
    <t>O05954</t>
  </si>
  <si>
    <t>O01185</t>
  </si>
  <si>
    <t>C0086</t>
  </si>
  <si>
    <t>O02275</t>
  </si>
  <si>
    <t>C0329</t>
  </si>
  <si>
    <t>O02911</t>
  </si>
  <si>
    <t>C0157</t>
  </si>
  <si>
    <t>O05795</t>
  </si>
  <si>
    <t>C0467</t>
  </si>
  <si>
    <t>C0245</t>
  </si>
  <si>
    <t>O04930</t>
  </si>
  <si>
    <t>C0489</t>
  </si>
  <si>
    <t>O01584</t>
  </si>
  <si>
    <t>C0056</t>
  </si>
  <si>
    <t>O02961</t>
  </si>
  <si>
    <t>O04259</t>
  </si>
  <si>
    <t>O00941</t>
  </si>
  <si>
    <t>C0317</t>
  </si>
  <si>
    <t>C0338</t>
  </si>
  <si>
    <t>C0493</t>
  </si>
  <si>
    <t>O03136</t>
  </si>
  <si>
    <t>C0285</t>
  </si>
  <si>
    <t>O01892</t>
  </si>
  <si>
    <t>C0316</t>
  </si>
  <si>
    <t>C0173</t>
  </si>
  <si>
    <t>O01905</t>
  </si>
  <si>
    <t>C0268</t>
  </si>
  <si>
    <t>C0115</t>
  </si>
  <si>
    <t>O02133</t>
  </si>
  <si>
    <t>C0207</t>
  </si>
  <si>
    <t>C0081</t>
  </si>
  <si>
    <t>C0470</t>
  </si>
  <si>
    <t>O02099</t>
  </si>
  <si>
    <t>C0080</t>
  </si>
  <si>
    <t>C0274</t>
  </si>
  <si>
    <t>O02916</t>
  </si>
  <si>
    <t>C0448</t>
  </si>
  <si>
    <t>O01314</t>
  </si>
  <si>
    <t>C0346</t>
  </si>
  <si>
    <t>O03836</t>
  </si>
  <si>
    <t>C0131</t>
  </si>
  <si>
    <t>O05240</t>
  </si>
  <si>
    <t>C0184</t>
  </si>
  <si>
    <t>O03812</t>
  </si>
  <si>
    <t>O03833</t>
  </si>
  <si>
    <t>C0231</t>
  </si>
  <si>
    <t>C0229</t>
  </si>
  <si>
    <t>O02090</t>
  </si>
  <si>
    <t>C0003</t>
  </si>
  <si>
    <t>O01800</t>
  </si>
  <si>
    <t>C0266</t>
  </si>
  <si>
    <t>O03392</t>
  </si>
  <si>
    <t>O02147</t>
  </si>
  <si>
    <t>O01111</t>
  </si>
  <si>
    <t>C0488</t>
  </si>
  <si>
    <t>O02104</t>
  </si>
  <si>
    <t>C0170</t>
  </si>
  <si>
    <t>O03886</t>
  </si>
  <si>
    <t>C0123</t>
  </si>
  <si>
    <t>O01284</t>
  </si>
  <si>
    <t>C0388</t>
  </si>
  <si>
    <t>O04665</t>
  </si>
  <si>
    <t>O00510</t>
  </si>
  <si>
    <t>C0379</t>
  </si>
  <si>
    <t>O04539</t>
  </si>
  <si>
    <t>O05375</t>
  </si>
  <si>
    <t>C0027</t>
  </si>
  <si>
    <t>O04813</t>
  </si>
  <si>
    <t>O03437</t>
  </si>
  <si>
    <t>C0498</t>
  </si>
  <si>
    <t>O03944</t>
  </si>
  <si>
    <t>C0377</t>
  </si>
  <si>
    <t>O03291</t>
  </si>
  <si>
    <t>C0428</t>
  </si>
  <si>
    <t>O05604</t>
  </si>
  <si>
    <t>O02615</t>
  </si>
  <si>
    <t>C0496</t>
  </si>
  <si>
    <t>O00522</t>
  </si>
  <si>
    <t>C0016</t>
  </si>
  <si>
    <t>C0151</t>
  </si>
  <si>
    <t>O01599</t>
  </si>
  <si>
    <t>C0389</t>
  </si>
  <si>
    <t>C0261</t>
  </si>
  <si>
    <t>O04697</t>
  </si>
  <si>
    <t>C0325</t>
  </si>
  <si>
    <t>O01113</t>
  </si>
  <si>
    <t>O02863</t>
  </si>
  <si>
    <t>O00542</t>
  </si>
  <si>
    <t>C0082</t>
  </si>
  <si>
    <t>O02424</t>
  </si>
  <si>
    <t>C0312</t>
  </si>
  <si>
    <t>O01746</t>
  </si>
  <si>
    <t>O03873</t>
  </si>
  <si>
    <t>C0182</t>
  </si>
  <si>
    <t>O03759</t>
  </si>
  <si>
    <t>O00616</t>
  </si>
  <si>
    <t>O01283</t>
  </si>
  <si>
    <t>O01835</t>
  </si>
  <si>
    <t>C0263</t>
  </si>
  <si>
    <t>O04748</t>
  </si>
  <si>
    <t>O04546</t>
  </si>
  <si>
    <t>C0299</t>
  </si>
  <si>
    <t>O01779</t>
  </si>
  <si>
    <t>O03295</t>
  </si>
  <si>
    <t>C0136</t>
  </si>
  <si>
    <t>O03758</t>
  </si>
  <si>
    <t>O05061</t>
  </si>
  <si>
    <t>C0059</t>
  </si>
  <si>
    <t>O00525</t>
  </si>
  <si>
    <t>C0101</t>
  </si>
  <si>
    <t>O00954</t>
  </si>
  <si>
    <t>O04323</t>
  </si>
  <si>
    <t>C0485</t>
  </si>
  <si>
    <t>O04070</t>
  </si>
  <si>
    <t>C0163</t>
  </si>
  <si>
    <t>O03612</t>
  </si>
  <si>
    <t>C0179</t>
  </si>
  <si>
    <t>O02836</t>
  </si>
  <si>
    <t>C0490</t>
  </si>
  <si>
    <t>O00686</t>
  </si>
  <si>
    <t>C0360</t>
  </si>
  <si>
    <t>O02214</t>
  </si>
  <si>
    <t>C0422</t>
  </si>
  <si>
    <t>O02036</t>
  </si>
  <si>
    <t>C0178</t>
  </si>
  <si>
    <t>O03485</t>
  </si>
  <si>
    <t>O03620</t>
  </si>
  <si>
    <t>C0067</t>
  </si>
  <si>
    <t>O01358</t>
  </si>
  <si>
    <t>O04928</t>
  </si>
  <si>
    <t>C0479</t>
  </si>
  <si>
    <t>O00043</t>
  </si>
  <si>
    <t>O00729</t>
  </si>
  <si>
    <t>C0221</t>
  </si>
  <si>
    <t>O00960</t>
  </si>
  <si>
    <t>O01824</t>
  </si>
  <si>
    <t>C0023</t>
  </si>
  <si>
    <t>O05985</t>
  </si>
  <si>
    <t>O00839</t>
  </si>
  <si>
    <t>C0390</t>
  </si>
  <si>
    <t>O03336</t>
  </si>
  <si>
    <t>C0322</t>
  </si>
  <si>
    <t>O00816</t>
  </si>
  <si>
    <t>O02349</t>
  </si>
  <si>
    <t>O05059</t>
  </si>
  <si>
    <t>O00564</t>
  </si>
  <si>
    <t>C0066</t>
  </si>
  <si>
    <t>O05508</t>
  </si>
  <si>
    <t>C0228</t>
  </si>
  <si>
    <t>C0104</t>
  </si>
  <si>
    <t>O00901</t>
  </si>
  <si>
    <t>O05912</t>
  </si>
  <si>
    <t>O05665</t>
  </si>
  <si>
    <t>O02676</t>
  </si>
  <si>
    <t>O01247</t>
  </si>
  <si>
    <t>O05778</t>
  </si>
  <si>
    <t>O01315</t>
  </si>
  <si>
    <t>O02356</t>
  </si>
  <si>
    <t>C0361</t>
  </si>
  <si>
    <t>C0283</t>
  </si>
  <si>
    <t>O01452</t>
  </si>
  <si>
    <t>O03606</t>
  </si>
  <si>
    <t>C0134</t>
  </si>
  <si>
    <t>O05493</t>
  </si>
  <si>
    <t>C0216</t>
  </si>
  <si>
    <t>O05272</t>
  </si>
  <si>
    <t>C0033</t>
  </si>
  <si>
    <t>O03699</t>
  </si>
  <si>
    <t>C0497</t>
  </si>
  <si>
    <t>O02107</t>
  </si>
  <si>
    <t>C0153</t>
  </si>
  <si>
    <t>O00627</t>
  </si>
  <si>
    <t>O04830</t>
  </si>
  <si>
    <t>O05874</t>
  </si>
  <si>
    <t>O05722</t>
  </si>
  <si>
    <t>O05444</t>
  </si>
  <si>
    <t>O05273</t>
  </si>
  <si>
    <t>O05840</t>
  </si>
  <si>
    <t>C0189</t>
  </si>
  <si>
    <t>O04438</t>
  </si>
  <si>
    <t>O02928</t>
  </si>
  <si>
    <t>O04345</t>
  </si>
  <si>
    <t>C0060</t>
  </si>
  <si>
    <t>O05269</t>
  </si>
  <si>
    <t>C0442</t>
  </si>
  <si>
    <t>O05817</t>
  </si>
  <si>
    <t>O01659</t>
  </si>
  <si>
    <t>C0024</t>
  </si>
  <si>
    <t>O03555</t>
  </si>
  <si>
    <t>C0002</t>
  </si>
  <si>
    <t>O01952</t>
  </si>
  <si>
    <t>O04734</t>
  </si>
  <si>
    <t>C0365</t>
  </si>
  <si>
    <t>O02193</t>
  </si>
  <si>
    <t>O01475</t>
  </si>
  <si>
    <t>O01446</t>
  </si>
  <si>
    <t>C0269</t>
  </si>
  <si>
    <t>O04124</t>
  </si>
  <si>
    <t>C0036</t>
  </si>
  <si>
    <t>O00756</t>
  </si>
  <si>
    <t>C0206</t>
  </si>
  <si>
    <t>O02368</t>
  </si>
  <si>
    <t>O04653</t>
  </si>
  <si>
    <t>C0113</t>
  </si>
  <si>
    <t>O02752</t>
  </si>
  <si>
    <t>O04037</t>
  </si>
  <si>
    <t>O04397</t>
  </si>
  <si>
    <t>O02761</t>
  </si>
  <si>
    <t>O02847</t>
  </si>
  <si>
    <t>C0021</t>
  </si>
  <si>
    <t>O03351</t>
  </si>
  <si>
    <t>O03347</t>
  </si>
  <si>
    <t>C0193</t>
  </si>
  <si>
    <t>O03454</t>
  </si>
  <si>
    <t>C0491</t>
  </si>
  <si>
    <t>O03338</t>
  </si>
  <si>
    <t>C0055</t>
  </si>
  <si>
    <t>O03683</t>
  </si>
  <si>
    <t>C0264</t>
  </si>
  <si>
    <t>O00406</t>
  </si>
  <si>
    <t>O04214</t>
  </si>
  <si>
    <t>O04672</t>
  </si>
  <si>
    <t>C0126</t>
  </si>
  <si>
    <t>C0246</t>
  </si>
  <si>
    <t>O03687</t>
  </si>
  <si>
    <t>O02893</t>
  </si>
  <si>
    <t>C0337</t>
  </si>
  <si>
    <t>O05324</t>
  </si>
  <si>
    <t>O02902</t>
  </si>
  <si>
    <t>O03848</t>
  </si>
  <si>
    <t>O05481</t>
  </si>
  <si>
    <t>O00984</t>
  </si>
  <si>
    <t>C0128</t>
  </si>
  <si>
    <t>O00959</t>
  </si>
  <si>
    <t>O03750</t>
  </si>
  <si>
    <t>C0195</t>
  </si>
  <si>
    <t>O01350</t>
  </si>
  <si>
    <t>O05448</t>
  </si>
  <si>
    <t>O05655</t>
  </si>
  <si>
    <t>O03391</t>
  </si>
  <si>
    <t>C0166</t>
  </si>
  <si>
    <t>O04773</t>
  </si>
  <si>
    <t>O04723</t>
  </si>
  <si>
    <t>C0076</t>
  </si>
  <si>
    <t>O05862</t>
  </si>
  <si>
    <t>C0005</t>
  </si>
  <si>
    <t>O01753</t>
  </si>
  <si>
    <t>C0344</t>
  </si>
  <si>
    <t>C0383</t>
  </si>
  <si>
    <t>O05491</t>
  </si>
  <si>
    <t>C0085</t>
  </si>
  <si>
    <t>O01790</t>
  </si>
  <si>
    <t>O03142</t>
  </si>
  <si>
    <t>C0456</t>
  </si>
  <si>
    <t>O03230</t>
  </si>
  <si>
    <t>O04998</t>
  </si>
  <si>
    <t>C0484</t>
  </si>
  <si>
    <t>O04542</t>
  </si>
  <si>
    <t>C0219</t>
  </si>
  <si>
    <t>O02732</t>
  </si>
  <si>
    <t>O00476</t>
  </si>
  <si>
    <t>O02231</t>
  </si>
  <si>
    <t>C0271</t>
  </si>
  <si>
    <t>O03539</t>
  </si>
  <si>
    <t>O04276</t>
  </si>
  <si>
    <t>O02943</t>
  </si>
  <si>
    <t>C0008</t>
  </si>
  <si>
    <t>O02188</t>
  </si>
  <si>
    <t>O02829</t>
  </si>
  <si>
    <t>C0213</t>
  </si>
  <si>
    <t>O02324</t>
  </si>
  <si>
    <t>C0292</t>
  </si>
  <si>
    <t>O05148</t>
  </si>
  <si>
    <t>O02563</t>
  </si>
  <si>
    <t>O02807</t>
  </si>
  <si>
    <t>C0423</t>
  </si>
  <si>
    <t>O03430</t>
  </si>
  <si>
    <t>C0006</t>
  </si>
  <si>
    <t>O03644</t>
  </si>
  <si>
    <t>O01963</t>
  </si>
  <si>
    <t>C0345</t>
  </si>
  <si>
    <t>O01322</t>
  </si>
  <si>
    <t>C0436</t>
  </si>
  <si>
    <t>C0267</t>
  </si>
  <si>
    <t>O02432</t>
  </si>
  <si>
    <t>C0461</t>
  </si>
  <si>
    <t>O00208</t>
  </si>
  <si>
    <t>O05511</t>
  </si>
  <si>
    <t>O01649</t>
  </si>
  <si>
    <t>O04609</t>
  </si>
  <si>
    <t>C0458</t>
  </si>
  <si>
    <t>O02559</t>
  </si>
  <si>
    <t>O02919</t>
  </si>
  <si>
    <t>C0139</t>
  </si>
  <si>
    <t>O03956</t>
  </si>
  <si>
    <t>O03784</t>
  </si>
  <si>
    <t>O02663</t>
  </si>
  <si>
    <t>O03062</t>
  </si>
  <si>
    <t>O04780</t>
  </si>
  <si>
    <t>O00630</t>
  </si>
  <si>
    <t>O00190</t>
  </si>
  <si>
    <t>C0040</t>
  </si>
  <si>
    <t>O01880</t>
  </si>
  <si>
    <t>O05712</t>
  </si>
  <si>
    <t>O05318</t>
  </si>
  <si>
    <t>C0121</t>
  </si>
  <si>
    <t>O01245</t>
  </si>
  <si>
    <t>C0352</t>
  </si>
  <si>
    <t>C0313</t>
  </si>
  <si>
    <t>O00834</t>
  </si>
  <si>
    <t>O04161</t>
  </si>
  <si>
    <t>C0359</t>
  </si>
  <si>
    <t>O04772</t>
  </si>
  <si>
    <t>O01675</t>
  </si>
  <si>
    <t>O01226</t>
  </si>
  <si>
    <t>C0254</t>
  </si>
  <si>
    <t>O04642</t>
  </si>
  <si>
    <t>O04810</t>
  </si>
  <si>
    <t>C0017</t>
  </si>
  <si>
    <t>O05044</t>
  </si>
  <si>
    <t>O04889</t>
  </si>
  <si>
    <t>O00468</t>
  </si>
  <si>
    <t>O02485</t>
  </si>
  <si>
    <t>C0289</t>
  </si>
  <si>
    <t>O05308</t>
  </si>
  <si>
    <t>C0472</t>
  </si>
  <si>
    <t>O05120</t>
  </si>
  <si>
    <t>O01831</t>
  </si>
  <si>
    <t>C0410</t>
  </si>
  <si>
    <t>O00420</t>
  </si>
  <si>
    <t>C0232</t>
  </si>
  <si>
    <t>O00810</t>
  </si>
  <si>
    <t>C0181</t>
  </si>
  <si>
    <t>O02722</t>
  </si>
  <si>
    <t>O02932</t>
  </si>
  <si>
    <t>O02721</t>
  </si>
  <si>
    <t>O05268</t>
  </si>
  <si>
    <t>O00102</t>
  </si>
  <si>
    <t>C0031</t>
  </si>
  <si>
    <t>C0310</t>
  </si>
  <si>
    <t>O03768</t>
  </si>
  <si>
    <t>O04039</t>
  </si>
  <si>
    <t>O02131</t>
  </si>
  <si>
    <t>C0447</t>
  </si>
  <si>
    <t>C0235</t>
  </si>
  <si>
    <t>O00251</t>
  </si>
  <si>
    <t>O05672</t>
  </si>
  <si>
    <t>O01316</t>
  </si>
  <si>
    <t>O00223</t>
  </si>
  <si>
    <t>C0146</t>
  </si>
  <si>
    <t>O02549</t>
  </si>
  <si>
    <t>O03590</t>
  </si>
  <si>
    <t>O03576</t>
  </si>
  <si>
    <t>O02516</t>
  </si>
  <si>
    <t>O01567</t>
  </si>
  <si>
    <t>O00770</t>
  </si>
  <si>
    <t>C0273</t>
  </si>
  <si>
    <t>O04919</t>
  </si>
  <si>
    <t>O05800</t>
  </si>
  <si>
    <t>C0140</t>
  </si>
  <si>
    <t>O02629</t>
  </si>
  <si>
    <t>O05028</t>
  </si>
  <si>
    <t>O03250</t>
  </si>
  <si>
    <t>O00085</t>
  </si>
  <si>
    <t>O02234</t>
  </si>
  <si>
    <t>C0387</t>
  </si>
  <si>
    <t>O01401</t>
  </si>
  <si>
    <t>C0220</t>
  </si>
  <si>
    <t>O02532</t>
  </si>
  <si>
    <t>O00153</t>
  </si>
  <si>
    <t>O00652</t>
  </si>
  <si>
    <t>O03993</t>
  </si>
  <si>
    <t>O05677</t>
  </si>
  <si>
    <t>O03751</t>
  </si>
  <si>
    <t>O00945</t>
  </si>
  <si>
    <t>O04685</t>
  </si>
  <si>
    <t>O01849</t>
  </si>
  <si>
    <t>O03216</t>
  </si>
  <si>
    <t>C0412</t>
  </si>
  <si>
    <t>O03175</t>
  </si>
  <si>
    <t>O03397</t>
  </si>
  <si>
    <t>O02473</t>
  </si>
  <si>
    <t>O03948</t>
  </si>
  <si>
    <t>O03152</t>
  </si>
  <si>
    <t>O01432</t>
  </si>
  <si>
    <t>O03326</t>
  </si>
  <si>
    <t>C0287</t>
  </si>
  <si>
    <t>O02498</t>
  </si>
  <si>
    <t>O05014</t>
  </si>
  <si>
    <t>C0419</t>
  </si>
  <si>
    <t>O05098</t>
  </si>
  <si>
    <t>O03593</t>
  </si>
  <si>
    <t>O01748</t>
  </si>
  <si>
    <t>C0142</t>
  </si>
  <si>
    <t>O03913</t>
  </si>
  <si>
    <t>O03438</t>
  </si>
  <si>
    <t>O04423</t>
  </si>
  <si>
    <t>C0466</t>
  </si>
  <si>
    <t>O02247</t>
  </si>
  <si>
    <t>C0074</t>
  </si>
  <si>
    <t>O02929</t>
  </si>
  <si>
    <t>O02946</t>
  </si>
  <si>
    <t>O03227</t>
  </si>
  <si>
    <t>O05434</t>
  </si>
  <si>
    <t>C0257</t>
  </si>
  <si>
    <t>O02375</t>
  </si>
  <si>
    <t>O03441</t>
  </si>
  <si>
    <t>C0089</t>
  </si>
  <si>
    <t>O01805</t>
  </si>
  <si>
    <t>O01931</t>
  </si>
  <si>
    <t>C0147</t>
  </si>
  <si>
    <t>O02010</t>
  </si>
  <si>
    <t>O00675</t>
  </si>
  <si>
    <t>O05361</t>
  </si>
  <si>
    <t>O01764</t>
  </si>
  <si>
    <t>O05380</t>
  </si>
  <si>
    <t>C0324</t>
  </si>
  <si>
    <t>O02282</t>
  </si>
  <si>
    <t>O02742</t>
  </si>
  <si>
    <t>O05351</t>
  </si>
  <si>
    <t>O02858</t>
  </si>
  <si>
    <t>C0434</t>
  </si>
  <si>
    <t>O03006</t>
  </si>
  <si>
    <t>C0342</t>
  </si>
  <si>
    <t>C0064</t>
  </si>
  <si>
    <t>O02528</t>
  </si>
  <si>
    <t>O05382</t>
  </si>
  <si>
    <t>O00768</t>
  </si>
  <si>
    <t>O01901</t>
  </si>
  <si>
    <t>C0284</t>
  </si>
  <si>
    <t>O00806</t>
  </si>
  <si>
    <t>O03071</t>
  </si>
  <si>
    <t>O03517</t>
  </si>
  <si>
    <t>O05429</t>
  </si>
  <si>
    <t>C0169</t>
  </si>
  <si>
    <t>O02743</t>
  </si>
  <si>
    <t>O00280</t>
  </si>
  <si>
    <t>O02226</t>
  </si>
  <si>
    <t>C0225</t>
  </si>
  <si>
    <t>O00800</t>
  </si>
  <si>
    <t>O05373</t>
  </si>
  <si>
    <t>O05723</t>
  </si>
  <si>
    <t>O00266</t>
  </si>
  <si>
    <t>O03029</t>
  </si>
  <si>
    <t>C0202</t>
  </si>
  <si>
    <t>O02896</t>
  </si>
  <si>
    <t>O03946</t>
  </si>
  <si>
    <t>O02821</t>
  </si>
  <si>
    <t>O05724</t>
  </si>
  <si>
    <t>O00876</t>
  </si>
  <si>
    <t>O01656</t>
  </si>
  <si>
    <t>O05270</t>
  </si>
  <si>
    <t>C0400</t>
  </si>
  <si>
    <t>O03846</t>
  </si>
  <si>
    <t>O01774</t>
  </si>
  <si>
    <t>C0050</t>
  </si>
  <si>
    <t>O02003</t>
  </si>
  <si>
    <t>C0038</t>
  </si>
  <si>
    <t>O02371</t>
  </si>
  <si>
    <t>O02621</t>
  </si>
  <si>
    <t>O04761</t>
  </si>
  <si>
    <t>O05930</t>
  </si>
  <si>
    <t>C0020</t>
  </si>
  <si>
    <t>O00815</t>
  </si>
  <si>
    <t>O01263</t>
  </si>
  <si>
    <t>O05348</t>
  </si>
  <si>
    <t>O03648</t>
  </si>
  <si>
    <t>O01806</t>
  </si>
  <si>
    <t>O02664</t>
  </si>
  <si>
    <t>O04760</t>
  </si>
  <si>
    <t>O04129</t>
  </si>
  <si>
    <t>O01090</t>
  </si>
  <si>
    <t>O03464</t>
  </si>
  <si>
    <t>C0426</t>
  </si>
  <si>
    <t>C0047</t>
  </si>
  <si>
    <t>O05960</t>
  </si>
  <si>
    <t>C0294</t>
  </si>
  <si>
    <t>O01073</t>
  </si>
  <si>
    <t>C0378</t>
  </si>
  <si>
    <t>O04228</t>
  </si>
  <si>
    <t>O00068</t>
  </si>
  <si>
    <t>O02828</t>
  </si>
  <si>
    <t>C0296</t>
  </si>
  <si>
    <t>O01754</t>
  </si>
  <si>
    <t>O01399</t>
  </si>
  <si>
    <t>C0243</t>
  </si>
  <si>
    <t>C0399</t>
  </si>
  <si>
    <t>O03832</t>
  </si>
  <si>
    <t>C0252</t>
  </si>
  <si>
    <t>C0364</t>
  </si>
  <si>
    <t>O04903</t>
  </si>
  <si>
    <t>O03212</t>
  </si>
  <si>
    <t>O00979</t>
  </si>
  <si>
    <t>O03942</t>
  </si>
  <si>
    <t>O01030</t>
  </si>
  <si>
    <t>O05210</t>
  </si>
  <si>
    <t>O03741</t>
  </si>
  <si>
    <t>O03903</t>
  </si>
  <si>
    <t>O04819</t>
  </si>
  <si>
    <t>O02707</t>
  </si>
  <si>
    <t>O02970</t>
  </si>
  <si>
    <t>C0223</t>
  </si>
  <si>
    <t>O01987</t>
  </si>
  <si>
    <t>C0061</t>
  </si>
  <si>
    <t>O02955</t>
  </si>
  <si>
    <t>O02296</t>
  </si>
  <si>
    <t>O05072</t>
  </si>
  <si>
    <t>O02973</t>
  </si>
  <si>
    <t>C0256</t>
  </si>
  <si>
    <t>O04658</t>
  </si>
  <si>
    <t>O02537</t>
  </si>
  <si>
    <t>O01654</t>
  </si>
  <si>
    <t>C0018</t>
  </si>
  <si>
    <t>O03462</t>
  </si>
  <si>
    <t>O04266</t>
  </si>
  <si>
    <t>O04439</t>
  </si>
  <si>
    <t>C0295</t>
  </si>
  <si>
    <t>O00581</t>
  </si>
  <si>
    <t>O04708</t>
  </si>
  <si>
    <t>O02630</t>
  </si>
  <si>
    <t>O03221</t>
  </si>
  <si>
    <t>O05396</t>
  </si>
  <si>
    <t>O01510</t>
  </si>
  <si>
    <t>O01816</t>
  </si>
  <si>
    <t>C0162</t>
  </si>
  <si>
    <t>O02978</t>
  </si>
  <si>
    <t>C0405</t>
  </si>
  <si>
    <t>O02236</t>
  </si>
  <si>
    <t>O00207</t>
  </si>
  <si>
    <t>O01070</t>
  </si>
  <si>
    <t>O02426</t>
  </si>
  <si>
    <t>O01598</t>
  </si>
  <si>
    <t>O02897</t>
  </si>
  <si>
    <t>C0307</t>
  </si>
  <si>
    <t>O04101</t>
  </si>
  <si>
    <t>O02251</t>
  </si>
  <si>
    <t>C0194</t>
  </si>
  <si>
    <t>O04230</t>
  </si>
  <si>
    <t>O05876</t>
  </si>
  <si>
    <t>O04498</t>
  </si>
  <si>
    <t>O04339</t>
  </si>
  <si>
    <t>O00137</t>
  </si>
  <si>
    <t>O03132</t>
  </si>
  <si>
    <t>O05278</t>
  </si>
  <si>
    <t>C0371</t>
  </si>
  <si>
    <t>O01099</t>
  </si>
  <si>
    <t>O01106</t>
  </si>
  <si>
    <t>O01517</t>
  </si>
  <si>
    <t>C0411</t>
  </si>
  <si>
    <t>O00139</t>
  </si>
  <si>
    <t>C0058</t>
  </si>
  <si>
    <t>O04130</t>
  </si>
  <si>
    <t>O00425</t>
  </si>
  <si>
    <t>O01546</t>
  </si>
  <si>
    <t>C0253</t>
  </si>
  <si>
    <t>C0208</t>
  </si>
  <si>
    <t>O04583</t>
  </si>
  <si>
    <t>O03141</t>
  </si>
  <si>
    <t>O02085</t>
  </si>
  <si>
    <t>C0350</t>
  </si>
  <si>
    <t>O01273</t>
  </si>
  <si>
    <t>O02465</t>
  </si>
  <si>
    <t>O02697</t>
  </si>
  <si>
    <t>O00873</t>
  </si>
  <si>
    <t>O03678</t>
  </si>
  <si>
    <t>O05450</t>
  </si>
  <si>
    <t>O05455</t>
  </si>
  <si>
    <t>O02322</t>
  </si>
  <si>
    <t>O00073</t>
  </si>
  <si>
    <t>O03650</t>
  </si>
  <si>
    <t>O01093</t>
  </si>
  <si>
    <t>C0455</t>
  </si>
  <si>
    <t>O03348</t>
  </si>
  <si>
    <t>O02279</t>
  </si>
  <si>
    <t>O00098</t>
  </si>
  <si>
    <t>O00870</t>
  </si>
  <si>
    <t>O02692</t>
  </si>
  <si>
    <t>O03197</t>
  </si>
  <si>
    <t>O01921</t>
  </si>
  <si>
    <t>O02888</t>
  </si>
  <si>
    <t>O00341</t>
  </si>
  <si>
    <t>O05303</t>
  </si>
  <si>
    <t>O03904</t>
  </si>
  <si>
    <t>O05958</t>
  </si>
  <si>
    <t>O04444</t>
  </si>
  <si>
    <t>O02431</t>
  </si>
  <si>
    <t>C0185</t>
  </si>
  <si>
    <t>C0015</t>
  </si>
  <si>
    <t>O00002</t>
  </si>
  <si>
    <t>O02166</t>
  </si>
  <si>
    <t>C0045</t>
  </si>
  <si>
    <t>O03995</t>
  </si>
  <si>
    <t>O01713</t>
  </si>
  <si>
    <t>O03939</t>
  </si>
  <si>
    <t>O00647</t>
  </si>
  <si>
    <t>C0190</t>
  </si>
  <si>
    <t>O03544</t>
  </si>
  <si>
    <t>O02985</t>
  </si>
  <si>
    <t>O05581</t>
  </si>
  <si>
    <t>O03401</t>
  </si>
  <si>
    <t>O04922</t>
  </si>
  <si>
    <t>O02257</t>
  </si>
  <si>
    <t>O01228</t>
  </si>
  <si>
    <t>C0034</t>
  </si>
  <si>
    <t>O02443</t>
  </si>
  <si>
    <t>O04274</t>
  </si>
  <si>
    <t>O04202</t>
  </si>
  <si>
    <t>O03714</t>
  </si>
  <si>
    <t>O05310</t>
  </si>
  <si>
    <t>O05260</t>
  </si>
  <si>
    <t>C0450</t>
  </si>
  <si>
    <t>O01996</t>
  </si>
  <si>
    <t>O05165</t>
  </si>
  <si>
    <t>C0150</t>
  </si>
  <si>
    <t>O00711</t>
  </si>
  <si>
    <t>O01565</t>
  </si>
  <si>
    <t>O03240</t>
  </si>
  <si>
    <t>O04753</t>
  </si>
  <si>
    <t>O03547</t>
  </si>
  <si>
    <t>O05135</t>
  </si>
  <si>
    <t>O01344</t>
  </si>
  <si>
    <t>O02309</t>
  </si>
  <si>
    <t>O03697</t>
  </si>
  <si>
    <t>O05256</t>
  </si>
  <si>
    <t>C0278</t>
  </si>
  <si>
    <t>C0117</t>
  </si>
  <si>
    <t>O00641</t>
  </si>
  <si>
    <t>O03760</t>
  </si>
  <si>
    <t>O01741</t>
  </si>
  <si>
    <t>O05531</t>
  </si>
  <si>
    <t>C0135</t>
  </si>
  <si>
    <t>O04156</t>
  </si>
  <si>
    <t>C0111</t>
  </si>
  <si>
    <t>O01981</t>
  </si>
  <si>
    <t>O01327</t>
  </si>
  <si>
    <t>O00676</t>
  </si>
  <si>
    <t>O04659</t>
  </si>
  <si>
    <t>O03057</t>
  </si>
  <si>
    <t>O01978</t>
  </si>
  <si>
    <t>O03233</t>
  </si>
  <si>
    <t>C0332</t>
  </si>
  <si>
    <t>O02148</t>
  </si>
  <si>
    <t>O03345</t>
  </si>
  <si>
    <t>O02891</t>
  </si>
  <si>
    <t>O03537</t>
  </si>
  <si>
    <t>O05468</t>
  </si>
  <si>
    <t>C0438</t>
  </si>
  <si>
    <t>O01485</t>
  </si>
  <si>
    <t>C0413</t>
  </si>
  <si>
    <t>O00395</t>
  </si>
  <si>
    <t>O03635</t>
  </si>
  <si>
    <t>O02142</t>
  </si>
  <si>
    <t>O02783</t>
  </si>
  <si>
    <t>O04074</t>
  </si>
  <si>
    <t>O02979</t>
  </si>
  <si>
    <t>O02441</t>
  </si>
  <si>
    <t>O04374</t>
  </si>
  <si>
    <t>O04260</t>
  </si>
  <si>
    <t>O00518</t>
  </si>
  <si>
    <t>O05836</t>
  </si>
  <si>
    <t>O01949</t>
  </si>
  <si>
    <t>O05364</t>
  </si>
  <si>
    <t>O02635</t>
  </si>
  <si>
    <t>O01368</t>
  </si>
  <si>
    <t>O04229</t>
  </si>
  <si>
    <t>O02885</t>
  </si>
  <si>
    <t>O05506</t>
  </si>
  <si>
    <t>O01267</t>
  </si>
  <si>
    <t>C0197</t>
  </si>
  <si>
    <t>O05953</t>
  </si>
  <si>
    <t>C0149</t>
  </si>
  <si>
    <t>O02455</t>
  </si>
  <si>
    <t>O02517</t>
  </si>
  <si>
    <t>C0062</t>
  </si>
  <si>
    <t>O05073</t>
  </si>
  <si>
    <t>O03876</t>
  </si>
  <si>
    <t>O04117</t>
  </si>
  <si>
    <t>O03802</t>
  </si>
  <si>
    <t>O02735</t>
  </si>
  <si>
    <t>C0004</t>
  </si>
  <si>
    <t>O00844</t>
  </si>
  <si>
    <t>O05702</t>
  </si>
  <si>
    <t>O02544</t>
  </si>
  <si>
    <t>O01487</t>
  </si>
  <si>
    <t>O04251</t>
  </si>
  <si>
    <t>O03808</t>
  </si>
  <si>
    <t>O05984</t>
  </si>
  <si>
    <t>O00424</t>
  </si>
  <si>
    <t>O00178</t>
  </si>
  <si>
    <t>O05263</t>
  </si>
  <si>
    <t>C0029</t>
  </si>
  <si>
    <t>O00964</t>
  </si>
  <si>
    <t>O05920</t>
  </si>
  <si>
    <t>O05183</t>
  </si>
  <si>
    <t>O01435</t>
  </si>
  <si>
    <t>O03389</t>
  </si>
  <si>
    <t>C0214</t>
  </si>
  <si>
    <t>O02197</t>
  </si>
  <si>
    <t>O00595</t>
  </si>
  <si>
    <t>O00977</t>
  </si>
  <si>
    <t>O04816</t>
  </si>
  <si>
    <t>O05206</t>
  </si>
  <si>
    <t>O01700</t>
  </si>
  <si>
    <t>O02819</t>
  </si>
  <si>
    <t>O04565</t>
  </si>
  <si>
    <t>O00935</t>
  </si>
  <si>
    <t>O02612</t>
  </si>
  <si>
    <t>O02667</t>
  </si>
  <si>
    <t>O02405</t>
  </si>
  <si>
    <t>O03854</t>
  </si>
  <si>
    <t>C0369</t>
  </si>
  <si>
    <t>O02796</t>
  </si>
  <si>
    <t>O00772</t>
  </si>
  <si>
    <t>O05863</t>
  </si>
  <si>
    <t>O04732</t>
  </si>
  <si>
    <t>O01796</t>
  </si>
  <si>
    <t>O01882</t>
  </si>
  <si>
    <t>O02492</t>
  </si>
  <si>
    <t>O05569</t>
  </si>
  <si>
    <t>O02138</t>
  </si>
  <si>
    <t>O00180</t>
  </si>
  <si>
    <t>O01897</t>
  </si>
  <si>
    <t>C0116</t>
  </si>
  <si>
    <t>O02319</t>
  </si>
  <si>
    <t>O04296</t>
  </si>
  <si>
    <t>O01293</t>
  </si>
  <si>
    <t>O02276</t>
  </si>
  <si>
    <t>O01926</t>
  </si>
  <si>
    <t>O01560</t>
  </si>
  <si>
    <t>O03941</t>
  </si>
  <si>
    <t>O03796</t>
  </si>
  <si>
    <t>C0281</t>
  </si>
  <si>
    <t>O03735</t>
  </si>
  <si>
    <t>O01313</t>
  </si>
  <si>
    <t>O00150</t>
  </si>
  <si>
    <t>O05056</t>
  </si>
  <si>
    <t>C0451</t>
  </si>
  <si>
    <t>O02084</t>
  </si>
  <si>
    <t>O05583</t>
  </si>
  <si>
    <t>O01761</t>
  </si>
  <si>
    <t>O00929</t>
  </si>
  <si>
    <t>O02582</t>
  </si>
  <si>
    <t>O03040</t>
  </si>
  <si>
    <t>O04913</t>
  </si>
  <si>
    <t>O02558</t>
  </si>
  <si>
    <t>O04183</t>
  </si>
  <si>
    <t>O03623</t>
  </si>
  <si>
    <t>O05319</t>
  </si>
  <si>
    <t>O02245</t>
  </si>
  <si>
    <t>O03840</t>
  </si>
  <si>
    <t>C0071</t>
  </si>
  <si>
    <t>O00790</t>
  </si>
  <si>
    <t>O04531</t>
  </si>
  <si>
    <t>O00445</t>
  </si>
  <si>
    <t>O05845</t>
  </si>
  <si>
    <t>O01873</t>
  </si>
  <si>
    <t>C0196</t>
  </si>
  <si>
    <t>O01645</t>
  </si>
  <si>
    <t>O02269</t>
  </si>
  <si>
    <t>O01048</t>
  </si>
  <si>
    <t>O00988</t>
  </si>
  <si>
    <t>O01634</t>
  </si>
  <si>
    <t>O04079</t>
  </si>
  <si>
    <t>O04408</t>
  </si>
  <si>
    <t>O01622</t>
  </si>
  <si>
    <t>O04554</t>
  </si>
  <si>
    <t>O02843</t>
  </si>
  <si>
    <t>O05088</t>
  </si>
  <si>
    <t>O05262</t>
  </si>
  <si>
    <t>O02092</t>
  </si>
  <si>
    <t>O01804</t>
  </si>
  <si>
    <t>O00149</t>
  </si>
  <si>
    <t>O03387</t>
  </si>
  <si>
    <t>O03845</t>
  </si>
  <si>
    <t>O02636</t>
  </si>
  <si>
    <t>O02776</t>
  </si>
  <si>
    <t>O05559</t>
  </si>
  <si>
    <t>O05070</t>
  </si>
  <si>
    <t>C0205</t>
  </si>
  <si>
    <t>O02374</t>
  </si>
  <si>
    <t>O00265</t>
  </si>
  <si>
    <t>O04572</t>
  </si>
  <si>
    <t>O04056</t>
  </si>
  <si>
    <t>O01351</t>
  </si>
  <si>
    <t>O05885</t>
  </si>
  <si>
    <t>C0460</t>
  </si>
  <si>
    <t>O02020</t>
  </si>
  <si>
    <t>C0464</t>
  </si>
  <si>
    <t>C0449</t>
  </si>
  <si>
    <t>O05117</t>
  </si>
  <si>
    <t>O02218</t>
  </si>
  <si>
    <t>O03478</t>
  </si>
  <si>
    <t>O05767</t>
  </si>
  <si>
    <t>O00511</t>
  </si>
  <si>
    <t>O03853</t>
  </si>
  <si>
    <t>O01915</t>
  </si>
  <si>
    <t>O01503</t>
  </si>
  <si>
    <t>O03039</t>
  </si>
  <si>
    <t>O01717</t>
  </si>
  <si>
    <t>O00012</t>
  </si>
  <si>
    <t>O00980</t>
  </si>
  <si>
    <t>O05734</t>
  </si>
  <si>
    <t>O02357</t>
  </si>
  <si>
    <t>O00638</t>
  </si>
  <si>
    <t>O03365</t>
  </si>
  <si>
    <t>O02454</t>
  </si>
  <si>
    <t>O05096</t>
  </si>
  <si>
    <t>O03818</t>
  </si>
  <si>
    <t>O00803</t>
  </si>
  <si>
    <t>O02329</t>
  </si>
  <si>
    <t>O01903</t>
  </si>
  <si>
    <t>O02421</t>
  </si>
  <si>
    <t>O01063</t>
  </si>
  <si>
    <t>C0409</t>
  </si>
  <si>
    <t>O02738</t>
  </si>
  <si>
    <t>O05737</t>
  </si>
  <si>
    <t>O02362</t>
  </si>
  <si>
    <t>C0308</t>
  </si>
  <si>
    <t>O05634</t>
  </si>
  <si>
    <t>O04941</t>
  </si>
  <si>
    <t>O04327</t>
  </si>
  <si>
    <t>O03847</t>
  </si>
  <si>
    <t>O01268</t>
  </si>
  <si>
    <t>O05494</t>
  </si>
  <si>
    <t>O01775</t>
  </si>
  <si>
    <t>O00620</t>
  </si>
  <si>
    <t>O01387</t>
  </si>
  <si>
    <t>O02157</t>
  </si>
  <si>
    <t>C0088</t>
  </si>
  <si>
    <t>O01591</t>
  </si>
  <si>
    <t>O03065</t>
  </si>
  <si>
    <t>O05422</t>
  </si>
  <si>
    <t>O04925</t>
  </si>
  <si>
    <t>O00309</t>
  </si>
  <si>
    <t>O02021</t>
  </si>
  <si>
    <t>O03128</t>
  </si>
  <si>
    <t>O04356</t>
  </si>
  <si>
    <t>O00717</t>
  </si>
  <si>
    <t>O00407</t>
  </si>
  <si>
    <t>O05664</t>
  </si>
  <si>
    <t>O05338</t>
  </si>
  <si>
    <t>O01266</t>
  </si>
  <si>
    <t>O00685</t>
  </si>
  <si>
    <t>O02235</t>
  </si>
  <si>
    <t>C0230</t>
  </si>
  <si>
    <t>O04394</t>
  </si>
  <si>
    <t>C0424</t>
  </si>
  <si>
    <t>O00612</t>
  </si>
  <si>
    <t>O00753</t>
  </si>
  <si>
    <t>O04961</t>
  </si>
  <si>
    <t>O05884</t>
  </si>
  <si>
    <t>O00173</t>
  </si>
  <si>
    <t>O00417</t>
  </si>
  <si>
    <t>O04845</t>
  </si>
  <si>
    <t>O03121</t>
  </si>
  <si>
    <t>C0037</t>
  </si>
  <si>
    <t>O00754</t>
  </si>
  <si>
    <t>O01229</t>
  </si>
  <si>
    <t>O05490</t>
  </si>
  <si>
    <t>C0222</t>
  </si>
  <si>
    <t>O04912</t>
  </si>
  <si>
    <t>O04879</t>
  </si>
  <si>
    <t>O03024</t>
  </si>
  <si>
    <t>O05365</t>
  </si>
  <si>
    <t>O04608</t>
  </si>
  <si>
    <t>O04686</t>
  </si>
  <si>
    <t>C0288</t>
  </si>
  <si>
    <t>O04844</t>
  </si>
  <si>
    <t>O01624</t>
  </si>
  <si>
    <t>O00204</t>
  </si>
  <si>
    <t>O04977</t>
  </si>
  <si>
    <t>O04236</t>
  </si>
  <si>
    <t>O02717</t>
  </si>
  <si>
    <t>O03928</t>
  </si>
  <si>
    <t>O04486</t>
  </si>
  <si>
    <t>O01991</t>
  </si>
  <si>
    <t>C0167</t>
  </si>
  <si>
    <t>O04464</t>
  </si>
  <si>
    <t>O01935</t>
  </si>
  <si>
    <t>O01029</t>
  </si>
  <si>
    <t>C0051</t>
  </si>
  <si>
    <t>O01564</t>
  </si>
  <si>
    <t>O03425</t>
  </si>
  <si>
    <t>O04939</t>
  </si>
  <si>
    <t>O01945</t>
  </si>
  <si>
    <t>O00674</t>
  </si>
  <si>
    <t>O04636</t>
  </si>
  <si>
    <t>O03935</t>
  </si>
  <si>
    <t>O01829</t>
  </si>
  <si>
    <t>O01040</t>
  </si>
  <si>
    <t>O03582</t>
  </si>
  <si>
    <t>O01097</t>
  </si>
  <si>
    <t>O04196</t>
  </si>
  <si>
    <t>O02423</t>
  </si>
  <si>
    <t>O04314</t>
  </si>
  <si>
    <t>O05659</t>
  </si>
  <si>
    <t>O00010</t>
  </si>
  <si>
    <t>O04529</t>
  </si>
  <si>
    <t>O00679</t>
  </si>
  <si>
    <t>O02882</t>
  </si>
  <si>
    <t>O00279</t>
  </si>
  <si>
    <t>O04641</t>
  </si>
  <si>
    <t>O02009</t>
  </si>
  <si>
    <t>O03540</t>
  </si>
  <si>
    <t>O03671</t>
  </si>
  <si>
    <t>O00552</t>
  </si>
  <si>
    <t>O05812</t>
  </si>
  <si>
    <t>O04654</t>
  </si>
  <si>
    <t>O03189</t>
  </si>
  <si>
    <t>O05504</t>
  </si>
  <si>
    <t>O00322</t>
  </si>
  <si>
    <t>O04238</t>
  </si>
  <si>
    <t>O02328</t>
  </si>
  <si>
    <t>C0044</t>
  </si>
  <si>
    <t>O05670</t>
  </si>
  <si>
    <t>O04560</t>
  </si>
  <si>
    <t>O05942</t>
  </si>
  <si>
    <t>O01719</t>
  </si>
  <si>
    <t>O05755</t>
  </si>
  <si>
    <t>O00590</t>
  </si>
  <si>
    <t>O05658</t>
  </si>
  <si>
    <t>O01500</t>
  </si>
  <si>
    <t>O00482</t>
  </si>
  <si>
    <t>O05626</t>
  </si>
  <si>
    <t>O05819</t>
  </si>
  <si>
    <t>O05486</t>
  </si>
  <si>
    <t>O03858</t>
  </si>
  <si>
    <t>O04966</t>
  </si>
  <si>
    <t>O01115</t>
  </si>
  <si>
    <t>O04620</t>
  </si>
  <si>
    <t>O00357</t>
  </si>
  <si>
    <t>O00897</t>
  </si>
  <si>
    <t>O05994</t>
  </si>
  <si>
    <t>O05425</t>
  </si>
  <si>
    <t>O05250</t>
  </si>
  <si>
    <t>O00267</t>
  </si>
  <si>
    <t>O05050</t>
  </si>
  <si>
    <t>O01280</t>
  </si>
  <si>
    <t>O03179</t>
  </si>
  <si>
    <t>O02303</t>
  </si>
  <si>
    <t>O05159</t>
  </si>
  <si>
    <t>O03917</t>
  </si>
  <si>
    <t>O02660</t>
  </si>
  <si>
    <t>O05699</t>
  </si>
  <si>
    <t>O00691</t>
  </si>
  <si>
    <t>C0401</t>
  </si>
  <si>
    <t>O04318</t>
  </si>
  <si>
    <t>O01712</t>
  </si>
  <si>
    <t>O02613</t>
  </si>
  <si>
    <t>O05909</t>
  </si>
  <si>
    <t>O04660</t>
  </si>
  <si>
    <t>O01022</t>
  </si>
  <si>
    <t>O00318</t>
  </si>
  <si>
    <t>O03961</t>
  </si>
  <si>
    <t>O00090</t>
  </si>
  <si>
    <t>O00794</t>
  </si>
  <si>
    <t>O01663</t>
  </si>
  <si>
    <t>O00600</t>
  </si>
  <si>
    <t>O02140</t>
  </si>
  <si>
    <t>O01846</t>
  </si>
  <si>
    <t>C0106</t>
  </si>
  <si>
    <t>O01440</t>
  </si>
  <si>
    <t>O02291</t>
  </si>
  <si>
    <t>O02599</t>
  </si>
  <si>
    <t>O01661</t>
  </si>
  <si>
    <t>O02678</t>
  </si>
  <si>
    <t>O00727</t>
  </si>
  <si>
    <t>O03288</t>
  </si>
  <si>
    <t>O01037</t>
  </si>
  <si>
    <t>O00382</t>
  </si>
  <si>
    <t>O02184</t>
  </si>
  <si>
    <t>O01607</t>
  </si>
  <si>
    <t>O00241</t>
  </si>
  <si>
    <t>O05473</t>
  </si>
  <si>
    <t>O03168</t>
  </si>
  <si>
    <t>O03145</t>
  </si>
  <si>
    <t>O04678</t>
  </si>
  <si>
    <t>O01470</t>
  </si>
  <si>
    <t>O01011</t>
  </si>
  <si>
    <t>O01223</t>
  </si>
  <si>
    <t>O00343</t>
  </si>
  <si>
    <t>O02835</t>
  </si>
  <si>
    <t>O02903</t>
  </si>
  <si>
    <t>O03322</t>
  </si>
  <si>
    <t>O02191</t>
  </si>
  <si>
    <t>O00885</t>
  </si>
  <si>
    <t>O01025</t>
  </si>
  <si>
    <t>O03957</t>
  </si>
  <si>
    <t>O03366</t>
  </si>
  <si>
    <t>O04217</t>
  </si>
  <si>
    <t>O02239</t>
  </si>
  <si>
    <t>O05738</t>
  </si>
  <si>
    <t>O02755</t>
  </si>
  <si>
    <t>O00152</t>
  </si>
  <si>
    <t>O00210</t>
  </si>
  <si>
    <t>O01352</t>
  </si>
  <si>
    <t>O04036</t>
  </si>
  <si>
    <t>O00692</t>
  </si>
  <si>
    <t>O05258</t>
  </si>
  <si>
    <t>O02669</t>
  </si>
  <si>
    <t>O03005</t>
  </si>
  <si>
    <t>O01292</t>
  </si>
  <si>
    <t>O05514</t>
  </si>
  <si>
    <t>O04741</t>
  </si>
  <si>
    <t>O00699</t>
  </si>
  <si>
    <t>C0114</t>
  </si>
  <si>
    <t>O01934</t>
  </si>
  <si>
    <t>O02666</t>
  </si>
  <si>
    <t>O05393</t>
  </si>
  <si>
    <t>O02521</t>
  </si>
  <si>
    <t>O00471</t>
  </si>
  <si>
    <t>O02216</t>
  </si>
  <si>
    <t>O05222</t>
  </si>
  <si>
    <t>O02861</t>
  </si>
  <si>
    <t>O02603</t>
  </si>
  <si>
    <t>O04537</t>
  </si>
  <si>
    <t>O01643</t>
  </si>
  <si>
    <t>O02865</t>
  </si>
  <si>
    <t>O01009</t>
  </si>
  <si>
    <t>O05775</t>
  </si>
  <si>
    <t>O01466</t>
  </si>
  <si>
    <t>O04709</t>
  </si>
  <si>
    <t>O05427</t>
  </si>
  <si>
    <t>O05848</t>
  </si>
  <si>
    <t>O01527</t>
  </si>
  <si>
    <t>O03262</t>
  </si>
  <si>
    <t>O00168</t>
  </si>
  <si>
    <t>O02515</t>
  </si>
  <si>
    <t>O04726</t>
  </si>
  <si>
    <t>O00670</t>
  </si>
  <si>
    <t>O04366</t>
  </si>
  <si>
    <t>O02479</t>
  </si>
  <si>
    <t>O02024</t>
  </si>
  <si>
    <t>C0072</t>
  </si>
  <si>
    <t>O03073</t>
  </si>
  <si>
    <t>O04207</t>
  </si>
  <si>
    <t>O05288</t>
  </si>
  <si>
    <t>O03630</t>
  </si>
  <si>
    <t>O04126</t>
  </si>
  <si>
    <t>O04188</t>
  </si>
  <si>
    <t>O04587</t>
  </si>
  <si>
    <t>O05609</t>
  </si>
  <si>
    <t>O02594</t>
  </si>
  <si>
    <t>O00130</t>
  </si>
  <si>
    <t>O05097</t>
  </si>
  <si>
    <t>O02310</t>
  </si>
  <si>
    <t>O01303</t>
  </si>
  <si>
    <t>O04567</t>
  </si>
  <si>
    <t>O01035</t>
  </si>
  <si>
    <t>O03415</t>
  </si>
  <si>
    <t>O05161</t>
  </si>
  <si>
    <t>O03545</t>
  </si>
  <si>
    <t>O00719</t>
  </si>
  <si>
    <t>O05031</t>
  </si>
  <si>
    <t>O00142</t>
  </si>
  <si>
    <t>O05917</t>
  </si>
  <si>
    <t>O01534</t>
  </si>
  <si>
    <t>O00976</t>
  </si>
  <si>
    <t>O03201</t>
  </si>
  <si>
    <t>O05880</t>
  </si>
  <si>
    <t>O04790</t>
  </si>
  <si>
    <t>O03981</t>
  </si>
  <si>
    <t>O02050</t>
  </si>
  <si>
    <t>O04316</t>
  </si>
  <si>
    <t>C0394</t>
  </si>
  <si>
    <t>O00622</t>
  </si>
  <si>
    <t>O02662</t>
  </si>
  <si>
    <t>O05608</t>
  </si>
  <si>
    <t>O02167</t>
  </si>
  <si>
    <t>O04584</t>
  </si>
  <si>
    <t>O00528</t>
  </si>
  <si>
    <t>O02793</t>
  </si>
  <si>
    <t>O02496</t>
  </si>
  <si>
    <t>O01177</t>
  </si>
  <si>
    <t>O01431</t>
  </si>
  <si>
    <t>O01298</t>
  </si>
  <si>
    <t>O03350</t>
  </si>
  <si>
    <t>O01539</t>
  </si>
  <si>
    <t>O03019</t>
  </si>
  <si>
    <t>O01393</t>
  </si>
  <si>
    <t>O02331</t>
  </si>
  <si>
    <t>C0199</t>
  </si>
  <si>
    <t>O00383</t>
  </si>
  <si>
    <t>C0384</t>
  </si>
  <si>
    <t>O04535</t>
  </si>
  <si>
    <t>O00366</t>
  </si>
  <si>
    <t>O03268</t>
  </si>
  <si>
    <t>O03869</t>
  </si>
  <si>
    <t>O01686</t>
  </si>
  <si>
    <t>O02252</t>
  </si>
  <si>
    <t>O04334</t>
  </si>
  <si>
    <t>O04426</t>
  </si>
  <si>
    <t>O01515</t>
  </si>
  <si>
    <t>O05681</t>
  </si>
  <si>
    <t>O05771</t>
  </si>
  <si>
    <t>O00447</t>
  </si>
  <si>
    <t>O04178</t>
  </si>
  <si>
    <t>O00566</t>
  </si>
  <si>
    <t>O05932</t>
  </si>
  <si>
    <t>O02883</t>
  </si>
  <si>
    <t>C0303</t>
  </si>
  <si>
    <t>O02237</t>
  </si>
  <si>
    <t>O01075</t>
  </si>
  <si>
    <t>O04165</t>
  </si>
  <si>
    <t>O01706</t>
  </si>
  <si>
    <t>O01276</t>
  </si>
  <si>
    <t>O00831</t>
  </si>
  <si>
    <t>O03048</t>
  </si>
  <si>
    <t>O00890</t>
  </si>
  <si>
    <t>C0418</t>
  </si>
  <si>
    <t>O01219</t>
  </si>
  <si>
    <t>O03056</t>
  </si>
  <si>
    <t>O02638</t>
  </si>
  <si>
    <t>O03229</t>
  </si>
  <si>
    <t>O04924</t>
  </si>
  <si>
    <t>O03597</t>
  </si>
  <si>
    <t>O03087</t>
  </si>
  <si>
    <t>O04076</t>
  </si>
  <si>
    <t>O01210</t>
  </si>
  <si>
    <t>O04060</t>
  </si>
  <si>
    <t>C0191</t>
  </si>
  <si>
    <t>O05982</t>
  </si>
  <si>
    <t>O04428</t>
  </si>
  <si>
    <t>O02284</t>
  </si>
  <si>
    <t>O03400</t>
  </si>
  <si>
    <t>O05689</t>
  </si>
  <si>
    <t>O03800</t>
  </si>
  <si>
    <t>O05948</t>
  </si>
  <si>
    <t>O04826</t>
  </si>
  <si>
    <t>O01448</t>
  </si>
  <si>
    <t>O03244</t>
  </si>
  <si>
    <t>O01514</t>
  </si>
  <si>
    <t>O05001</t>
  </si>
  <si>
    <t>O03908</t>
  </si>
  <si>
    <t>O02933</t>
  </si>
  <si>
    <t>O04691</t>
  </si>
  <si>
    <t>O01066</t>
  </si>
  <si>
    <t>O04933</t>
  </si>
  <si>
    <t>O03557</t>
  </si>
  <si>
    <t>O05054</t>
  </si>
  <si>
    <t>O02194</t>
  </si>
  <si>
    <t>O01988</t>
  </si>
  <si>
    <t>O01512</t>
  </si>
  <si>
    <t>O05252</t>
  </si>
  <si>
    <t>O03634</t>
  </si>
  <si>
    <t>O05846</t>
  </si>
  <si>
    <t>O04549</t>
  </si>
  <si>
    <t>O01773</t>
  </si>
  <si>
    <t>O02213</t>
  </si>
  <si>
    <t>O00956</t>
  </si>
  <si>
    <t>O04640</t>
  </si>
  <si>
    <t>O00389</t>
  </si>
  <si>
    <t>O02756</t>
  </si>
  <si>
    <t>O03977</t>
  </si>
  <si>
    <t>O03773</t>
  </si>
  <si>
    <t>O00572</t>
  </si>
  <si>
    <t>O00030</t>
  </si>
  <si>
    <t>O02725</t>
  </si>
  <si>
    <t>O01646</t>
  </si>
  <si>
    <t>O01854</t>
  </si>
  <si>
    <t>O05975</t>
  </si>
  <si>
    <t>O01060</t>
  </si>
  <si>
    <t>O01249</t>
  </si>
  <si>
    <t>O03711</t>
  </si>
  <si>
    <t>O03396</t>
  </si>
  <si>
    <t>O00593</t>
  </si>
  <si>
    <t>O02325</t>
  </si>
  <si>
    <t>O05628</t>
  </si>
  <si>
    <t>O00214</t>
  </si>
  <si>
    <t>O02912</t>
  </si>
  <si>
    <t>O02622</t>
  </si>
  <si>
    <t>O04683</t>
  </si>
  <si>
    <t>O04187</t>
  </si>
  <si>
    <t>C0477</t>
  </si>
  <si>
    <t>O04711</t>
  </si>
  <si>
    <t>O05353</t>
  </si>
  <si>
    <t>O04550</t>
  </si>
  <si>
    <t>O05705</t>
  </si>
  <si>
    <t>O01937</t>
  </si>
  <si>
    <t>O03001</t>
  </si>
  <si>
    <t>O00512</t>
  </si>
  <si>
    <t>O05924</t>
  </si>
  <si>
    <t>O05047</t>
  </si>
  <si>
    <t>O03516</t>
  </si>
  <si>
    <t>O02611</t>
  </si>
  <si>
    <t>O03439</t>
  </si>
  <si>
    <t>O05322</t>
  </si>
  <si>
    <t>O03602</t>
  </si>
  <si>
    <t>O00096</t>
  </si>
  <si>
    <t>O00918</t>
  </si>
  <si>
    <t>O03870</t>
  </si>
  <si>
    <t>O01522</t>
  </si>
  <si>
    <t>O02999</t>
  </si>
  <si>
    <t>O02225</t>
  </si>
  <si>
    <t>O04457</t>
  </si>
  <si>
    <t>O03522</t>
  </si>
  <si>
    <t>O05548</t>
  </si>
  <si>
    <t>O02410</t>
  </si>
  <si>
    <t>O02585</t>
  </si>
  <si>
    <t>O01815</t>
  </si>
  <si>
    <t>O02595</t>
  </si>
  <si>
    <t>O01024</t>
  </si>
  <si>
    <t>O02602</t>
  </si>
  <si>
    <t>O03032</t>
  </si>
  <si>
    <t>O03810</t>
  </si>
  <si>
    <t>O04754</t>
  </si>
  <si>
    <t>O04442</t>
  </si>
  <si>
    <t>O04802</t>
  </si>
  <si>
    <t>O02201</t>
  </si>
  <si>
    <t>O02192</t>
  </si>
  <si>
    <t>O00819</t>
  </si>
  <si>
    <t>O00467</t>
  </si>
  <si>
    <t>O05286</t>
  </si>
  <si>
    <t>O04899</t>
  </si>
  <si>
    <t>O01237</t>
  </si>
  <si>
    <t>C0079</t>
  </si>
  <si>
    <t>O04293</t>
  </si>
  <si>
    <t>O01374</t>
  </si>
  <si>
    <t>O01895</t>
  </si>
  <si>
    <t>O04718</t>
  </si>
  <si>
    <t>O00575</t>
  </si>
  <si>
    <t>O05967</t>
  </si>
  <si>
    <t>O03580</t>
  </si>
  <si>
    <t>O01145</t>
  </si>
  <si>
    <t>O00995</t>
  </si>
  <si>
    <t>O00132</t>
  </si>
  <si>
    <t>O05944</t>
  </si>
  <si>
    <t>O03275</t>
  </si>
  <si>
    <t>O00448</t>
  </si>
  <si>
    <t>O02072</t>
  </si>
  <si>
    <t>O04427</t>
  </si>
  <si>
    <t>O00338</t>
  </si>
  <si>
    <t>O01858</t>
  </si>
  <si>
    <t>O03403</t>
  </si>
  <si>
    <t>O01904</t>
  </si>
  <si>
    <t>O05561</t>
  </si>
  <si>
    <t>O01549</t>
  </si>
  <si>
    <t>O01491</t>
  </si>
  <si>
    <t>O04431</t>
  </si>
  <si>
    <t>O04935</t>
  </si>
  <si>
    <t>O00185</t>
  </si>
  <si>
    <t>O02376</t>
  </si>
  <si>
    <t>O04563</t>
  </si>
  <si>
    <t>O01449</t>
  </si>
  <si>
    <t>O05085</t>
  </si>
  <si>
    <t>O01172</t>
  </si>
  <si>
    <t>O05016</t>
  </si>
  <si>
    <t>O04807</t>
  </si>
  <si>
    <t>O04168</t>
  </si>
  <si>
    <t>O03323</t>
  </si>
  <si>
    <t>O02737</t>
  </si>
  <si>
    <t>O01833</t>
  </si>
  <si>
    <t>O01653</t>
  </si>
  <si>
    <t>O04959</t>
  </si>
  <si>
    <t>O01709</t>
  </si>
  <si>
    <t>O03884</t>
  </si>
  <si>
    <t>O04628</t>
  </si>
  <si>
    <t>O05637</t>
  </si>
  <si>
    <t>O03717</t>
  </si>
  <si>
    <t>O01911</t>
  </si>
  <si>
    <t>O04026</t>
  </si>
  <si>
    <t>O05725</t>
  </si>
  <si>
    <t>O00832</t>
  </si>
  <si>
    <t>O01281</t>
  </si>
  <si>
    <t>O02456</t>
  </si>
  <si>
    <t>O00662</t>
  </si>
  <si>
    <t>O02917</t>
  </si>
  <si>
    <t>O02189</t>
  </si>
  <si>
    <t>O04907</t>
  </si>
  <si>
    <t>O04623</t>
  </si>
  <si>
    <t>O05760</t>
  </si>
  <si>
    <t>O05894</t>
  </si>
  <si>
    <t>O02798</t>
  </si>
  <si>
    <t>O03044</t>
  </si>
  <si>
    <t>O04863</t>
  </si>
  <si>
    <t>O05255</t>
  </si>
  <si>
    <t>O05414</t>
  </si>
  <si>
    <t>O01014</t>
  </si>
  <si>
    <t>O02647</t>
  </si>
  <si>
    <t>O04791</t>
  </si>
  <si>
    <t>O00330</t>
  </si>
  <si>
    <t>O00840</t>
  </si>
  <si>
    <t>O01999</t>
  </si>
  <si>
    <t>O00994</t>
  </si>
  <si>
    <t>O05545</t>
  </si>
  <si>
    <t>O02527</t>
  </si>
  <si>
    <t>O02640</t>
  </si>
  <si>
    <t>O03574</t>
  </si>
  <si>
    <t>O04840</t>
  </si>
  <si>
    <t>O05519</t>
  </si>
  <si>
    <t>O00716</t>
  </si>
  <si>
    <t>C0187</t>
  </si>
  <si>
    <t>O04041</t>
  </si>
  <si>
    <t>O00413</t>
  </si>
  <si>
    <t>O04012</t>
  </si>
  <si>
    <t>O04882</t>
  </si>
  <si>
    <t>O03290</t>
  </si>
  <si>
    <t>O01874</t>
  </si>
  <si>
    <t>O03408</t>
  </si>
  <si>
    <t>O04745</t>
  </si>
  <si>
    <t>O00166</t>
  </si>
  <si>
    <t>O01625</t>
  </si>
  <si>
    <t>O01844</t>
  </si>
  <si>
    <t>O05325</t>
  </si>
  <si>
    <t>O02156</t>
  </si>
  <si>
    <t>O00232</t>
  </si>
  <si>
    <t>O02995</t>
  </si>
  <si>
    <t>O02299</t>
  </si>
  <si>
    <t>O03421</t>
  </si>
  <si>
    <t>O02283</t>
  </si>
  <si>
    <t>O03382</t>
  </si>
  <si>
    <t>O02617</t>
  </si>
  <si>
    <t>O00312</t>
  </si>
  <si>
    <t>O01488</t>
  </si>
  <si>
    <t>O04425</t>
  </si>
  <si>
    <t>O01821</t>
  </si>
  <si>
    <t>O04667</t>
  </si>
  <si>
    <t>O05235</t>
  </si>
  <si>
    <t>O00396</t>
  </si>
  <si>
    <t>O02591</t>
  </si>
  <si>
    <t>O00509</t>
  </si>
  <si>
    <t>O00386</t>
  </si>
  <si>
    <t>O03952</t>
  </si>
  <si>
    <t>O05614</t>
  </si>
  <si>
    <t>O04784</t>
  </si>
  <si>
    <t>O02308</t>
  </si>
  <si>
    <t>O01290</t>
  </si>
  <si>
    <t>O03912</t>
  </si>
  <si>
    <t>O01371</t>
  </si>
  <si>
    <t>O02392</t>
  </si>
  <si>
    <t>O05302</t>
  </si>
  <si>
    <t>O05266</t>
  </si>
  <si>
    <t>O05851</t>
  </si>
  <si>
    <t>O02466</t>
  </si>
  <si>
    <t>O01418</t>
  </si>
  <si>
    <t>O00865</t>
  </si>
  <si>
    <t>O03909</t>
  </si>
  <si>
    <t>O04986</t>
  </si>
  <si>
    <t>O04493</t>
  </si>
  <si>
    <t>O02346</t>
  </si>
  <si>
    <t>O00854</t>
  </si>
  <si>
    <t>O03647</t>
  </si>
  <si>
    <t>O05813</t>
  </si>
  <si>
    <t>O02434</t>
  </si>
  <si>
    <t>O00782</t>
  </si>
  <si>
    <t>O00557</t>
  </si>
  <si>
    <t>O03973</t>
  </si>
  <si>
    <t>O04926</t>
  </si>
  <si>
    <t>O00421</t>
  </si>
  <si>
    <t>O04294</t>
  </si>
  <si>
    <t>O01285</t>
  </si>
  <si>
    <t>O04758</t>
  </si>
  <si>
    <t>O04151</t>
  </si>
  <si>
    <t>O03267</t>
  </si>
  <si>
    <t>O00545</t>
  </si>
  <si>
    <t>O04307</t>
  </si>
  <si>
    <t>O01325</t>
  </si>
  <si>
    <t>O02248</t>
  </si>
  <si>
    <t>O00325</t>
  </si>
  <si>
    <t>O04000</t>
  </si>
  <si>
    <t>O05651</t>
  </si>
  <si>
    <t>O01221</t>
  </si>
  <si>
    <t>O03742</t>
  </si>
  <si>
    <t>O02369</t>
  </si>
  <si>
    <t>O00465</t>
  </si>
  <si>
    <t>O00614</t>
  </si>
  <si>
    <t>O02605</t>
  </si>
  <si>
    <t>O05525</t>
  </si>
  <si>
    <t>O01174</t>
  </si>
  <si>
    <t>O04085</t>
  </si>
  <si>
    <t>O00689</t>
  </si>
  <si>
    <t>O04960</t>
  </si>
  <si>
    <t>O05136</t>
  </si>
  <si>
    <t>O00999</t>
  </si>
  <si>
    <t>O00493</t>
  </si>
  <si>
    <t>O01436</t>
  </si>
  <si>
    <t>O04313</t>
  </si>
  <si>
    <t>O01003</t>
  </si>
  <si>
    <t>O00339</t>
  </si>
  <si>
    <t>O02977</t>
  </si>
  <si>
    <t>O01133</t>
  </si>
  <si>
    <t>O03429</t>
  </si>
  <si>
    <t>O03670</t>
  </si>
  <si>
    <t>O01086</t>
  </si>
  <si>
    <t>O02778</t>
  </si>
  <si>
    <t>O03356</t>
  </si>
  <si>
    <t>O02845</t>
  </si>
  <si>
    <t>O00737</t>
  </si>
  <si>
    <t>O02799</t>
  </si>
  <si>
    <t>O05500</t>
  </si>
  <si>
    <t>O05512</t>
  </si>
  <si>
    <t>O04690</t>
  </si>
  <si>
    <t>O04617</t>
  </si>
  <si>
    <t>O02180</t>
  </si>
  <si>
    <t>O04416</t>
  </si>
  <si>
    <t>O01728</t>
  </si>
  <si>
    <t>O04533</t>
  </si>
  <si>
    <t>O00732</t>
  </si>
  <si>
    <t>O00158</t>
  </si>
  <si>
    <t>O00860</t>
  </si>
  <si>
    <t>O01205</t>
  </si>
  <si>
    <t>O02187</t>
  </si>
  <si>
    <t>O02290</t>
  </si>
  <si>
    <t>O02789</t>
  </si>
  <si>
    <t>O05376</t>
  </si>
  <si>
    <t>O03424</t>
  </si>
  <si>
    <t>O02129</t>
  </si>
  <si>
    <t>O03841</t>
  </si>
  <si>
    <t>O01655</t>
  </si>
  <si>
    <t>O00986</t>
  </si>
  <si>
    <t>O03099</t>
  </si>
  <si>
    <t>O05471</t>
  </si>
  <si>
    <t>O05163</t>
  </si>
  <si>
    <t>O05849</t>
  </si>
  <si>
    <t>O01321</t>
  </si>
  <si>
    <t>O01193</t>
  </si>
  <si>
    <t>O05363</t>
  </si>
  <si>
    <t>O04017</t>
  </si>
  <si>
    <t>O04894</t>
  </si>
  <si>
    <t>O02656</t>
  </si>
  <si>
    <t>O01382</t>
  </si>
  <si>
    <t>O05400</t>
  </si>
  <si>
    <t>O05652</t>
  </si>
  <si>
    <t>O04149</t>
  </si>
  <si>
    <t>O01683</t>
  </si>
  <si>
    <t>O04278</t>
  </si>
  <si>
    <t>O03646</t>
  </si>
  <si>
    <t>O04673</t>
  </si>
  <si>
    <t>O05855</t>
  </si>
  <si>
    <t>O05653</t>
  </si>
  <si>
    <t>O02361</t>
  </si>
  <si>
    <t>O01763</t>
  </si>
  <si>
    <t>O04569</t>
  </si>
  <si>
    <t>O05974</t>
  </si>
  <si>
    <t>O05181</t>
  </si>
  <si>
    <t>O04031</t>
  </si>
  <si>
    <t>O03806</t>
  </si>
  <si>
    <t>O04010</t>
  </si>
  <si>
    <t>O01274</t>
  </si>
  <si>
    <t>O01270</t>
  </si>
  <si>
    <t>O04896</t>
  </si>
  <si>
    <t>O03864</t>
  </si>
  <si>
    <t>O01523</t>
  </si>
  <si>
    <t>O05126</t>
  </si>
  <si>
    <t>O02387</t>
  </si>
  <si>
    <t>O02477</t>
  </si>
  <si>
    <t>O01789</t>
  </si>
  <si>
    <t>O02960</t>
  </si>
  <si>
    <t>O02416</t>
  </si>
  <si>
    <t>O02132</t>
  </si>
  <si>
    <t>O00324</t>
  </si>
  <si>
    <t>O03743</t>
  </si>
  <si>
    <t>O00504</t>
  </si>
  <si>
    <t>O00270</t>
  </si>
  <si>
    <t>O04862</t>
  </si>
  <si>
    <t>O01627</t>
  </si>
  <si>
    <t>O05605</t>
  </si>
  <si>
    <t>O04771</t>
  </si>
  <si>
    <t>O04541</t>
  </si>
  <si>
    <t>O03787</t>
  </si>
  <si>
    <t>O04740</t>
  </si>
  <si>
    <t>O01150</t>
  </si>
  <si>
    <t>O05106</t>
  </si>
  <si>
    <t>O00219</t>
  </si>
  <si>
    <t>O00608</t>
  </si>
  <si>
    <t>O01671</t>
  </si>
  <si>
    <t>O03325</t>
  </si>
  <si>
    <t>O04561</t>
  </si>
  <si>
    <t>O01919</t>
  </si>
  <si>
    <t>O02030</t>
  </si>
  <si>
    <t>O01168</t>
  </si>
  <si>
    <t>C0218</t>
  </si>
  <si>
    <t>O03277</t>
  </si>
  <si>
    <t>O05554</t>
  </si>
  <si>
    <t>O04693</t>
  </si>
  <si>
    <t>O02440</t>
  </si>
  <si>
    <t>O00344</t>
  </si>
  <si>
    <t>O05847</t>
  </si>
  <si>
    <t>O01535</t>
  </si>
  <si>
    <t>O02744</t>
  </si>
  <si>
    <t>O04173</t>
  </si>
  <si>
    <t>O04637</t>
  </si>
  <si>
    <t>O02853</t>
  </si>
  <si>
    <t>O03211</t>
  </si>
  <si>
    <t>O02175</t>
  </si>
  <si>
    <t>O03837</t>
  </si>
  <si>
    <t>O03753</t>
  </si>
  <si>
    <t>O04404</t>
  </si>
  <si>
    <t>O03228</t>
  </si>
  <si>
    <t>O02461</t>
  </si>
  <si>
    <t>O02520</t>
  </si>
  <si>
    <t>O04510</t>
  </si>
  <si>
    <t>O05533</t>
  </si>
  <si>
    <t>O02840</t>
  </si>
  <si>
    <t>O01865</t>
  </si>
  <si>
    <t>O00592</t>
  </si>
  <si>
    <t>O02750</t>
  </si>
  <si>
    <t>O00348</t>
  </si>
  <si>
    <t>O01252</t>
  </si>
  <si>
    <t>O05394</t>
  </si>
  <si>
    <t>O01767</t>
  </si>
  <si>
    <t>O02731</t>
  </si>
  <si>
    <t>O00607</t>
  </si>
  <si>
    <t>O03467</t>
  </si>
  <si>
    <t>O04763</t>
  </si>
  <si>
    <t>O00678</t>
  </si>
  <si>
    <t>O01631</t>
  </si>
  <si>
    <t>O01366</t>
  </si>
  <si>
    <t>O05544</t>
  </si>
  <si>
    <t>O03666</t>
  </si>
  <si>
    <t>O05467</t>
  </si>
  <si>
    <t>O01758</t>
  </si>
  <si>
    <t>O01562</t>
  </si>
  <si>
    <t>O01038</t>
  </si>
  <si>
    <t>O00965</t>
  </si>
  <si>
    <t>O01050</t>
  </si>
  <si>
    <t>O00752</t>
  </si>
  <si>
    <t>O00356</t>
  </si>
  <si>
    <t>O01096</t>
  </si>
  <si>
    <t>O00221</t>
  </si>
  <si>
    <t>O02762</t>
  </si>
  <si>
    <t>O05233</t>
  </si>
  <si>
    <t>O05277</t>
  </si>
  <si>
    <t>O02057</t>
  </si>
  <si>
    <t>O01842</t>
  </si>
  <si>
    <t>O05156</t>
  </si>
  <si>
    <t>O04244</t>
  </si>
  <si>
    <t>O05476</t>
  </si>
  <si>
    <t>O01973</t>
  </si>
  <si>
    <t>O00474</t>
  </si>
  <si>
    <t>O01867</t>
  </si>
  <si>
    <t>O01156</t>
  </si>
  <si>
    <t>O04001</t>
  </si>
  <si>
    <t>O05660</t>
  </si>
  <si>
    <t>O03696</t>
  </si>
  <si>
    <t>O01057</t>
  </si>
  <si>
    <t>O02814</t>
  </si>
  <si>
    <t>O04739</t>
  </si>
  <si>
    <t>O05641</t>
  </si>
  <si>
    <t>O04859</t>
  </si>
  <si>
    <t>O00367</t>
  </si>
  <si>
    <t>O00109</t>
  </si>
  <si>
    <t>O03055</t>
  </si>
  <si>
    <t>O01451</t>
  </si>
  <si>
    <t>O01405</t>
  </si>
  <si>
    <t>O02624</t>
  </si>
  <si>
    <t>O04212</t>
  </si>
  <si>
    <t>O00846</t>
  </si>
  <si>
    <t>O02037</t>
  </si>
  <si>
    <t>O00700</t>
  </si>
  <si>
    <t>O03301</t>
  </si>
  <si>
    <t>O01161</t>
  </si>
  <si>
    <t>O01016</t>
  </si>
  <si>
    <t>O00285</t>
  </si>
  <si>
    <t>O03610</t>
  </si>
  <si>
    <t>O02813</t>
  </si>
  <si>
    <t>O04852</t>
  </si>
  <si>
    <t>O04528</t>
  </si>
  <si>
    <t>O03253</t>
  </si>
  <si>
    <t>O05579</t>
  </si>
  <si>
    <t>O01136</t>
  </si>
  <si>
    <t>O01175</t>
  </si>
  <si>
    <t>O05193</t>
  </si>
  <si>
    <t>O00778</t>
  </si>
  <si>
    <t>O04589</t>
  </si>
  <si>
    <t>O00950</t>
  </si>
  <si>
    <t>O00982</t>
  </si>
  <si>
    <t>O05003</t>
  </si>
  <si>
    <t>O01472</t>
  </si>
  <si>
    <t>O00254</t>
  </si>
  <si>
    <t>O02590</t>
  </si>
  <si>
    <t>O05146</t>
  </si>
  <si>
    <t>O05946</t>
  </si>
  <si>
    <t>O05889</t>
  </si>
  <si>
    <t>O05065</t>
  </si>
  <si>
    <t>O02874</t>
  </si>
  <si>
    <t>O03046</t>
  </si>
  <si>
    <t>O04047</t>
  </si>
  <si>
    <t>O02684</t>
  </si>
  <si>
    <t>O01434</t>
  </si>
  <si>
    <t>O03685</t>
  </si>
  <si>
    <t>O02042</t>
  </si>
  <si>
    <t>O03686</t>
  </si>
  <si>
    <t>O03530</t>
  </si>
  <si>
    <t>O00427</t>
  </si>
  <si>
    <t>O00005</t>
  </si>
  <si>
    <t>O05110</t>
  </si>
  <si>
    <t>O04075</t>
  </si>
  <si>
    <t>O05304</t>
  </si>
  <si>
    <t>O03570</t>
  </si>
  <si>
    <t>O02714</t>
  </si>
  <si>
    <t>O00750</t>
  </si>
  <si>
    <t>O05841</t>
  </si>
  <si>
    <t>O02478</t>
  </si>
  <si>
    <t>O01117</t>
  </si>
  <si>
    <t>O05538</t>
  </si>
  <si>
    <t>O01463</t>
  </si>
  <si>
    <t>O02174</t>
  </si>
  <si>
    <t>O03971</t>
  </si>
  <si>
    <t>O04707</t>
  </si>
  <si>
    <t>O04776</t>
  </si>
  <si>
    <t>O00177</t>
  </si>
  <si>
    <t>O05069</t>
  </si>
  <si>
    <t>O02712</t>
  </si>
  <si>
    <t>O04391</t>
  </si>
  <si>
    <t>O04045</t>
  </si>
  <si>
    <t>O04343</t>
  </si>
  <si>
    <t>O00298</t>
  </si>
  <si>
    <t>O04099</t>
  </si>
  <si>
    <t>O04042</t>
  </si>
  <si>
    <t>O04940</t>
  </si>
  <si>
    <t>O00928</t>
  </si>
  <si>
    <t>O01492</t>
  </si>
  <si>
    <t>O01511</t>
  </si>
  <si>
    <t>O05042</t>
  </si>
  <si>
    <t>O02112</t>
  </si>
  <si>
    <t>O02566</t>
  </si>
  <si>
    <t>O00033</t>
  </si>
  <si>
    <t>O01582</t>
  </si>
  <si>
    <t>O05646</t>
  </si>
  <si>
    <t>O02572</t>
  </si>
  <si>
    <t>O01359</t>
  </si>
  <si>
    <t>O04024</t>
  </si>
  <si>
    <t>O04032</t>
  </si>
  <si>
    <t>O05897</t>
  </si>
  <si>
    <t>O01519</t>
  </si>
  <si>
    <t>O03378</t>
  </si>
  <si>
    <t>O04153</t>
  </si>
  <si>
    <t>O04284</t>
  </si>
  <si>
    <t>O01329</t>
  </si>
  <si>
    <t>O05968</t>
  </si>
  <si>
    <t>O05991</t>
  </si>
  <si>
    <t>O02453</t>
  </si>
  <si>
    <t>O03101</t>
  </si>
  <si>
    <t>O05736</t>
  </si>
  <si>
    <t>O01343</t>
  </si>
  <si>
    <t>O02736</t>
  </si>
  <si>
    <t>O03629</t>
  </si>
  <si>
    <t>O01769</t>
  </si>
  <si>
    <t>O05546</t>
  </si>
  <si>
    <t>O01662</t>
  </si>
  <si>
    <t>O03450</t>
  </si>
  <si>
    <t>O02397</t>
  </si>
  <si>
    <t>O04579</t>
  </si>
  <si>
    <t>O00895</t>
  </si>
  <si>
    <t>O04820</t>
  </si>
  <si>
    <t>O03113</t>
  </si>
  <si>
    <t>O02495</t>
  </si>
  <si>
    <t>O04272</t>
  </si>
  <si>
    <t>O04352</t>
  </si>
  <si>
    <t>O00496</t>
  </si>
  <si>
    <t>O02817</t>
  </si>
  <si>
    <t>O01182</t>
  </si>
  <si>
    <t>O00660</t>
  </si>
  <si>
    <t>O00449</t>
  </si>
  <si>
    <t>O05919</t>
  </si>
  <si>
    <t>O04725</t>
  </si>
  <si>
    <t>O05685</t>
  </si>
  <si>
    <t>O00121</t>
  </si>
  <si>
    <t>O05013</t>
  </si>
  <si>
    <t>O00473</t>
  </si>
  <si>
    <t>O05733</t>
  </si>
  <si>
    <t>O01966</t>
  </si>
  <si>
    <t>O01760</t>
  </si>
  <si>
    <t>O01608</t>
  </si>
  <si>
    <t>O00377</t>
  </si>
  <si>
    <t>O00724</t>
  </si>
  <si>
    <t>O03568</t>
  </si>
  <si>
    <t>O00058</t>
  </si>
  <si>
    <t>O03149</t>
  </si>
  <si>
    <t>O04081</t>
  </si>
  <si>
    <t>O04880</t>
  </si>
  <si>
    <t>O01508</t>
  </si>
  <si>
    <t>O04038</t>
  </si>
  <si>
    <t>O05246</t>
  </si>
  <si>
    <t>O05447</t>
  </si>
  <si>
    <t>O01894</t>
  </si>
  <si>
    <t>O02164</t>
  </si>
  <si>
    <t>O02230</t>
  </si>
  <si>
    <t>O01034</t>
  </si>
  <si>
    <t>O01876</t>
  </si>
  <si>
    <t>O01883</t>
  </si>
  <si>
    <t>O05453</t>
  </si>
  <si>
    <t>O05918</t>
  </si>
  <si>
    <t>O02968</t>
  </si>
  <si>
    <t>O05297</t>
  </si>
  <si>
    <t>O01462</t>
  </si>
  <si>
    <t>O05007</t>
  </si>
  <si>
    <t>O02816</t>
  </si>
  <si>
    <t>O00835</t>
  </si>
  <si>
    <t>O03315</t>
  </si>
  <si>
    <t>O04918</t>
  </si>
  <si>
    <t>O04544</t>
  </si>
  <si>
    <t>O01056</t>
  </si>
  <si>
    <t>O04185</t>
  </si>
  <si>
    <t>O02551</t>
  </si>
  <si>
    <t>O01888</t>
  </si>
  <si>
    <t>O05284</t>
  </si>
  <si>
    <t>O02244</t>
  </si>
  <si>
    <t>O03234</t>
  </si>
  <si>
    <t>O00014</t>
  </si>
  <si>
    <t>O04600</t>
  </si>
  <si>
    <t>O05118</t>
  </si>
  <si>
    <t>O04788</t>
  </si>
  <si>
    <t>O01251</t>
  </si>
  <si>
    <t>O03185</t>
  </si>
  <si>
    <t>O02988</t>
  </si>
  <si>
    <t>O00248</t>
  </si>
  <si>
    <t>O03930</t>
  </si>
  <si>
    <t>O03834</t>
  </si>
  <si>
    <t>O04634</t>
  </si>
  <si>
    <t>O05756</t>
  </si>
  <si>
    <t>O05537</t>
  </si>
  <si>
    <t>O05620</t>
  </si>
  <si>
    <t>O02006</t>
  </si>
  <si>
    <t>O01689</t>
  </si>
  <si>
    <t>O01203</t>
  </si>
  <si>
    <t>O00481</t>
  </si>
  <si>
    <t>O04280</t>
  </si>
  <si>
    <t>O03715</t>
  </si>
  <si>
    <t>O02281</t>
  </si>
  <si>
    <t>O05074</t>
  </si>
  <si>
    <t>O03088</t>
  </si>
  <si>
    <t>O01635</t>
  </si>
  <si>
    <t>O04909</t>
  </si>
  <si>
    <t>O01520</t>
  </si>
  <si>
    <t>O05433</t>
  </si>
  <si>
    <t>O02040</t>
  </si>
  <si>
    <t>O00930</t>
  </si>
  <si>
    <t>O00146</t>
  </si>
  <si>
    <t>O00788</t>
  </si>
  <si>
    <t>O04104</t>
  </si>
  <si>
    <t>O03307</t>
  </si>
  <si>
    <t>O01707</t>
  </si>
  <si>
    <t>O03631</t>
  </si>
  <si>
    <t>O02570</t>
  </si>
  <si>
    <t>O04208</t>
  </si>
  <si>
    <t>O00479</t>
  </si>
  <si>
    <t>O05726</t>
  </si>
  <si>
    <t>O04663</t>
  </si>
  <si>
    <t>C0483</t>
  </si>
  <si>
    <t>O03550</t>
  </si>
  <si>
    <t>O02900</t>
  </si>
  <si>
    <t>O04869</t>
  </si>
  <si>
    <t>O05051</t>
  </si>
  <si>
    <t>O02805</t>
  </si>
  <si>
    <t>O00187</t>
  </si>
  <si>
    <t>O01616</t>
  </si>
  <si>
    <t>O00053</t>
  </si>
  <si>
    <t>O01047</t>
  </si>
  <si>
    <t>O04460</t>
  </si>
  <si>
    <t>O02135</t>
  </si>
  <si>
    <t>O04392</t>
  </si>
  <si>
    <t>O03166</t>
  </si>
  <si>
    <t>O03754</t>
  </si>
  <si>
    <t>O04377</t>
  </si>
  <si>
    <t>O04083</t>
  </si>
  <si>
    <t>O05708</t>
  </si>
  <si>
    <t>O02842</t>
  </si>
  <si>
    <t>O00236</t>
  </si>
  <si>
    <t>O05175</t>
  </si>
  <si>
    <t>O04020</t>
  </si>
  <si>
    <t>O03525</t>
  </si>
  <si>
    <t>O03905</t>
  </si>
  <si>
    <t>O01190</t>
  </si>
  <si>
    <t>O03289</t>
  </si>
  <si>
    <t>O04027</t>
  </si>
  <si>
    <t>O02078</t>
  </si>
  <si>
    <t>O05207</t>
  </si>
  <si>
    <t>O04227</t>
  </si>
  <si>
    <t>O01336</t>
  </si>
  <si>
    <t>O01461</t>
  </si>
  <si>
    <t>O04949</t>
  </si>
  <si>
    <t>O01357</t>
  </si>
  <si>
    <t>O02688</t>
  </si>
  <si>
    <t>O02360</t>
  </si>
  <si>
    <t>O03030</t>
  </si>
  <si>
    <t>O04804</t>
  </si>
  <si>
    <t>O00970</t>
  </si>
  <si>
    <t>O01071</t>
  </si>
  <si>
    <t>O03598</t>
  </si>
  <si>
    <t>O05062</t>
  </si>
  <si>
    <t>O00478</t>
  </si>
  <si>
    <t>O02323</t>
  </si>
  <si>
    <t>O04067</t>
  </si>
  <si>
    <t>O00433</t>
  </si>
  <si>
    <t>O03737</t>
  </si>
  <si>
    <t>O04543</t>
  </si>
  <si>
    <t>O05332</t>
  </si>
  <si>
    <t>O01819</t>
  </si>
  <si>
    <t>O02075</t>
  </si>
  <si>
    <t>O00203</t>
  </si>
  <si>
    <t>O00526</t>
  </si>
  <si>
    <t>O01189</t>
  </si>
  <si>
    <t>O03059</t>
  </si>
  <si>
    <t>O02114</t>
  </si>
  <si>
    <t>O03874</t>
  </si>
  <si>
    <t>O05683</t>
  </si>
  <si>
    <t>O01454</t>
  </si>
  <si>
    <t>O02429</t>
  </si>
  <si>
    <t>O00294</t>
  </si>
  <si>
    <t>O05965</t>
  </si>
  <si>
    <t>O05316</t>
  </si>
  <si>
    <t>O05688</t>
  </si>
  <si>
    <t>O03627</t>
  </si>
  <si>
    <t>O02513</t>
  </si>
  <si>
    <t>O03573</t>
  </si>
  <si>
    <t>O02169</t>
  </si>
  <si>
    <t>O05041</t>
  </si>
  <si>
    <t>O05632</t>
  </si>
  <si>
    <t>O02628</t>
  </si>
  <si>
    <t>O04936</t>
  </si>
  <si>
    <t>O01130</t>
  </si>
  <si>
    <t>O00516</t>
  </si>
  <si>
    <t>O02345</t>
  </si>
  <si>
    <t>O02930</t>
  </si>
  <si>
    <t>O05184</t>
  </si>
  <si>
    <t>O05349</t>
  </si>
  <si>
    <t>O03918</t>
  </si>
  <si>
    <t>O04475</t>
  </si>
  <si>
    <t>O04664</t>
  </si>
  <si>
    <t>O01412</t>
  </si>
  <si>
    <t>O03667</t>
  </si>
  <si>
    <t>O04679</t>
  </si>
  <si>
    <t>O05064</t>
  </si>
  <si>
    <t>O01729</t>
  </si>
  <si>
    <t>O03294</t>
  </si>
  <si>
    <t>O05180</t>
  </si>
  <si>
    <t>O04209</t>
  </si>
  <si>
    <t>O00556</t>
  </si>
  <si>
    <t>O05205</t>
  </si>
  <si>
    <t>O05354</t>
  </si>
  <si>
    <t>O04484</t>
  </si>
  <si>
    <t>O01233</t>
  </si>
  <si>
    <t>O05710</t>
  </si>
  <si>
    <t>O05890</t>
  </si>
  <si>
    <t>O00663</t>
  </si>
  <si>
    <t>O00547</t>
  </si>
  <si>
    <t>O02176</t>
  </si>
  <si>
    <t>O01666</t>
  </si>
  <si>
    <t>O02227</t>
  </si>
  <si>
    <t>O00534</t>
  </si>
  <si>
    <t>O00444</t>
  </si>
  <si>
    <t>O01489</t>
  </si>
  <si>
    <t>O02265</t>
  </si>
  <si>
    <t>O01264</t>
  </si>
  <si>
    <t>O05549</t>
  </si>
  <si>
    <t>O04232</t>
  </si>
  <si>
    <t>O02530</t>
  </si>
  <si>
    <t>O01604</t>
  </si>
  <si>
    <t>O03406</t>
  </si>
  <si>
    <t>O05796</t>
  </si>
  <si>
    <t>O00431</t>
  </si>
  <si>
    <t>O00282</t>
  </si>
  <si>
    <t>O01495</t>
  </si>
  <si>
    <t>O04480</t>
  </si>
  <si>
    <t>O05931</t>
  </si>
  <si>
    <t>O01098</t>
  </si>
  <si>
    <t>O02905</t>
  </si>
  <si>
    <t>O01428</t>
  </si>
  <si>
    <t>O04795</t>
  </si>
  <si>
    <t>O00650</t>
  </si>
  <si>
    <t>O04598</t>
  </si>
  <si>
    <t>O01579</t>
  </si>
  <si>
    <t>O00462</t>
  </si>
  <si>
    <t>O05671</t>
  </si>
  <si>
    <t>O03222</t>
  </si>
  <si>
    <t>O05945</t>
  </si>
  <si>
    <t>O02249</t>
  </si>
  <si>
    <t>O01980</t>
  </si>
  <si>
    <t>O05773</t>
  </si>
  <si>
    <t>O01930</t>
  </si>
  <si>
    <t>O05111</t>
  </si>
  <si>
    <t>O02208</t>
  </si>
  <si>
    <t>O03394</t>
  </si>
  <si>
    <t>O01731</t>
  </si>
  <si>
    <t>O03640</t>
  </si>
  <si>
    <t>O05091</t>
  </si>
  <si>
    <t>O03265</t>
  </si>
  <si>
    <t>O05857</t>
  </si>
  <si>
    <t>O04465</t>
  </si>
  <si>
    <t>O01687</t>
  </si>
  <si>
    <t>O05411</t>
  </si>
  <si>
    <t>O03281</t>
  </si>
  <si>
    <t>O04895</t>
  </si>
  <si>
    <t>O00820</t>
  </si>
  <si>
    <t>O04376</t>
  </si>
  <si>
    <t>O02182</t>
  </si>
  <si>
    <t>O00274</t>
  </si>
  <si>
    <t>O03058</t>
  </si>
  <si>
    <t>O05264</t>
  </si>
  <si>
    <t>O03144</t>
  </si>
  <si>
    <t>O04574</t>
  </si>
  <si>
    <t>O02402</t>
  </si>
  <si>
    <t>O01740</t>
  </si>
  <si>
    <t>O04141</t>
  </si>
  <si>
    <t>O02644</t>
  </si>
  <si>
    <t>O05298</t>
  </si>
  <si>
    <t>O00636</t>
  </si>
  <si>
    <t>O01637</t>
  </si>
  <si>
    <t>O02468</t>
  </si>
  <si>
    <t>O04680</t>
  </si>
  <si>
    <t>O00300</t>
  </si>
  <si>
    <t>O01632</t>
  </si>
  <si>
    <t>O01924</t>
  </si>
  <si>
    <t>O01179</t>
  </si>
  <si>
    <t>O05451</t>
  </si>
  <si>
    <t>O01518</t>
  </si>
  <si>
    <t>O01609</t>
  </si>
  <si>
    <t>O03790</t>
  </si>
  <si>
    <t>O03379</t>
  </si>
  <si>
    <t>O01335</t>
  </si>
  <si>
    <t>O04873</t>
  </si>
  <si>
    <t>O02268</t>
  </si>
  <si>
    <t>O03003</t>
  </si>
  <si>
    <t>O05327</t>
  </si>
  <si>
    <t>O05407</t>
  </si>
  <si>
    <t>O00734</t>
  </si>
  <si>
    <t>O04331</t>
  </si>
  <si>
    <t>O03209</t>
  </si>
  <si>
    <t>O03515</t>
  </si>
  <si>
    <t>O01079</t>
  </si>
  <si>
    <t>O02472</t>
  </si>
  <si>
    <t>O00470</t>
  </si>
  <si>
    <t>O02070</t>
  </si>
  <si>
    <t>O03665</t>
  </si>
  <si>
    <t>O03614</t>
  </si>
  <si>
    <t>O00100</t>
  </si>
  <si>
    <t>O03887</t>
  </si>
  <si>
    <t>O04855</t>
  </si>
  <si>
    <t>O02288</t>
  </si>
  <si>
    <t>O04270</t>
  </si>
  <si>
    <t>O05978</t>
  </si>
  <si>
    <t>O01220</t>
  </si>
  <si>
    <t>O02089</t>
  </si>
  <si>
    <t>O05872</t>
  </si>
  <si>
    <t>O00162</t>
  </si>
  <si>
    <t>O00507</t>
  </si>
  <si>
    <t>O00955</t>
  </si>
  <si>
    <t>O05762</t>
  </si>
  <si>
    <t>O01623</t>
  </si>
  <si>
    <t>O01438</t>
  </si>
  <si>
    <t>O05527</t>
  </si>
  <si>
    <t>O05329</t>
  </si>
  <si>
    <t>O03875</t>
  </si>
  <si>
    <t>O00347</t>
  </si>
  <si>
    <t>O01721</t>
  </si>
  <si>
    <t>O01215</t>
  </si>
  <si>
    <t>O00774</t>
  </si>
  <si>
    <t>O00081</t>
  </si>
  <si>
    <t>O00588</t>
  </si>
  <si>
    <t>O01166</t>
  </si>
  <si>
    <t>O04089</t>
  </si>
  <si>
    <t>O00991</t>
  </si>
  <si>
    <t>O05418</t>
  </si>
  <si>
    <t>O01970</t>
  </si>
  <si>
    <t>O01593</t>
  </si>
  <si>
    <t>O03466</t>
  </si>
  <si>
    <t>O05928</t>
  </si>
  <si>
    <t>O00705</t>
  </si>
  <si>
    <t>O00144</t>
  </si>
  <si>
    <t>O00853</t>
  </si>
  <si>
    <t>O03459</t>
  </si>
  <si>
    <t>O00603</t>
  </si>
  <si>
    <t>O04492</t>
  </si>
  <si>
    <t>O02053</t>
  </si>
  <si>
    <t>O03659</t>
  </si>
  <si>
    <t>O03122</t>
  </si>
  <si>
    <t>O00288</t>
  </si>
  <si>
    <t>O03285</t>
  </si>
  <si>
    <t>O00682</t>
  </si>
  <si>
    <t>O00405</t>
  </si>
  <si>
    <t>O02170</t>
  </si>
  <si>
    <t>O02728</t>
  </si>
  <si>
    <t>O00916</t>
  </si>
  <si>
    <t>O04626</t>
  </si>
  <si>
    <t>O05834</t>
  </si>
  <si>
    <t>O01178</t>
  </si>
  <si>
    <t>O03795</t>
  </si>
  <si>
    <t>O00022</t>
  </si>
  <si>
    <t>O00688</t>
  </si>
  <si>
    <t>O04422</t>
  </si>
  <si>
    <t>O01889</t>
  </si>
  <si>
    <t>O05367</t>
  </si>
  <si>
    <t>O03489</t>
  </si>
  <si>
    <t>O03663</t>
  </si>
  <si>
    <t>O05843</t>
  </si>
  <si>
    <t>O00993</t>
  </si>
  <si>
    <t>O00963</t>
  </si>
  <si>
    <t>O04698</t>
  </si>
  <si>
    <t>O01404</t>
  </si>
  <si>
    <t>O00681</t>
  </si>
  <si>
    <t>O00335</t>
  </si>
  <si>
    <t>O00373</t>
  </si>
  <si>
    <t>O02438</t>
  </si>
  <si>
    <t>O02710</t>
  </si>
  <si>
    <t>O01808</t>
  </si>
  <si>
    <t>O03497</t>
  </si>
  <si>
    <t>O00237</t>
  </si>
  <si>
    <t>O01913</t>
  </si>
  <si>
    <t>O02677</t>
  </si>
  <si>
    <t>O00369</t>
  </si>
  <si>
    <t>O01091</t>
  </si>
  <si>
    <t>O01482</t>
  </si>
  <si>
    <t>O03863</t>
  </si>
  <si>
    <t>O03700</t>
  </si>
  <si>
    <t>O03202</t>
  </si>
  <si>
    <t>O05287</t>
  </si>
  <si>
    <t>O03562</t>
  </si>
  <si>
    <t>O02260</t>
  </si>
  <si>
    <t>O02850</t>
  </si>
  <si>
    <t>O04937</t>
  </si>
  <si>
    <t>O04324</t>
  </si>
  <si>
    <t>O02177</t>
  </si>
  <si>
    <t>O01704</t>
  </si>
  <si>
    <t>O05785</t>
  </si>
  <si>
    <t>O03805</t>
  </si>
  <si>
    <t>O02082</t>
  </si>
  <si>
    <t>O02161</t>
  </si>
  <si>
    <t>O05283</t>
  </si>
  <si>
    <t>O02242</t>
  </si>
  <si>
    <t>O02949</t>
  </si>
  <si>
    <t>O04381</t>
  </si>
  <si>
    <t>O00864</t>
  </si>
  <si>
    <t>O04022</t>
  </si>
  <si>
    <t>O00027</t>
  </si>
  <si>
    <t>O00224</t>
  </si>
  <si>
    <t>O00690</t>
  </si>
  <si>
    <t>O02687</t>
  </si>
  <si>
    <t>O03688</t>
  </si>
  <si>
    <t>O03157</t>
  </si>
  <si>
    <t>O00046</t>
  </si>
  <si>
    <t>O00996</t>
  </si>
  <si>
    <t>O04092</t>
  </si>
  <si>
    <t>O05033</t>
  </si>
  <si>
    <t>O02800</t>
  </si>
  <si>
    <t>O03125</t>
  </si>
  <si>
    <t>O02229</t>
  </si>
  <si>
    <t>O04897</t>
  </si>
  <si>
    <t>O00488</t>
  </si>
  <si>
    <t>O03507</t>
  </si>
  <si>
    <t>O03577</t>
  </si>
  <si>
    <t>O03572</t>
  </si>
  <si>
    <t>O01107</t>
  </si>
  <si>
    <t>O00520</t>
  </si>
  <si>
    <t>O02701</t>
  </si>
  <si>
    <t>O04713</t>
  </si>
  <si>
    <t>O03418</t>
  </si>
  <si>
    <t>O03283</t>
  </si>
  <si>
    <t>O01202</t>
  </si>
  <si>
    <t>O00952</t>
  </si>
  <si>
    <t>O04189</t>
  </si>
  <si>
    <t>O02221</t>
  </si>
  <si>
    <t>O00358</t>
  </si>
  <si>
    <t>O02063</t>
  </si>
  <si>
    <t>O02190</t>
  </si>
  <si>
    <t>O00340</t>
  </si>
  <si>
    <t>O04143</t>
  </si>
  <si>
    <t>O00017</t>
  </si>
  <si>
    <t>O02074</t>
  </si>
  <si>
    <t>O05603</t>
  </si>
  <si>
    <t>O03272</t>
  </si>
  <si>
    <t>O02526</t>
  </si>
  <si>
    <t>O04557</t>
  </si>
  <si>
    <t>O02081</t>
  </si>
  <si>
    <t>O03982</t>
  </si>
  <si>
    <t>O04645</t>
  </si>
  <si>
    <t>O04432</t>
  </si>
  <si>
    <t>O02536</t>
  </si>
  <si>
    <t>O01388</t>
  </si>
  <si>
    <t>O02297</t>
  </si>
  <si>
    <t>O03297</t>
  </si>
  <si>
    <t>O03181</t>
  </si>
  <si>
    <t>O03871</t>
  </si>
  <si>
    <t>O00823</t>
  </si>
  <si>
    <t>O02155</t>
  </si>
  <si>
    <t>O05997</t>
  </si>
  <si>
    <t>O05301</t>
  </si>
  <si>
    <t>O01176</t>
  </si>
  <si>
    <t>O04656</t>
  </si>
  <si>
    <t>O01002</t>
  </si>
  <si>
    <t>O01240</t>
  </si>
  <si>
    <t>O05592</t>
  </si>
  <si>
    <t>O00061</t>
  </si>
  <si>
    <t>O01734</t>
  </si>
  <si>
    <t>O01238</t>
  </si>
  <si>
    <t>O01596</t>
  </si>
  <si>
    <t>O05320</t>
  </si>
  <si>
    <t>O05832</t>
  </si>
  <si>
    <t>O01409</t>
  </si>
  <si>
    <t>O05174</t>
  </si>
  <si>
    <t>O05439</t>
  </si>
  <si>
    <t>O02008</t>
  </si>
  <si>
    <t>O04570</t>
  </si>
  <si>
    <t>O02501</t>
  </si>
  <si>
    <t>O05555</t>
  </si>
  <si>
    <t>O01271</t>
  </si>
  <si>
    <t>O02313</t>
  </si>
  <si>
    <t>O05861</t>
  </si>
  <si>
    <t>O05112</t>
  </si>
  <si>
    <t>O05535</t>
  </si>
  <si>
    <t>O05463</t>
  </si>
  <si>
    <t>O03924</t>
  </si>
  <si>
    <t>O05735</t>
  </si>
  <si>
    <t>O02555</t>
  </si>
  <si>
    <t>O00502</t>
  </si>
  <si>
    <t>O02444</t>
  </si>
  <si>
    <t>O01908</t>
  </si>
  <si>
    <t>O05513</t>
  </si>
  <si>
    <t>O02811</t>
  </si>
  <si>
    <t>O04433</t>
  </si>
  <si>
    <t>O01788</t>
  </si>
  <si>
    <t>O05443</t>
  </si>
  <si>
    <t>O04631</t>
  </si>
  <si>
    <t>O03133</t>
  </si>
  <si>
    <t>O05532</t>
  </si>
  <si>
    <t>O03843</t>
  </si>
  <si>
    <t>O04721</t>
  </si>
  <si>
    <t>O03036</t>
  </si>
  <si>
    <t>O03388</t>
  </si>
  <si>
    <t>O01611</t>
  </si>
  <si>
    <t>O04450</t>
  </si>
  <si>
    <t>O05530</t>
  </si>
  <si>
    <t>O05237</t>
  </si>
  <si>
    <t>O01001</t>
  </si>
  <si>
    <t>O05923</t>
  </si>
  <si>
    <t>O02553</t>
  </si>
  <si>
    <t>O01647</t>
  </si>
  <si>
    <t>O05474</t>
  </si>
  <si>
    <t>O01558</t>
  </si>
  <si>
    <t>O04832</t>
  </si>
  <si>
    <t>O05231</t>
  </si>
  <si>
    <t>O05610</t>
  </si>
  <si>
    <t>O05067</t>
  </si>
  <si>
    <t>O02646</t>
  </si>
  <si>
    <t>O00936</t>
  </si>
  <si>
    <t>O04714</t>
  </si>
  <si>
    <t>O02452</t>
  </si>
  <si>
    <t>O05881</t>
  </si>
  <si>
    <t>O05121</t>
  </si>
  <si>
    <t>O00632</t>
  </si>
  <si>
    <t>O00003</t>
  </si>
  <si>
    <t>O04125</t>
  </si>
  <si>
    <t>O03423</t>
  </si>
  <si>
    <t>O01684</t>
  </si>
  <si>
    <t>O01834</t>
  </si>
  <si>
    <t>O05399</t>
  </si>
  <si>
    <t>O04399</t>
  </si>
  <si>
    <t>O03897</t>
  </si>
  <si>
    <t>O03147</t>
  </si>
  <si>
    <t>O00263</t>
  </si>
  <si>
    <t>O03605</t>
  </si>
  <si>
    <t>O00456</t>
  </si>
  <si>
    <t>O04759</t>
  </si>
  <si>
    <t>O00764</t>
  </si>
  <si>
    <t>O05956</t>
  </si>
  <si>
    <t>O03068</t>
  </si>
  <si>
    <t>O00397</t>
  </si>
  <si>
    <t>O03985</t>
  </si>
  <si>
    <t>O02649</t>
  </si>
  <si>
    <t>O02623</t>
  </si>
  <si>
    <t>O04231</t>
  </si>
  <si>
    <t>O00293</t>
  </si>
  <si>
    <t>O01360</t>
  </si>
  <si>
    <t>O03684</t>
  </si>
  <si>
    <t>O02318</t>
  </si>
  <si>
    <t>O05833</t>
  </si>
  <si>
    <t>O05186</t>
  </si>
  <si>
    <t>O05020</t>
  </si>
  <si>
    <t>O04846</t>
  </si>
  <si>
    <t>O00887</t>
  </si>
  <si>
    <t>O03989</t>
  </si>
  <si>
    <t>O00665</t>
  </si>
  <si>
    <t>O02493</t>
  </si>
  <si>
    <t>O00904</t>
  </si>
  <si>
    <t>O04799</t>
  </si>
  <si>
    <t>O03579</t>
  </si>
  <si>
    <t>O05916</t>
  </si>
  <si>
    <t>O00909</t>
  </si>
  <si>
    <t>O05707</t>
  </si>
  <si>
    <t>O01984</t>
  </si>
  <si>
    <t>O04142</t>
  </si>
  <si>
    <t>O04593</t>
  </si>
  <si>
    <t>O01586</t>
  </si>
  <si>
    <t>O05480</t>
  </si>
  <si>
    <t>O03680</t>
  </si>
  <si>
    <t>O04970</t>
  </si>
  <si>
    <t>O04093</t>
  </si>
  <si>
    <t>O04923</t>
  </si>
  <si>
    <t>O03566</t>
  </si>
  <si>
    <t>O00812</t>
  </si>
  <si>
    <t>O00485</t>
  </si>
  <si>
    <t>O05068</t>
  </si>
  <si>
    <t>O02587</t>
  </si>
  <si>
    <t>O01559</t>
  </si>
  <si>
    <t>O00008</t>
  </si>
  <si>
    <t>O01969</t>
  </si>
  <si>
    <t>O01722</t>
  </si>
  <si>
    <t>O03911</t>
  </si>
  <si>
    <t>O00550</t>
  </si>
  <si>
    <t>O05461</t>
  </si>
  <si>
    <t>O01103</t>
  </si>
  <si>
    <t>O01353</t>
  </si>
  <si>
    <t>O02419</t>
  </si>
  <si>
    <t>O03340</t>
  </si>
  <si>
    <t>O04489</t>
  </si>
  <si>
    <t>O05859</t>
  </si>
  <si>
    <t>O00443</t>
  </si>
  <si>
    <t>O05883</t>
  </si>
  <si>
    <t>O04556</t>
  </si>
  <si>
    <t>O00944</t>
  </si>
  <si>
    <t>O04273</t>
  </si>
  <si>
    <t>O05201</t>
  </si>
  <si>
    <t>O03198</t>
  </si>
  <si>
    <t>O04577</t>
  </si>
  <si>
    <t>O01046</t>
  </si>
  <si>
    <t>O03968</t>
  </si>
  <si>
    <t>O01304</t>
  </si>
  <si>
    <t>O04618</t>
  </si>
  <si>
    <t>O03929</t>
  </si>
  <si>
    <t>O04481</t>
  </si>
  <si>
    <t>O03481</t>
  </si>
  <si>
    <t>O04205</t>
  </si>
  <si>
    <t>O02033</t>
  </si>
  <si>
    <t>O00773</t>
  </si>
  <si>
    <t>O00411</t>
  </si>
  <si>
    <t>O00094</t>
  </si>
  <si>
    <t>O04733</t>
  </si>
  <si>
    <t>O04864</t>
  </si>
  <si>
    <t>O03990</t>
  </si>
  <si>
    <t>O05229</t>
  </si>
  <si>
    <t>O01151</t>
  </si>
  <si>
    <t>O01630</t>
  </si>
  <si>
    <t>O02518</t>
  </si>
  <si>
    <t>O03204</t>
  </si>
  <si>
    <t>O01105</t>
  </si>
  <si>
    <t>O03681</t>
  </si>
  <si>
    <t>O02668</t>
  </si>
  <si>
    <t>O02395</t>
  </si>
  <si>
    <t>O00611</t>
  </si>
  <si>
    <t>O02233</t>
  </si>
  <si>
    <t>O04545</t>
  </si>
  <si>
    <t>O03214</t>
  </si>
  <si>
    <t>O03538</t>
  </si>
  <si>
    <t>O04547</t>
  </si>
  <si>
    <t>O03868</t>
  </si>
  <si>
    <t>O01232</t>
  </si>
  <si>
    <t>O04794</t>
  </si>
  <si>
    <t>O02353</t>
  </si>
  <si>
    <t>O02935</t>
  </si>
  <si>
    <t>O02607</t>
  </si>
  <si>
    <t>O02285</t>
  </si>
  <si>
    <t>O00978</t>
  </si>
  <si>
    <t>O04710</t>
  </si>
  <si>
    <t>O01977</t>
  </si>
  <si>
    <t>O00799</t>
  </si>
  <si>
    <t>O03434</t>
  </si>
  <si>
    <t>O01059</t>
  </si>
  <si>
    <t>O00018</t>
  </si>
  <si>
    <t>O02246</t>
  </si>
  <si>
    <t>O01077</t>
  </si>
  <si>
    <t>O04752</t>
  </si>
  <si>
    <t>O01885</t>
  </si>
  <si>
    <t>O05729</t>
  </si>
  <si>
    <t>O01148</t>
  </si>
  <si>
    <t>O05168</t>
  </si>
  <si>
    <t>O00244</t>
  </si>
  <si>
    <t>O01444</t>
  </si>
  <si>
    <t>O01043</t>
  </si>
  <si>
    <t>O04614</t>
  </si>
  <si>
    <t>O05055</t>
  </si>
  <si>
    <t>O03528</t>
  </si>
  <si>
    <t>O05996</t>
  </si>
  <si>
    <t>O02307</t>
  </si>
  <si>
    <t>O02838</t>
  </si>
  <si>
    <t>O03949</t>
  </si>
  <si>
    <t>O01458</t>
  </si>
  <si>
    <t>O03102</t>
  </si>
  <si>
    <t>O00989</t>
  </si>
  <si>
    <t>O01975</t>
  </si>
  <si>
    <t>O03084</t>
  </si>
  <si>
    <t>O01725</t>
  </si>
  <si>
    <t>O03895</t>
  </si>
  <si>
    <t>O02971</t>
  </si>
  <si>
    <t>O01569</t>
  </si>
  <si>
    <t>O01006</t>
  </si>
  <si>
    <t>O03996</t>
  </si>
  <si>
    <t>O03552</t>
  </si>
  <si>
    <t>O00549</t>
  </si>
  <si>
    <t>O05536</t>
  </si>
  <si>
    <t>O05464</t>
  </si>
  <si>
    <t>O03190</t>
  </si>
  <si>
    <t>O00079</t>
  </si>
  <si>
    <t>O00072</t>
  </si>
  <si>
    <t>O04827</t>
  </si>
  <si>
    <t>O05964</t>
  </si>
  <si>
    <t>O03734</t>
  </si>
  <si>
    <t>O02179</t>
  </si>
  <si>
    <t>O05449</t>
  </si>
  <si>
    <t>O04898</t>
  </si>
  <si>
    <t>O00763</t>
  </si>
  <si>
    <t>O05438</t>
  </si>
  <si>
    <t>O03487</t>
  </si>
  <si>
    <t>O04288</t>
  </si>
  <si>
    <t>O03669</t>
  </si>
  <si>
    <t>O01398</t>
  </si>
  <si>
    <t>O04337</t>
  </si>
  <si>
    <t>O02680</t>
  </si>
  <si>
    <t>O04801</t>
  </si>
  <si>
    <t>O04647</t>
  </si>
  <si>
    <t>O01906</t>
  </si>
  <si>
    <t>O01619</t>
  </si>
  <si>
    <t>O02186</t>
  </si>
  <si>
    <t>O00093</t>
  </si>
  <si>
    <t>O04878</t>
  </si>
  <si>
    <t>O04160</t>
  </si>
  <si>
    <t>O04286</t>
  </si>
  <si>
    <t>O04901</t>
  </si>
  <si>
    <t>O05479</t>
  </si>
  <si>
    <t>O03422</t>
  </si>
  <si>
    <t>O00138</t>
  </si>
  <si>
    <t>O04881</t>
  </si>
  <si>
    <t>O00974</t>
  </si>
  <si>
    <t>O05472</t>
  </si>
  <si>
    <t>O05082</t>
  </si>
  <si>
    <t>O00553</t>
  </si>
  <si>
    <t>O05211</t>
  </si>
  <si>
    <t>O05435</t>
  </si>
  <si>
    <t>O03822</t>
  </si>
  <si>
    <t>O04538</t>
  </si>
  <si>
    <t>O05328</t>
  </si>
  <si>
    <t>O00011</t>
  </si>
  <si>
    <t>O00409</t>
  </si>
  <si>
    <t>O04057</t>
  </si>
  <si>
    <t>O01841</t>
  </si>
  <si>
    <t>O03034</t>
  </si>
  <si>
    <t>O03922</t>
  </si>
  <si>
    <t>O02093</t>
  </si>
  <si>
    <t>O02779</t>
  </si>
  <si>
    <t>O00218</t>
  </si>
  <si>
    <t>O00292</t>
  </si>
  <si>
    <t>O04329</t>
  </si>
  <si>
    <t>O01589</t>
  </si>
  <si>
    <t>O04320</t>
  </si>
  <si>
    <t>O01698</t>
  </si>
  <si>
    <t>O03835</t>
  </si>
  <si>
    <t>O03826</t>
  </si>
  <si>
    <t>O01612</t>
  </si>
  <si>
    <t>O00122</t>
  </si>
  <si>
    <t>O05385</t>
  </si>
  <si>
    <t>O04390</t>
  </si>
  <si>
    <t>O05745</t>
  </si>
  <si>
    <t>O04268</t>
  </si>
  <si>
    <t>O02266</t>
  </si>
  <si>
    <t>O00362</t>
  </si>
  <si>
    <t>O03733</t>
  </si>
  <si>
    <t>O01545</t>
  </si>
  <si>
    <t>O00071</t>
  </si>
  <si>
    <t>O03352</t>
  </si>
  <si>
    <t>O02083</t>
  </si>
  <si>
    <t>O04521</t>
  </si>
  <si>
    <t>O00159</t>
  </si>
  <si>
    <t>O00519</t>
  </si>
  <si>
    <t>O01142</t>
  </si>
  <si>
    <t>O04688</t>
  </si>
  <si>
    <t>O03146</t>
  </si>
  <si>
    <t>O05300</t>
  </si>
  <si>
    <t>O03494</t>
  </si>
  <si>
    <t>O04283</t>
  </si>
  <si>
    <t>O01396</t>
  </si>
  <si>
    <t>O02178</t>
  </si>
  <si>
    <t>O00748</t>
  </si>
  <si>
    <t>O04418</t>
  </si>
  <si>
    <t>O05317</t>
  </si>
  <si>
    <t>O05709</t>
  </si>
  <si>
    <t>O00762</t>
  </si>
  <si>
    <t>O04263</t>
  </si>
  <si>
    <t>O01425</t>
  </si>
  <si>
    <t>O05094</t>
  </si>
  <si>
    <t>O03867</t>
  </si>
  <si>
    <t>O01087</t>
  </si>
  <si>
    <t>O01618</t>
  </si>
  <si>
    <t>O00434</t>
  </si>
  <si>
    <t>O01476</t>
  </si>
  <si>
    <t>O04167</t>
  </si>
  <si>
    <t>O00108</t>
  </si>
  <si>
    <t>O04216</t>
  </si>
  <si>
    <t>O02105</t>
  </si>
  <si>
    <t>O02941</t>
  </si>
  <si>
    <t>O04967</t>
  </si>
  <si>
    <t>O04666</t>
  </si>
  <si>
    <t>O01657</t>
  </si>
  <si>
    <t>O05662</t>
  </si>
  <si>
    <t>O03712</t>
  </si>
  <si>
    <t>O03559</t>
  </si>
  <si>
    <t>O00441</t>
  </si>
  <si>
    <t>O03615</t>
  </si>
  <si>
    <t>O04927</t>
  </si>
  <si>
    <t>O00036</t>
  </si>
  <si>
    <t>O02869</t>
  </si>
  <si>
    <t>O03575</t>
  </si>
  <si>
    <t>O02480</t>
  </si>
  <si>
    <t>O04987</t>
  </si>
  <si>
    <t>O01088</t>
  </si>
  <si>
    <t>O01603</t>
  </si>
  <si>
    <t>O03747</t>
  </si>
  <si>
    <t>O00095</t>
  </si>
  <si>
    <t>O02934</t>
  </si>
  <si>
    <t>O02802</t>
  </si>
  <si>
    <t>O04120</t>
  </si>
  <si>
    <t>O05275</t>
  </si>
  <si>
    <t>O02032</t>
  </si>
  <si>
    <t>O04775</t>
  </si>
  <si>
    <t>O01213</t>
  </si>
  <si>
    <t>O01443</t>
  </si>
  <si>
    <t>O05870</t>
  </si>
  <si>
    <t>O02914</t>
  </si>
  <si>
    <t>O01601</t>
  </si>
  <si>
    <t>O02562</t>
  </si>
  <si>
    <t>O05966</t>
  </si>
  <si>
    <t>O02505</t>
  </si>
  <si>
    <t>O05157</t>
  </si>
  <si>
    <t>O04825</t>
  </si>
  <si>
    <t>O00722</t>
  </si>
  <si>
    <t>O03940</t>
  </si>
  <si>
    <t>O05404</t>
  </si>
  <si>
    <t>O04346</t>
  </si>
  <si>
    <t>O05630</t>
  </si>
  <si>
    <t>O04495</t>
  </si>
  <si>
    <t>O02672</t>
  </si>
  <si>
    <t>O04298</t>
  </si>
  <si>
    <t>O01311</t>
  </si>
  <si>
    <t>O00044</t>
  </si>
  <si>
    <t>O04957</t>
  </si>
  <si>
    <t>O04061</t>
  </si>
  <si>
    <t>O03498</t>
  </si>
  <si>
    <t>O05740</t>
  </si>
  <si>
    <t>O01837</t>
  </si>
  <si>
    <t>O00329</t>
  </si>
  <si>
    <t>O03894</t>
  </si>
  <si>
    <t>O00998</t>
  </si>
  <si>
    <t>O00755</t>
  </si>
  <si>
    <t>O02806</t>
  </si>
  <si>
    <t>O05959</t>
  </si>
  <si>
    <t>O05899</t>
  </si>
  <si>
    <t>O01355</t>
  </si>
  <si>
    <t>O02856</t>
  </si>
  <si>
    <t>O00284</t>
  </si>
  <si>
    <t>O05113</t>
  </si>
  <si>
    <t>O04147</t>
  </si>
  <si>
    <t>O04401</t>
  </si>
  <si>
    <t>O02351</t>
  </si>
  <si>
    <t>O01947</t>
  </si>
  <si>
    <t>O01526</t>
  </si>
  <si>
    <t>O01660</t>
  </si>
  <si>
    <t>O03986</t>
  </si>
  <si>
    <t>O03756</t>
  </si>
  <si>
    <t>O03616</t>
  </si>
  <si>
    <t>O02525</t>
  </si>
  <si>
    <t>O02797</t>
  </si>
  <si>
    <t>O02019</t>
  </si>
  <si>
    <t>O02878</t>
  </si>
  <si>
    <t>O05576</t>
  </si>
  <si>
    <t>O00091</t>
  </si>
  <si>
    <t>O04875</t>
  </si>
  <si>
    <t>O02141</t>
  </si>
  <si>
    <t>O04575</t>
  </si>
  <si>
    <t>O00889</t>
  </si>
  <si>
    <t>O00697</t>
  </si>
  <si>
    <t>O04682</t>
  </si>
  <si>
    <t>O04058</t>
  </si>
  <si>
    <t>O00514</t>
  </si>
  <si>
    <t>O00428</t>
  </si>
  <si>
    <t>O00613</t>
  </si>
  <si>
    <t>O03188</t>
  </si>
  <si>
    <t>O01224</t>
  </si>
  <si>
    <t>O04201</t>
  </si>
  <si>
    <t>O00684</t>
  </si>
  <si>
    <t>O04021</t>
  </si>
  <si>
    <t>O00618</t>
  </si>
  <si>
    <t>O02278</t>
  </si>
  <si>
    <t>O04011</t>
  </si>
  <si>
    <t>O02337</t>
  </si>
  <si>
    <t>O01116</t>
  </si>
  <si>
    <t>O00480</t>
  </si>
  <si>
    <t>O02759</t>
  </si>
  <si>
    <t>O04817</t>
  </si>
  <si>
    <t>O02273</t>
  </si>
  <si>
    <t>O00661</t>
  </si>
  <si>
    <t>O01100</t>
  </si>
  <si>
    <t>O01860</t>
  </si>
  <si>
    <t>O05732</t>
  </si>
  <si>
    <t>O04834</t>
  </si>
  <si>
    <t>O04746</t>
  </si>
  <si>
    <t>O00709</t>
  </si>
  <si>
    <t>O03542</t>
  </si>
  <si>
    <t>O04139</t>
  </si>
  <si>
    <t>O00317</t>
  </si>
  <si>
    <t>O04220</t>
  </si>
  <si>
    <t>O04619</t>
  </si>
  <si>
    <t>O04963</t>
  </si>
  <si>
    <t>O03782</t>
  </si>
  <si>
    <t>O05176</t>
  </si>
  <si>
    <t>O03112</t>
  </si>
  <si>
    <t>O03372</t>
  </si>
  <si>
    <t>O01633</t>
  </si>
  <si>
    <t>O05578</t>
  </si>
  <si>
    <t>O02992</t>
  </si>
  <si>
    <t>O02922</t>
  </si>
  <si>
    <t>O00119</t>
  </si>
  <si>
    <t>O04046</t>
  </si>
  <si>
    <t>O04159</t>
  </si>
  <si>
    <t>O03215</t>
  </si>
  <si>
    <t>O00938</t>
  </si>
  <si>
    <t>O00677</t>
  </si>
  <si>
    <t>O02661</t>
  </si>
  <si>
    <t>O05254</t>
  </si>
  <si>
    <t>O05935</t>
  </si>
  <si>
    <t>O00355</t>
  </si>
  <si>
    <t>O05761</t>
  </si>
  <si>
    <t>O00117</t>
  </si>
  <si>
    <t>O00211</t>
  </si>
  <si>
    <t>O04014</t>
  </si>
  <si>
    <t>O04108</t>
  </si>
  <si>
    <t>O02109</t>
  </si>
  <si>
    <t>O00655</t>
  </si>
  <si>
    <t>O03312</t>
  </si>
  <si>
    <t>O01347</t>
  </si>
  <si>
    <t>O05167</t>
  </si>
  <si>
    <t>O02364</t>
  </si>
  <si>
    <t>O03014</t>
  </si>
  <si>
    <t>O02339</t>
  </si>
  <si>
    <t>O01255</t>
  </si>
  <si>
    <t>O02094</t>
  </si>
  <si>
    <t>O05877</t>
  </si>
  <si>
    <t>O00708</t>
  </si>
  <si>
    <t>O01278</t>
  </si>
  <si>
    <t>O02543</t>
  </si>
  <si>
    <t>O01146</t>
  </si>
  <si>
    <t>O00894</t>
  </si>
  <si>
    <t>O05151</t>
  </si>
  <si>
    <t>O04285</t>
  </si>
  <si>
    <t>O01114</t>
  </si>
  <si>
    <t>O03309</t>
  </si>
  <si>
    <t>O00505</t>
  </si>
  <si>
    <t>O03117</t>
  </si>
  <si>
    <t>O05242</t>
  </si>
  <si>
    <t>O02777</t>
  </si>
  <si>
    <t>O01017</t>
  </si>
  <si>
    <t>O03561</t>
  </si>
  <si>
    <t>O01062</t>
  </si>
  <si>
    <t>O03703</t>
  </si>
  <si>
    <t>O01838</t>
  </si>
  <si>
    <t>O03479</t>
  </si>
  <si>
    <t>O00437</t>
  </si>
  <si>
    <t>O04555</t>
  </si>
  <si>
    <t>O02095</t>
  </si>
  <si>
    <t>O04350</t>
  </si>
  <si>
    <t>O01504</t>
  </si>
  <si>
    <t>O01606</t>
  </si>
  <si>
    <t>O01968</t>
  </si>
  <si>
    <t>O03827</t>
  </si>
  <si>
    <t>O05972</t>
  </si>
  <si>
    <t>O01028</t>
  </si>
  <si>
    <t>O04306</t>
  </si>
  <si>
    <t>O04958</t>
  </si>
  <si>
    <t>O03276</t>
  </si>
  <si>
    <t>O05517</t>
  </si>
  <si>
    <t>O00350</t>
  </si>
  <si>
    <t>O00863</t>
  </si>
  <si>
    <t>O01493</t>
  </si>
  <si>
    <t>O00038</t>
  </si>
  <si>
    <t>O03495</t>
  </si>
  <si>
    <t>O01282</t>
  </si>
  <si>
    <t>O03889</t>
  </si>
  <si>
    <t>O00086</t>
  </si>
  <si>
    <t>O03393</t>
  </si>
  <si>
    <t>O03412</t>
  </si>
  <si>
    <t>O04258</t>
  </si>
  <si>
    <t>O00837</t>
  </si>
  <si>
    <t>O00827</t>
  </si>
  <si>
    <t>O03933</t>
  </si>
  <si>
    <t>O02645</t>
  </si>
  <si>
    <t>O02106</t>
  </si>
  <si>
    <t>O03619</t>
  </si>
  <si>
    <t>O01015</t>
  </si>
  <si>
    <t>O00771</t>
  </si>
  <si>
    <t>O04310</t>
  </si>
  <si>
    <t>O01827</t>
  </si>
  <si>
    <t>O05424</t>
  </si>
  <si>
    <t>O02790</t>
  </si>
  <si>
    <t>O05987</t>
  </si>
  <si>
    <t>O03477</t>
  </si>
  <si>
    <t>O02616</t>
  </si>
  <si>
    <t>O05179</t>
  </si>
  <si>
    <t>O05640</t>
  </si>
  <si>
    <t>O00336</t>
  </si>
  <si>
    <t>O04449</t>
  </si>
  <si>
    <t>O00225</t>
  </si>
  <si>
    <t>O04204</t>
  </si>
  <si>
    <t>O00940</t>
  </si>
  <si>
    <t>O04803</t>
  </si>
  <si>
    <t>O04871</t>
  </si>
  <si>
    <t>O04551</t>
  </si>
  <si>
    <t>O05495</t>
  </si>
  <si>
    <t>O04671</t>
  </si>
  <si>
    <t>O05906</t>
  </si>
  <si>
    <t>O05520</t>
  </si>
  <si>
    <t>O02683</t>
  </si>
  <si>
    <t>O00637</t>
  </si>
  <si>
    <t>O00656</t>
  </si>
  <si>
    <t>O01209</t>
  </si>
  <si>
    <t>O05969</t>
  </si>
  <si>
    <t>O01083</t>
  </si>
  <si>
    <t>O03799</t>
  </si>
  <si>
    <t>O04497</t>
  </si>
  <si>
    <t>O00643</t>
  </si>
  <si>
    <t>O04476</t>
  </si>
  <si>
    <t>O05692</t>
  </si>
  <si>
    <t>O03757</t>
  </si>
  <si>
    <t>O01260</t>
  </si>
  <si>
    <t>O04872</t>
  </si>
  <si>
    <t>O05711</t>
  </si>
  <si>
    <t>O05220</t>
  </si>
  <si>
    <t>O05225</t>
  </si>
  <si>
    <t>O03535</t>
  </si>
  <si>
    <t>O05305</t>
  </si>
  <si>
    <t>O01230</t>
  </si>
  <si>
    <t>O01296</t>
  </si>
  <si>
    <t>O02514</t>
  </si>
  <si>
    <t>O05199</t>
  </si>
  <si>
    <t>O04768</t>
  </si>
  <si>
    <t>O03780</t>
  </si>
  <si>
    <t>O05066</t>
  </si>
  <si>
    <t>O03331</t>
  </si>
  <si>
    <t>O04648</t>
  </si>
  <si>
    <t>O05616</t>
  </si>
  <si>
    <t>O00905</t>
  </si>
  <si>
    <t>O02373</t>
  </si>
  <si>
    <t>O05090</t>
  </si>
  <si>
    <t>O00862</t>
  </si>
  <si>
    <t>O05750</t>
  </si>
  <si>
    <t>O02108</t>
  </si>
  <si>
    <t>O04526</t>
  </si>
  <si>
    <t>O00024</t>
  </si>
  <si>
    <t>O05501</t>
  </si>
  <si>
    <t>O05716</t>
  </si>
  <si>
    <t>O04434</t>
  </si>
  <si>
    <t>O02808</t>
  </si>
  <si>
    <t>O03013</t>
  </si>
  <si>
    <t>O04035</t>
  </si>
  <si>
    <t>O01955</t>
  </si>
  <si>
    <t>O02763</t>
  </si>
  <si>
    <t>O02435</t>
  </si>
  <si>
    <t>O04692</t>
  </si>
  <si>
    <t>O02792</t>
  </si>
  <si>
    <t>O04812</t>
  </si>
  <si>
    <t>O00536</t>
  </si>
  <si>
    <t>O04886</t>
  </si>
  <si>
    <t>O05625</t>
  </si>
  <si>
    <t>O01188</t>
  </si>
  <si>
    <t>O01198</t>
  </si>
  <si>
    <t>O04364</t>
  </si>
  <si>
    <t>O04586</t>
  </si>
  <si>
    <t>O01730</t>
  </si>
  <si>
    <t>O03446</t>
  </si>
  <si>
    <t>O03980</t>
  </si>
  <si>
    <t>O04854</t>
  </si>
  <si>
    <t>O04553</t>
  </si>
  <si>
    <t>O04300</t>
  </si>
  <si>
    <t>O03096</t>
  </si>
  <si>
    <t>O00880</t>
  </si>
  <si>
    <t>O04934</t>
  </si>
  <si>
    <t>O00767</t>
  </si>
  <si>
    <t>O03992</t>
  </si>
  <si>
    <t>O04152</t>
  </si>
  <si>
    <t>O01914</t>
  </si>
  <si>
    <t>O05921</t>
  </si>
  <si>
    <t>O05419</t>
  </si>
  <si>
    <t>O02393</t>
  </si>
  <si>
    <t>O03026</t>
  </si>
  <si>
    <t>O01610</t>
  </si>
  <si>
    <t>O05153</t>
  </si>
  <si>
    <t>O05497</t>
  </si>
  <si>
    <t>O05719</t>
  </si>
  <si>
    <t>O00440</t>
  </si>
  <si>
    <t>O03819</t>
  </si>
  <si>
    <t>O03916</t>
  </si>
  <si>
    <t>O02437</t>
  </si>
  <si>
    <t>O05669</t>
  </si>
  <si>
    <t>O00924</t>
  </si>
  <si>
    <t>O00128</t>
  </si>
  <si>
    <t>O02626</t>
  </si>
  <si>
    <t>O02567</t>
  </si>
  <si>
    <t>O01544</t>
  </si>
  <si>
    <t>O03148</t>
  </si>
  <si>
    <t>O00562</t>
  </si>
  <si>
    <t>O02408</t>
  </si>
  <si>
    <t>O02614</t>
  </si>
  <si>
    <t>O01132</t>
  </si>
  <si>
    <t>O03383</t>
  </si>
  <si>
    <t>O02430</t>
  </si>
  <si>
    <t>O03976</t>
  </si>
  <si>
    <t>O03344</t>
  </si>
  <si>
    <t>O04118</t>
  </si>
  <si>
    <t>O01484</t>
  </si>
  <si>
    <t>O01453</t>
  </si>
  <si>
    <t>O00129</t>
  </si>
  <si>
    <t>O01125</t>
  </si>
  <si>
    <t>O04235</t>
  </si>
  <si>
    <t>O04158</t>
  </si>
  <si>
    <t>O02058</t>
  </si>
  <si>
    <t>O05285</t>
  </si>
  <si>
    <t>O00199</t>
  </si>
  <si>
    <t>O00082</t>
  </si>
  <si>
    <t>O00399</t>
  </si>
  <si>
    <t>O05038</t>
  </si>
  <si>
    <t>O00818</t>
  </si>
  <si>
    <t>O00892</t>
  </si>
  <si>
    <t>O04405</t>
  </si>
  <si>
    <t>O04157</t>
  </si>
  <si>
    <t>O03343</t>
  </si>
  <si>
    <t>O00649</t>
  </si>
  <si>
    <t>O01391</t>
  </si>
  <si>
    <t>O01159</t>
  </si>
  <si>
    <t>O04420</t>
  </si>
  <si>
    <t>O02822</t>
  </si>
  <si>
    <t>O02921</t>
  </si>
  <si>
    <t>O01677</t>
  </si>
  <si>
    <t>O03370</t>
  </si>
  <si>
    <t>O01724</t>
  </si>
  <si>
    <t>O01638</t>
  </si>
  <si>
    <t>O00791</t>
  </si>
  <si>
    <t>O02168</t>
  </si>
  <si>
    <t>O05739</t>
  </si>
  <si>
    <t>O04154</t>
  </si>
  <si>
    <t>O05079</t>
  </si>
  <si>
    <t>O02782</t>
  </si>
  <si>
    <t>O03852</t>
  </si>
  <si>
    <t>O04219</t>
  </si>
  <si>
    <t>O05621</t>
  </si>
  <si>
    <t>O05129</t>
  </si>
  <si>
    <t>O00314</t>
  </si>
  <si>
    <t>O03298</t>
  </si>
  <si>
    <t>O04436</t>
  </si>
  <si>
    <t>O02415</t>
  </si>
  <si>
    <t>O04292</t>
  </si>
  <si>
    <t>O01813</t>
  </si>
  <si>
    <t>O02997</t>
  </si>
  <si>
    <t>O05758</t>
  </si>
  <si>
    <t>O04019</t>
  </si>
  <si>
    <t>O01993</t>
  </si>
  <si>
    <t>O05290</t>
  </si>
  <si>
    <t>O02545</t>
  </si>
  <si>
    <t>O03349</t>
  </si>
  <si>
    <t>O05092</t>
  </si>
  <si>
    <t>O05356</t>
  </si>
  <si>
    <t>O00059</t>
  </si>
  <si>
    <t>O02202</t>
  </si>
  <si>
    <t>O00359</t>
  </si>
  <si>
    <t>O03558</t>
  </si>
  <si>
    <t>O00801</t>
  </si>
  <si>
    <t>O03825</t>
  </si>
  <si>
    <t>O01916</t>
  </si>
  <si>
    <t>O02705</t>
  </si>
  <si>
    <t>O00868</t>
  </si>
  <si>
    <t>O01265</t>
  </si>
  <si>
    <t>O05769</t>
  </si>
  <si>
    <t>O04182</t>
  </si>
  <si>
    <t>O04689</t>
  </si>
  <si>
    <t>O03173</t>
  </si>
  <si>
    <t>O01862</t>
  </si>
  <si>
    <t>O01957</t>
  </si>
  <si>
    <t>O02326</t>
  </si>
  <si>
    <t>O00299</t>
  </si>
  <si>
    <t>O04769</t>
  </si>
  <si>
    <t>O03333</t>
  </si>
  <si>
    <t>O01847</t>
  </si>
  <si>
    <t>O02740</t>
  </si>
  <si>
    <t>O04809</t>
  </si>
  <si>
    <t>O01244</t>
  </si>
  <si>
    <t>O04578</t>
  </si>
  <si>
    <t>O01574</t>
  </si>
  <si>
    <t>O01081</t>
  </si>
  <si>
    <t>O02690</t>
  </si>
  <si>
    <t>O02483</t>
  </si>
  <si>
    <t>O00913</t>
  </si>
  <si>
    <t>O05460</t>
  </si>
  <si>
    <t>O04737</t>
  </si>
  <si>
    <t>O05485</t>
  </si>
  <si>
    <t>O04502</t>
  </si>
  <si>
    <t>O03053</t>
  </si>
  <si>
    <t>O04731</t>
  </si>
  <si>
    <t>O05413</t>
  </si>
  <si>
    <t>O01530</t>
  </si>
  <si>
    <t>O04520</t>
  </si>
  <si>
    <t>O00472</t>
  </si>
  <si>
    <t>O05799</t>
  </si>
  <si>
    <t>O03988</t>
  </si>
  <si>
    <t>O05643</t>
  </si>
  <si>
    <t>O01494</t>
  </si>
  <si>
    <t>O01956</t>
  </si>
  <si>
    <t>O02633</t>
  </si>
  <si>
    <t>O04190</t>
  </si>
  <si>
    <t>O01478</t>
  </si>
  <si>
    <t>O04591</t>
  </si>
  <si>
    <t>O03830</t>
  </si>
  <si>
    <t>O03115</t>
  </si>
  <si>
    <t>O01572</t>
  </si>
  <si>
    <t>O05386</t>
  </si>
  <si>
    <t>O04119</t>
  </si>
  <si>
    <t>O01597</t>
  </si>
  <si>
    <t>O01852</t>
  </si>
  <si>
    <t>O01363</t>
  </si>
  <si>
    <t>O04938</t>
  </si>
  <si>
    <t>O02771</t>
  </si>
  <si>
    <t>O05261</t>
  </si>
  <si>
    <t>O05239</t>
  </si>
  <si>
    <t>O00451</t>
  </si>
  <si>
    <t>O02062</t>
  </si>
  <si>
    <t>O02097</t>
  </si>
  <si>
    <t>O01909</t>
  </si>
  <si>
    <t>O01688</t>
  </si>
  <si>
    <t>O04049</t>
  </si>
  <si>
    <t>O04687</t>
  </si>
  <si>
    <t>O00683</t>
  </si>
  <si>
    <t>O04785</t>
  </si>
  <si>
    <t>O00626</t>
  </si>
  <si>
    <t>O01809</t>
  </si>
  <si>
    <t>O03571</t>
  </si>
  <si>
    <t>O05017</t>
  </si>
  <si>
    <t>O00596</t>
  </si>
  <si>
    <t>O02038</t>
  </si>
  <si>
    <t>O04002</t>
  </si>
  <si>
    <t>O02026</t>
  </si>
  <si>
    <t>O05830</t>
  </si>
  <si>
    <t>O02146</t>
  </si>
  <si>
    <t>O00353</t>
  </si>
  <si>
    <t>O05666</t>
  </si>
  <si>
    <t>O01259</t>
  </si>
  <si>
    <t>O04770</t>
  </si>
  <si>
    <t>O01531</t>
  </si>
  <si>
    <t>O03674</t>
  </si>
  <si>
    <t>O05336</t>
  </si>
  <si>
    <t>O03546</t>
  </si>
  <si>
    <t>O00881</t>
  </si>
  <si>
    <t>O05280</t>
  </si>
  <si>
    <t>O03954</t>
  </si>
  <si>
    <t>O02398</t>
  </si>
  <si>
    <t>O01925</t>
  </si>
  <si>
    <t>O05619</t>
  </si>
  <si>
    <t>O02118</t>
  </si>
  <si>
    <t>O03092</t>
  </si>
  <si>
    <t>O02380</t>
  </si>
  <si>
    <t>O05999</t>
  </si>
  <si>
    <t>O03041</t>
  </si>
  <si>
    <t>O01085</t>
  </si>
  <si>
    <t>O04386</t>
  </si>
  <si>
    <t>O00019</t>
  </si>
  <si>
    <t>O01496</t>
  </si>
  <si>
    <t>O06000</t>
  </si>
  <si>
    <t>O02028</t>
  </si>
  <si>
    <t>O03879</t>
  </si>
  <si>
    <t>O02347</t>
  </si>
  <si>
    <t>O03420</t>
  </si>
  <si>
    <t>O01943</t>
  </si>
  <si>
    <t>O05428</t>
  </si>
  <si>
    <t>O03979</t>
  </si>
  <si>
    <t>O01332</t>
  </si>
  <si>
    <t>O00687</t>
  </si>
  <si>
    <t>O00644</t>
  </si>
  <si>
    <t>O01776</t>
  </si>
  <si>
    <t>O01881</t>
  </si>
  <si>
    <t>O04652</t>
  </si>
  <si>
    <t>O05510</t>
  </si>
  <si>
    <t>O03195</t>
  </si>
  <si>
    <t>O02982</t>
  </si>
  <si>
    <t>O00501</t>
  </si>
  <si>
    <t>O02637</t>
  </si>
  <si>
    <t>O00743</t>
  </si>
  <si>
    <t>O04861</t>
  </si>
  <si>
    <t>O01467</t>
  </si>
  <si>
    <t>O03210</t>
  </si>
  <si>
    <t>O01348</t>
  </si>
  <si>
    <t>O00731</t>
  </si>
  <si>
    <t>O00543</t>
  </si>
  <si>
    <t>O02574</t>
  </si>
  <si>
    <t>O04303</t>
  </si>
  <si>
    <t>O02699</t>
  </si>
  <si>
    <t>O04437</t>
  </si>
  <si>
    <t>O04369</t>
  </si>
  <si>
    <t>O05058</t>
  </si>
  <si>
    <t>O05980</t>
  </si>
  <si>
    <t>O01685</t>
  </si>
  <si>
    <t>O00430</t>
  </si>
  <si>
    <t>O00368</t>
  </si>
  <si>
    <t>O02681</t>
  </si>
  <si>
    <t>O02217</t>
  </si>
  <si>
    <t>O01506</t>
  </si>
  <si>
    <t>O02027</t>
  </si>
  <si>
    <t>O02824</t>
  </si>
  <si>
    <t>O01147</t>
  </si>
  <si>
    <t>O05458</t>
  </si>
  <si>
    <t>O02358</t>
  </si>
  <si>
    <t>O02764</t>
  </si>
  <si>
    <t>O03357</t>
  </si>
  <si>
    <t>O05426</t>
  </si>
  <si>
    <t>O02991</t>
  </si>
  <si>
    <t>O00680</t>
  </si>
  <si>
    <t>O01807</t>
  </si>
  <si>
    <t>O01165</t>
  </si>
  <si>
    <t>O04851</t>
  </si>
  <si>
    <t>O01682</t>
  </si>
  <si>
    <t>O03271</t>
  </si>
  <si>
    <t>O05152</t>
  </si>
  <si>
    <t>O05675</t>
  </si>
  <si>
    <t>O03719</t>
  </si>
  <si>
    <t>O01441</t>
  </si>
  <si>
    <t>O04454</t>
  </si>
  <si>
    <t>O00554</t>
  </si>
  <si>
    <t>O04638</t>
  </si>
  <si>
    <t>O05977</t>
  </si>
  <si>
    <t>O00538</t>
  </si>
  <si>
    <t>O03374</t>
  </si>
  <si>
    <t>O03488</t>
  </si>
  <si>
    <t>O00435</t>
  </si>
  <si>
    <t>O02892</t>
  </si>
  <si>
    <t>O01254</t>
  </si>
  <si>
    <t>O04536</t>
  </si>
  <si>
    <t>O05145</t>
  </si>
  <si>
    <t>O01869</t>
  </si>
  <si>
    <t>O02203</t>
  </si>
  <si>
    <t>O05542</t>
  </si>
  <si>
    <t>O01777</t>
  </si>
  <si>
    <t>O04406</t>
  </si>
  <si>
    <t>O02535</t>
  </si>
  <si>
    <t>O01951</t>
  </si>
  <si>
    <t>O01561</t>
  </si>
  <si>
    <t>O01756</t>
  </si>
  <si>
    <t>O00559</t>
  </si>
  <si>
    <t>O01641</t>
  </si>
  <si>
    <t>O00408</t>
  </si>
  <si>
    <t>O01286</t>
  </si>
  <si>
    <t>O02023</t>
  </si>
  <si>
    <t>O02609</t>
  </si>
  <si>
    <t>O03395</t>
  </si>
  <si>
    <t>O04969</t>
  </si>
  <si>
    <t>O04127</t>
  </si>
  <si>
    <t>O00486</t>
  </si>
  <si>
    <t>O02812</t>
  </si>
  <si>
    <t>O01064</t>
  </si>
  <si>
    <t>O01507</t>
  </si>
  <si>
    <t>O04945</t>
  </si>
  <si>
    <t>O00110</t>
  </si>
  <si>
    <t>O01163</t>
  </si>
  <si>
    <t>O01590</t>
  </si>
  <si>
    <t>O02857</t>
  </si>
  <si>
    <t>O05406</t>
  </si>
  <si>
    <t>O02091</t>
  </si>
  <si>
    <t>O04729</t>
  </si>
  <si>
    <t>O01300</t>
  </si>
  <si>
    <t>O02451</t>
  </si>
  <si>
    <t>O00934</t>
  </si>
  <si>
    <t>O00809</t>
  </si>
  <si>
    <t>O04744</t>
  </si>
  <si>
    <t>O01989</t>
  </si>
  <si>
    <t>O01481</t>
  </si>
  <si>
    <t>O01864</t>
  </si>
  <si>
    <t>O03969</t>
  </si>
  <si>
    <t>O02450</t>
  </si>
  <si>
    <t>O00513</t>
  </si>
  <si>
    <t>O00135</t>
  </si>
  <si>
    <t>O02972</t>
  </si>
  <si>
    <t>O05807</t>
  </si>
  <si>
    <t>O04252</t>
  </si>
  <si>
    <t>O03776</t>
  </si>
  <si>
    <t>O01039</t>
  </si>
  <si>
    <t>O05901</t>
  </si>
  <si>
    <t>O05842</t>
  </si>
  <si>
    <t>O00926</t>
  </si>
  <si>
    <t>O03471</t>
  </si>
  <si>
    <t>O05645</t>
  </si>
  <si>
    <t>O03236</t>
  </si>
  <si>
    <t>O01595</t>
  </si>
  <si>
    <t>O00531</t>
  </si>
  <si>
    <t>O03521</t>
  </si>
  <si>
    <t>O00951</t>
  </si>
  <si>
    <t>O00877</t>
  </si>
  <si>
    <t>O03849</t>
  </si>
  <si>
    <t>O00814</t>
  </si>
  <si>
    <t>O03109</t>
  </si>
  <si>
    <t>O02849</t>
  </si>
  <si>
    <t>O03817</t>
  </si>
  <si>
    <t>O02286</t>
  </si>
  <si>
    <t>O00201</t>
  </si>
  <si>
    <t>O04472</t>
  </si>
  <si>
    <t>O00586</t>
  </si>
  <si>
    <t>O00648</t>
  </si>
  <si>
    <t>O03639</t>
  </si>
  <si>
    <t>O02228</t>
  </si>
  <si>
    <t>O05498</t>
  </si>
  <si>
    <t>O00631</t>
  </si>
  <si>
    <t>O03964</t>
  </si>
  <si>
    <t>O04254</t>
  </si>
  <si>
    <t>O02936</t>
  </si>
  <si>
    <t>O00215</t>
  </si>
  <si>
    <t>O02378</t>
  </si>
  <si>
    <t>O03652</t>
  </si>
  <si>
    <t>O03915</t>
  </si>
  <si>
    <t>O02522</t>
  </si>
  <si>
    <t>O05403</t>
  </si>
  <si>
    <t>O05116</t>
  </si>
  <si>
    <t>O03767</t>
  </si>
  <si>
    <t>O04388</t>
  </si>
  <si>
    <t>O02338</t>
  </si>
  <si>
    <t>O01669</t>
  </si>
  <si>
    <t>O03965</t>
  </si>
  <si>
    <t>O00452</t>
  </si>
  <si>
    <t>O02259</t>
  </si>
  <si>
    <t>O00126</t>
  </si>
  <si>
    <t>O03503</t>
  </si>
  <si>
    <t>O03765</t>
  </si>
  <si>
    <t>O01798</t>
  </si>
  <si>
    <t>O02765</t>
  </si>
  <si>
    <t>O03180</t>
  </si>
  <si>
    <t>O03748</t>
  </si>
  <si>
    <t>O05241</t>
  </si>
  <si>
    <t>O04186</t>
  </si>
  <si>
    <t>O00973</t>
  </si>
  <si>
    <t>O01693</t>
  </si>
  <si>
    <t>O01183</t>
  </si>
  <si>
    <t>O04029</t>
  </si>
  <si>
    <t>O03339</t>
  </si>
  <si>
    <t>O02340</t>
  </si>
  <si>
    <t>O04517</t>
  </si>
  <si>
    <t>O03881</t>
  </si>
  <si>
    <t>O05008</t>
  </si>
  <si>
    <t>O05810</t>
  </si>
  <si>
    <t>O05039</t>
  </si>
  <si>
    <t>O03375</t>
  </si>
  <si>
    <t>O05686</t>
  </si>
  <si>
    <t>O05489</t>
  </si>
  <si>
    <t>O04447</t>
  </si>
  <si>
    <t>O05142</t>
  </si>
  <si>
    <t>O04373</t>
  </si>
  <si>
    <t>O04146</t>
  </si>
  <si>
    <t>O03655</t>
  </si>
  <si>
    <t>O05182</t>
  </si>
  <si>
    <t>O05197</t>
  </si>
  <si>
    <t>O02884</t>
  </si>
  <si>
    <t>O05265</t>
  </si>
  <si>
    <t>O01568</t>
  </si>
  <si>
    <t>O05147</t>
  </si>
  <si>
    <t>O04348</t>
  </si>
  <si>
    <t>O01430</t>
  </si>
  <si>
    <t>O02126</t>
  </si>
  <si>
    <t>O03184</t>
  </si>
  <si>
    <t>O00273</t>
  </si>
  <si>
    <t>O03064</t>
  </si>
  <si>
    <t>O00906</t>
  </si>
  <si>
    <t>O03126</t>
  </si>
  <si>
    <t>O02944</t>
  </si>
  <si>
    <t>O00508</t>
  </si>
  <si>
    <t>O04841</t>
  </si>
  <si>
    <t>O01180</t>
  </si>
  <si>
    <t>O02327</t>
  </si>
  <si>
    <t>O04354</t>
  </si>
  <si>
    <t>O00765</t>
  </si>
  <si>
    <t>O04370</t>
  </si>
  <si>
    <t>O03346</t>
  </si>
  <si>
    <t>O02111</t>
  </si>
  <si>
    <t>O04357</t>
  </si>
  <si>
    <t>O03755</t>
  </si>
  <si>
    <t>O00503</t>
  </si>
  <si>
    <t>O02048</t>
  </si>
  <si>
    <t>O05232</t>
  </si>
  <si>
    <t>O03377</t>
  </si>
  <si>
    <t>O00253</t>
  </si>
  <si>
    <t>O03074</t>
  </si>
  <si>
    <t>O04972</t>
  </si>
  <si>
    <t>O05887</t>
  </si>
  <si>
    <t>O02770</t>
  </si>
  <si>
    <t>O01234</t>
  </si>
  <si>
    <t>O00896</t>
  </si>
  <si>
    <t>O01954</t>
  </si>
  <si>
    <t>O01212</t>
  </si>
  <si>
    <t>O02113</t>
  </si>
  <si>
    <t>O00855</t>
  </si>
  <si>
    <t>O00416</t>
  </si>
  <si>
    <t>O04857</t>
  </si>
  <si>
    <t>O03208</t>
  </si>
  <si>
    <t>O05345</t>
  </si>
  <si>
    <t>O02751</t>
  </si>
  <si>
    <t>O03804</t>
  </si>
  <si>
    <t>O00830</t>
  </si>
  <si>
    <t>O01123</t>
  </si>
  <si>
    <t>O01856</t>
  </si>
  <si>
    <t>O05344</t>
  </si>
  <si>
    <t>O02418</t>
  </si>
  <si>
    <t>O01541</t>
  </si>
  <si>
    <t>O04891</t>
  </si>
  <si>
    <t>O05816</t>
  </si>
  <si>
    <t>O00537</t>
  </si>
  <si>
    <t>O04532</t>
  </si>
  <si>
    <t>O00606</t>
  </si>
  <si>
    <t>O04415</t>
  </si>
  <si>
    <t>O01928</t>
  </si>
  <si>
    <t>O01408</t>
  </si>
  <si>
    <t>O04607</t>
  </si>
  <si>
    <t>O05667</t>
  </si>
  <si>
    <t>O03243</t>
  </si>
  <si>
    <t>O00381</t>
  </si>
  <si>
    <t>O01250</t>
  </si>
  <si>
    <t>O03103</t>
  </si>
  <si>
    <t>O04724</t>
  </si>
  <si>
    <t>O03601</t>
  </si>
  <si>
    <t>O05043</t>
  </si>
  <si>
    <t>O01594</t>
  </si>
  <si>
    <t>O04962</t>
  </si>
  <si>
    <t>O04797</t>
  </si>
  <si>
    <t>O00718</t>
  </si>
  <si>
    <t>O01239</t>
  </si>
  <si>
    <t>O03906</t>
  </si>
  <si>
    <t>O02918</t>
  </si>
  <si>
    <t>O02927</t>
  </si>
  <si>
    <t>O03119</t>
  </si>
  <si>
    <t>O04494</t>
  </si>
  <si>
    <t>O01578</t>
  </si>
  <si>
    <t>O00092</t>
  </si>
  <si>
    <t>O00084</t>
  </si>
  <si>
    <t>O04113</t>
  </si>
  <si>
    <t>O02206</t>
  </si>
  <si>
    <t>O01771</t>
  </si>
  <si>
    <t>O01566</t>
  </si>
  <si>
    <t>O05087</t>
  </si>
  <si>
    <t>O00972</t>
  </si>
  <si>
    <t>O00659</t>
  </si>
  <si>
    <t>O04479</t>
  </si>
  <si>
    <t>O05339</t>
  </si>
  <si>
    <t>O02139</t>
  </si>
  <si>
    <t>O00103</t>
  </si>
  <si>
    <t>O02506</t>
  </si>
  <si>
    <t>O00615</t>
  </si>
  <si>
    <t>O05248</t>
  </si>
  <si>
    <t>O03182</t>
  </si>
  <si>
    <t>O01137</t>
  </si>
  <si>
    <t>O02464</t>
  </si>
  <si>
    <t>O01170</t>
  </si>
  <si>
    <t>O04571</t>
  </si>
  <si>
    <t>O05378</t>
  </si>
  <si>
    <t>O01340</t>
  </si>
  <si>
    <t>O05219</t>
  </si>
  <si>
    <t>O03279</t>
  </si>
  <si>
    <t>O02864</t>
  </si>
  <si>
    <t>O04858</t>
  </si>
  <si>
    <t>O01302</t>
  </si>
  <si>
    <t>O01786</t>
  </si>
  <si>
    <t>O02370</t>
  </si>
  <si>
    <t>O05943</t>
  </si>
  <si>
    <t>O02491</t>
  </si>
  <si>
    <t>O01528</t>
  </si>
  <si>
    <t>O03502</t>
  </si>
  <si>
    <t>O05697</t>
  </si>
  <si>
    <t>O05107</t>
  </si>
  <si>
    <t>O00714</t>
  </si>
  <si>
    <t>O00398</t>
  </si>
  <si>
    <t>O00321</t>
  </si>
  <si>
    <t>O01811</t>
  </si>
  <si>
    <t>O03174</t>
  </si>
  <si>
    <t>O02280</t>
  </si>
  <si>
    <t>O04668</t>
  </si>
  <si>
    <t>O00272</t>
  </si>
  <si>
    <t>O05742</t>
  </si>
  <si>
    <t>O02363</t>
  </si>
  <si>
    <t>O01670</t>
  </si>
  <si>
    <t>O02272</t>
  </si>
  <si>
    <t>O02691</t>
  </si>
  <si>
    <t>O01855</t>
  </si>
  <si>
    <t>O05691</t>
  </si>
  <si>
    <t>O01967</t>
  </si>
  <si>
    <t>O05078</t>
  </si>
  <si>
    <t>O05871</t>
  </si>
  <si>
    <t>O03264</t>
  </si>
  <si>
    <t>O02462</t>
  </si>
  <si>
    <t>O04596</t>
  </si>
  <si>
    <t>O02049</t>
  </si>
  <si>
    <t>O01780</t>
  </si>
  <si>
    <t>O03777</t>
  </si>
  <si>
    <t>O00742</t>
  </si>
  <si>
    <t>O01186</t>
  </si>
  <si>
    <t>O02388</t>
  </si>
  <si>
    <t>O01207</t>
  </si>
  <si>
    <t>O02253</t>
  </si>
  <si>
    <t>O05217</t>
  </si>
  <si>
    <t>O05787</t>
  </si>
  <si>
    <t>O04868</t>
  </si>
  <si>
    <t>O02088</t>
  </si>
  <si>
    <t>O01850</t>
  </si>
  <si>
    <t>O01323</t>
  </si>
  <si>
    <t>O00539</t>
  </si>
  <si>
    <t>O03769</t>
  </si>
  <si>
    <t>O05650</t>
  </si>
  <si>
    <t>O04102</t>
  </si>
  <si>
    <t>O00898</t>
  </si>
  <si>
    <t>O02317</t>
  </si>
  <si>
    <t>O04249</t>
  </si>
  <si>
    <t>O02128</t>
  </si>
  <si>
    <t>O05550</t>
  </si>
  <si>
    <t>O03314</t>
  </si>
  <si>
    <t>O01917</t>
  </si>
  <si>
    <t>O00175</t>
  </si>
  <si>
    <t>O00277</t>
  </si>
  <si>
    <t>O03131</t>
  </si>
  <si>
    <t>O02311</t>
  </si>
  <si>
    <t>O03241</t>
  </si>
  <si>
    <t>O02130</t>
  </si>
  <si>
    <t>O00186</t>
  </si>
  <si>
    <t>O00739</t>
  </si>
  <si>
    <t>O01871</t>
  </si>
  <si>
    <t>O02163</t>
  </si>
  <si>
    <t>O01695</t>
  </si>
  <si>
    <t>O00726</t>
  </si>
  <si>
    <t>O05330</t>
  </si>
  <si>
    <t>O03984</t>
  </si>
  <si>
    <t>O04605</t>
  </si>
  <si>
    <t>O02839</t>
  </si>
  <si>
    <t>O02876</t>
  </si>
  <si>
    <t>O02720</t>
  </si>
  <si>
    <t>O01783</t>
  </si>
  <si>
    <t>O03311</t>
  </si>
  <si>
    <t>O00308</t>
  </si>
  <si>
    <t>O00923</t>
  </si>
  <si>
    <t>O05873</t>
  </si>
  <si>
    <t>O04114</t>
  </si>
  <si>
    <t>O01744</t>
  </si>
  <si>
    <t>O02116</t>
  </si>
  <si>
    <t>O05957</t>
  </si>
  <si>
    <t>O04818</t>
  </si>
  <si>
    <t>O01861</t>
  </si>
  <si>
    <t>O01227</t>
  </si>
  <si>
    <t>O03691</t>
  </si>
  <si>
    <t>O02565</t>
  </si>
  <si>
    <t>O05223</t>
  </si>
  <si>
    <t>O04512</t>
  </si>
  <si>
    <t>O05687</t>
  </si>
  <si>
    <t>O04059</t>
  </si>
  <si>
    <t>O05594</t>
  </si>
  <si>
    <t>O04360</t>
  </si>
  <si>
    <t>O03838</t>
  </si>
  <si>
    <t>O02654</t>
  </si>
  <si>
    <t>O03164</t>
  </si>
  <si>
    <t>O05122</t>
  </si>
  <si>
    <t>O04477</t>
  </si>
  <si>
    <t>O04004</t>
  </si>
  <si>
    <t>O00968</t>
  </si>
  <si>
    <t>O05216</t>
  </si>
  <si>
    <t>O04996</t>
  </si>
  <si>
    <t>O04632</t>
  </si>
  <si>
    <t>O00460</t>
  </si>
  <si>
    <t>O00212</t>
  </si>
  <si>
    <t>O03483</t>
  </si>
  <si>
    <t>O03718</t>
  </si>
  <si>
    <t>O02222</t>
  </si>
  <si>
    <t>O00193</t>
  </si>
  <si>
    <t>O01929</t>
  </si>
  <si>
    <t>O05313</t>
  </si>
  <si>
    <t>O01138</t>
  </si>
  <si>
    <t>O00230</t>
  </si>
  <si>
    <t>O01242</t>
  </si>
  <si>
    <t>O00598</t>
  </si>
  <si>
    <t>O00155</t>
  </si>
  <si>
    <t>O05551</t>
  </si>
  <si>
    <t>O03476</t>
  </si>
  <si>
    <t>O01206</t>
  </si>
  <si>
    <t>O03067</t>
  </si>
  <si>
    <t>O04905</t>
  </si>
  <si>
    <t>O05027</t>
  </si>
  <si>
    <t>O00234</t>
  </si>
  <si>
    <t>O00083</t>
  </si>
  <si>
    <t>O04900</t>
  </si>
  <si>
    <t>O04979</t>
  </si>
  <si>
    <t>O05730</t>
  </si>
  <si>
    <t>O00291</t>
  </si>
  <si>
    <t>O00915</t>
  </si>
  <si>
    <t>O05190</t>
  </si>
  <si>
    <t>O05986</t>
  </si>
  <si>
    <t>O04211</t>
  </si>
  <si>
    <t>O01573</t>
  </si>
  <si>
    <t>O04562</t>
  </si>
  <si>
    <t>O03781</t>
  </si>
  <si>
    <t>O04264</t>
  </si>
  <si>
    <t>O00921</t>
  </si>
  <si>
    <t>O01556</t>
  </si>
  <si>
    <t>O00599</t>
  </si>
  <si>
    <t>O03763</t>
  </si>
  <si>
    <t>O00258</t>
  </si>
  <si>
    <t>O00256</t>
  </si>
  <si>
    <t>O04824</t>
  </si>
  <si>
    <t>O00769</t>
  </si>
  <si>
    <t>O02540</t>
  </si>
  <si>
    <t>O01727</t>
  </si>
  <si>
    <t>O03273</t>
  </si>
  <si>
    <t>O05323</t>
  </si>
  <si>
    <t>O01480</t>
  </si>
  <si>
    <t>O03706</t>
  </si>
  <si>
    <t>O01020</t>
  </si>
  <si>
    <t>O02708</t>
  </si>
  <si>
    <t>O03779</t>
  </si>
  <si>
    <t>O00064</t>
  </si>
  <si>
    <t>O05392</t>
  </si>
  <si>
    <t>O00779</t>
  </si>
  <si>
    <t>O00037</t>
  </si>
  <si>
    <t>O01851</t>
  </si>
  <si>
    <t>O03095</t>
  </si>
  <si>
    <t>O05134</t>
  </si>
  <si>
    <t>O03745</t>
  </si>
  <si>
    <t>O02596</t>
  </si>
  <si>
    <t>O01863</t>
  </si>
  <si>
    <t>O02768</t>
  </si>
  <si>
    <t>O04573</t>
  </si>
  <si>
    <t>O04322</t>
  </si>
  <si>
    <t>O00217</t>
  </si>
  <si>
    <t>O01054</t>
  </si>
  <si>
    <t>O01884</t>
  </si>
  <si>
    <t>O00181</t>
  </si>
  <si>
    <t>O02967</t>
  </si>
  <si>
    <t>O02143</t>
  </si>
  <si>
    <t>O04735</t>
  </si>
  <si>
    <t>O05595</t>
  </si>
  <si>
    <t>O04361</t>
  </si>
  <si>
    <t>O02945</t>
  </si>
  <si>
    <t>O03974</t>
  </si>
  <si>
    <t>O02080</t>
  </si>
  <si>
    <t>O03308</t>
  </si>
  <si>
    <t>O04471</t>
  </si>
  <si>
    <t>O01422</t>
  </si>
  <si>
    <t>O04505</t>
  </si>
  <si>
    <t>O04782</t>
  </si>
  <si>
    <t>O04515</t>
  </si>
  <si>
    <t>O00145</t>
  </si>
  <si>
    <t>O02314</t>
  </si>
  <si>
    <t>O00987</t>
  </si>
  <si>
    <t>O04111</t>
  </si>
  <si>
    <t>O00529</t>
  </si>
  <si>
    <t>O04488</t>
  </si>
  <si>
    <t>O04950</t>
  </si>
  <si>
    <t>O00836</t>
  </si>
  <si>
    <t>O00191</t>
  </si>
  <si>
    <t>O05791</t>
  </si>
  <si>
    <t>O03694</t>
  </si>
  <si>
    <t>O01160</t>
  </si>
  <si>
    <t>O04342</t>
  </si>
  <si>
    <t>O04978</t>
  </si>
  <si>
    <t>O00275</t>
  </si>
  <si>
    <t>O00295</t>
  </si>
  <si>
    <t>O04867</t>
  </si>
  <si>
    <t>O02588</t>
  </si>
  <si>
    <t>O01716</t>
  </si>
  <si>
    <t>O03899</t>
  </si>
  <si>
    <t>O02054</t>
  </si>
  <si>
    <t>O04200</t>
  </si>
  <si>
    <t>O05483</t>
  </si>
  <si>
    <t>O00378</t>
  </si>
  <si>
    <t>O01279</t>
  </si>
  <si>
    <t>O03710</t>
  </si>
  <si>
    <t>O03138</t>
  </si>
  <si>
    <t>O01069</t>
  </si>
  <si>
    <t>O03153</t>
  </si>
  <si>
    <t>O04072</t>
  </si>
  <si>
    <t>O03793</t>
  </si>
  <si>
    <t>O02460</t>
  </si>
  <si>
    <t>O05521</t>
  </si>
  <si>
    <t>O03047</t>
  </si>
  <si>
    <t>O01726</t>
  </si>
  <si>
    <t>O04080</t>
  </si>
  <si>
    <t>CustomerName</t>
  </si>
  <si>
    <t>Segment</t>
  </si>
  <si>
    <t>City</t>
  </si>
  <si>
    <t>Country</t>
  </si>
  <si>
    <t>JoinDate</t>
  </si>
  <si>
    <t>Email</t>
  </si>
  <si>
    <t>Sophia Rahman</t>
  </si>
  <si>
    <t>SMB</t>
  </si>
  <si>
    <t>Delhi</t>
  </si>
  <si>
    <t>India</t>
  </si>
  <si>
    <t>sophia.rahman@example.com</t>
  </si>
  <si>
    <t>consumer</t>
  </si>
  <si>
    <t>Kolkata</t>
  </si>
  <si>
    <t>shakib.davis@example.com</t>
  </si>
  <si>
    <t>Nadia Uddin</t>
  </si>
  <si>
    <t>nadia.uddin@example.com</t>
  </si>
  <si>
    <t>Priya Uddin</t>
  </si>
  <si>
    <t>Corporate</t>
  </si>
  <si>
    <t>Bangladesh</t>
  </si>
  <si>
    <t>Home Office</t>
  </si>
  <si>
    <t>Mumbai</t>
  </si>
  <si>
    <t>ruma.begum@example.com</t>
  </si>
  <si>
    <t>Farhan Anderson</t>
  </si>
  <si>
    <t>Consumer</t>
  </si>
  <si>
    <t>farhan.anderson@example.com</t>
  </si>
  <si>
    <t>Olivia Khan</t>
  </si>
  <si>
    <t>olivia.khan@example.com</t>
  </si>
  <si>
    <t>Farhan Smith</t>
  </si>
  <si>
    <t>farhan.smith@example.com</t>
  </si>
  <si>
    <t>Ayesha Johnson</t>
  </si>
  <si>
    <t>Singapore</t>
  </si>
  <si>
    <t>ayesha.johnson@example.com</t>
  </si>
  <si>
    <t>Shakib Taylor</t>
  </si>
  <si>
    <t>Chittagong</t>
  </si>
  <si>
    <t>shakib.taylor@example.com</t>
  </si>
  <si>
    <t>Sara Taylor</t>
  </si>
  <si>
    <t>Toronto</t>
  </si>
  <si>
    <t>Canada</t>
  </si>
  <si>
    <t>sara.taylor@example.com</t>
  </si>
  <si>
    <t>Sadia Rahman</t>
  </si>
  <si>
    <t>New York</t>
  </si>
  <si>
    <t>sadia.rahman@example.com</t>
  </si>
  <si>
    <t>Mim Taylor</t>
  </si>
  <si>
    <t>mim.taylor@example.com</t>
  </si>
  <si>
    <t>Mitu Moore</t>
  </si>
  <si>
    <t>Rangpur</t>
  </si>
  <si>
    <t>mitu.moore@example.com</t>
  </si>
  <si>
    <t>Arif Begum</t>
  </si>
  <si>
    <t>arif.begum@example.com</t>
  </si>
  <si>
    <t>David Uddin</t>
  </si>
  <si>
    <t>david.uddin@example.com</t>
  </si>
  <si>
    <t>Shakib Brown</t>
  </si>
  <si>
    <t>shakib.brown@example.com</t>
  </si>
  <si>
    <t>Rahim Moore</t>
  </si>
  <si>
    <t>rahim.moore@example.com</t>
  </si>
  <si>
    <t>Fatema Moore</t>
  </si>
  <si>
    <t>fatema.moore@example.com</t>
  </si>
  <si>
    <t>Arif Khan</t>
  </si>
  <si>
    <t>Barishal</t>
  </si>
  <si>
    <t>arif.khan@example.com</t>
  </si>
  <si>
    <t>Shakib Khan</t>
  </si>
  <si>
    <t>shakib.khan@example.com</t>
  </si>
  <si>
    <t>Karim Brown</t>
  </si>
  <si>
    <t>karim.brown@example.com</t>
  </si>
  <si>
    <t>Sadia Begum</t>
  </si>
  <si>
    <t>sadia.begum@example.com</t>
  </si>
  <si>
    <t>Hasan Smith</t>
  </si>
  <si>
    <t>hasan.smith@example.com</t>
  </si>
  <si>
    <t>Priya Anderson</t>
  </si>
  <si>
    <t>priya.anderson@example.com</t>
  </si>
  <si>
    <t>Sabbir Miller</t>
  </si>
  <si>
    <t>Tanvir Akter</t>
  </si>
  <si>
    <t>tanvir.akter@example.com</t>
  </si>
  <si>
    <t>James Anderson</t>
  </si>
  <si>
    <t>james.anderson@example.com</t>
  </si>
  <si>
    <t>Jamal Brown</t>
  </si>
  <si>
    <t>jamal.brown@example.com</t>
  </si>
  <si>
    <t>Mim Johnson</t>
  </si>
  <si>
    <t>mim.johnson@example.com</t>
  </si>
  <si>
    <t>Priya Ahmed</t>
  </si>
  <si>
    <t>priya.ahmed@example.com</t>
  </si>
  <si>
    <t>Rakib Islam</t>
  </si>
  <si>
    <t>rakib.islam@example.com</t>
  </si>
  <si>
    <t>Sophia Taylor</t>
  </si>
  <si>
    <t>sophia.taylor@example.com</t>
  </si>
  <si>
    <t>Jamal Uddin</t>
  </si>
  <si>
    <t>jamal.uddin@example.com</t>
  </si>
  <si>
    <t>Sabbir Davis</t>
  </si>
  <si>
    <t>sabbir.davis@example.com</t>
  </si>
  <si>
    <t>Arif Hossain</t>
  </si>
  <si>
    <t>arif.hossain@example.com</t>
  </si>
  <si>
    <t>Jamal Taylor</t>
  </si>
  <si>
    <t>jamal.taylor@example.com</t>
  </si>
  <si>
    <t>Emma Taylor</t>
  </si>
  <si>
    <t>Dubai</t>
  </si>
  <si>
    <t>emma.taylor@example.com</t>
  </si>
  <si>
    <t>Rakib Thomas</t>
  </si>
  <si>
    <t>rakib.thomas@example.com</t>
  </si>
  <si>
    <t>sara.rahman@example.com</t>
  </si>
  <si>
    <t>Sara Anderson</t>
  </si>
  <si>
    <t>sara.anderson@example.com</t>
  </si>
  <si>
    <t>Tanvir Chowdhury</t>
  </si>
  <si>
    <t>tanvir.chowdhury@example.com</t>
  </si>
  <si>
    <t>Shakib Davis</t>
  </si>
  <si>
    <t>James Chowdhury</t>
  </si>
  <si>
    <t>james.chowdhury@example.com</t>
  </si>
  <si>
    <t>Karim Johnson</t>
  </si>
  <si>
    <t>karim.johnson@example.com</t>
  </si>
  <si>
    <t>Sophia Ahmed</t>
  </si>
  <si>
    <t>London</t>
  </si>
  <si>
    <t>sophia.ahmed@example.com</t>
  </si>
  <si>
    <t>Mim Khan</t>
  </si>
  <si>
    <t>mim.khan@example.com</t>
  </si>
  <si>
    <t>Priya Smith</t>
  </si>
  <si>
    <t>priya.smith@example.com</t>
  </si>
  <si>
    <t>Farhan Thomas</t>
  </si>
  <si>
    <t>farhan.thomas@example.com</t>
  </si>
  <si>
    <t>Rakib Begum</t>
  </si>
  <si>
    <t>rakib.begum@example.com</t>
  </si>
  <si>
    <t>Olivia Taylor</t>
  </si>
  <si>
    <t>olivia.taylor@example.com</t>
  </si>
  <si>
    <t>Daniel Davis</t>
  </si>
  <si>
    <t>daniel.davis@example.com</t>
  </si>
  <si>
    <t>Rakib Taylor</t>
  </si>
  <si>
    <t>rakib.taylor@example.com</t>
  </si>
  <si>
    <t>Tania Rahman</t>
  </si>
  <si>
    <t>tania.rahman@example.com</t>
  </si>
  <si>
    <t>Tanvir Alam</t>
  </si>
  <si>
    <t>tanvir.alam@example.com</t>
  </si>
  <si>
    <t>Tania Wilson</t>
  </si>
  <si>
    <t>tania.wilson@example.com</t>
  </si>
  <si>
    <t>Daniel Alam</t>
  </si>
  <si>
    <t>daniel.alam@example.com</t>
  </si>
  <si>
    <t>Priya Johnson</t>
  </si>
  <si>
    <t>priya.johnson@example.com</t>
  </si>
  <si>
    <t>Michael Alam</t>
  </si>
  <si>
    <t>michael.alam@example.com</t>
  </si>
  <si>
    <t>Shakib Chowdhury</t>
  </si>
  <si>
    <t>shakib.chowdhury@example.com</t>
  </si>
  <si>
    <t>Rakib Rahman</t>
  </si>
  <si>
    <t>rakib.rahman@example.com</t>
  </si>
  <si>
    <t>Daniel Johnson</t>
  </si>
  <si>
    <t>daniel.johnson@example.com</t>
  </si>
  <si>
    <t>Olivia Thomas</t>
  </si>
  <si>
    <t>olivia.thomas@example.com</t>
  </si>
  <si>
    <t>Grace Johnson</t>
  </si>
  <si>
    <t>grace.johnson@example.com</t>
  </si>
  <si>
    <t>Sara Hossain</t>
  </si>
  <si>
    <t>sara.hossain@example.com</t>
  </si>
  <si>
    <t>Karim Taylor</t>
  </si>
  <si>
    <t>karim.taylor@example.com</t>
  </si>
  <si>
    <t>Shakib Uddin</t>
  </si>
  <si>
    <t>shakib.uddin@example.com</t>
  </si>
  <si>
    <t>Nusrat Ahmed</t>
  </si>
  <si>
    <t>nusrat.ahmed@example.com</t>
  </si>
  <si>
    <t>Jamal Rahman</t>
  </si>
  <si>
    <t>jamal.rahman@example.com</t>
  </si>
  <si>
    <t>Ayesha Miller</t>
  </si>
  <si>
    <t>ayesha.miller@example.com</t>
  </si>
  <si>
    <t>Tanvir Uddin</t>
  </si>
  <si>
    <t>tanvir.uddin@example.com</t>
  </si>
  <si>
    <t>Fatema Davis</t>
  </si>
  <si>
    <t>fatema.davis@example.com</t>
  </si>
  <si>
    <t>John Thomas</t>
  </si>
  <si>
    <t>john.thomas@example.com</t>
  </si>
  <si>
    <t>David Begum</t>
  </si>
  <si>
    <t>david.begum@example.com</t>
  </si>
  <si>
    <t>Ruma Thomas</t>
  </si>
  <si>
    <t>ruma.thomas@example.com</t>
  </si>
  <si>
    <t>Sabbir Begum</t>
  </si>
  <si>
    <t>sabbir.begum@example.com</t>
  </si>
  <si>
    <t>Rakib Uddin</t>
  </si>
  <si>
    <t>rakib.uddin@example.com</t>
  </si>
  <si>
    <t>Rahim Wilson</t>
  </si>
  <si>
    <t>rahim.wilson@example.com</t>
  </si>
  <si>
    <t>Daniel Moore</t>
  </si>
  <si>
    <t>daniel.moore@example.com</t>
  </si>
  <si>
    <t>Ruma Moore</t>
  </si>
  <si>
    <t>ruma.moore@example.com</t>
  </si>
  <si>
    <t>David Taylor</t>
  </si>
  <si>
    <t>david.taylor@example.com</t>
  </si>
  <si>
    <t>Mitu Hossain</t>
  </si>
  <si>
    <t>mitu.hossain@example.com</t>
  </si>
  <si>
    <t>Tanvir Brown</t>
  </si>
  <si>
    <t>tanvir.brown@example.com</t>
  </si>
  <si>
    <t>Nusrat Wilson</t>
  </si>
  <si>
    <t>nusrat.wilson@example.com</t>
  </si>
  <si>
    <t>Emma Anderson</t>
  </si>
  <si>
    <t>emma.anderson@example.com</t>
  </si>
  <si>
    <t>Emma Khan</t>
  </si>
  <si>
    <t>emma.khan@example.com</t>
  </si>
  <si>
    <t>Nadia Begum</t>
  </si>
  <si>
    <t>nadia.begum@example.com</t>
  </si>
  <si>
    <t>Mim Brown</t>
  </si>
  <si>
    <t>mim.brown@example.com</t>
  </si>
  <si>
    <t>Farhan Brown</t>
  </si>
  <si>
    <t>farhan.brown@example.com</t>
  </si>
  <si>
    <t>Daniel Khan</t>
  </si>
  <si>
    <t>daniel.khan@example.com</t>
  </si>
  <si>
    <t>Shakib Alam</t>
  </si>
  <si>
    <t>shakib.alam@example.com</t>
  </si>
  <si>
    <t>nadia.brown@example.com</t>
  </si>
  <si>
    <t>Karim Alam</t>
  </si>
  <si>
    <t>karim.alam@example.com</t>
  </si>
  <si>
    <t>Sara Smith</t>
  </si>
  <si>
    <t>Grace Uddin</t>
  </si>
  <si>
    <t>grace.uddin@example.com</t>
  </si>
  <si>
    <t>Michael Uddin</t>
  </si>
  <si>
    <t>michael.uddin@example.com</t>
  </si>
  <si>
    <t>Nadia Miller</t>
  </si>
  <si>
    <t>nadia.miller@example.com</t>
  </si>
  <si>
    <t>Mitu Miller</t>
  </si>
  <si>
    <t>Tania Miller</t>
  </si>
  <si>
    <t>tania.miller@example.com</t>
  </si>
  <si>
    <t>Rahim Johnson</t>
  </si>
  <si>
    <t>rahim.johnson@example.com</t>
  </si>
  <si>
    <t>Emma Wilson</t>
  </si>
  <si>
    <t>emma.wilson@example.com</t>
  </si>
  <si>
    <t>Olivia Akter</t>
  </si>
  <si>
    <t>olivia.akter@example.com</t>
  </si>
  <si>
    <t>John Smith</t>
  </si>
  <si>
    <t>john.smith@example.com</t>
  </si>
  <si>
    <t>Olivia Davis</t>
  </si>
  <si>
    <t>olivia.davis@example.com</t>
  </si>
  <si>
    <t>Michael Chowdhury</t>
  </si>
  <si>
    <t>michael.chowdhury@example.com</t>
  </si>
  <si>
    <t>Nadia Ahmed</t>
  </si>
  <si>
    <t>nadia.ahmed@example.com</t>
  </si>
  <si>
    <t>James Ahmed</t>
  </si>
  <si>
    <t>james.ahmed@example.com</t>
  </si>
  <si>
    <t>Sara Miller</t>
  </si>
  <si>
    <t>sara.miller@example.com</t>
  </si>
  <si>
    <t>Sabbir Alam</t>
  </si>
  <si>
    <t>sabbir.alam@example.com</t>
  </si>
  <si>
    <t>John Moore</t>
  </si>
  <si>
    <t>john.moore@example.com</t>
  </si>
  <si>
    <t>Ruma Akter</t>
  </si>
  <si>
    <t>ruma.akter@example.com</t>
  </si>
  <si>
    <t>Daniel Taylor</t>
  </si>
  <si>
    <t>daniel.taylor@example.com</t>
  </si>
  <si>
    <t>Fatema Akter</t>
  </si>
  <si>
    <t>fatema.akter@example.com</t>
  </si>
  <si>
    <t>Sophia Khan</t>
  </si>
  <si>
    <t>sophia.khan@example.com</t>
  </si>
  <si>
    <t>Tanvir Hossain</t>
  </si>
  <si>
    <t>tanvir.hossain@example.com</t>
  </si>
  <si>
    <t>sara.smith@example.com</t>
  </si>
  <si>
    <t>Daniel Wilson</t>
  </si>
  <si>
    <t>daniel.wilson@example.com</t>
  </si>
  <si>
    <t>Arif Miller</t>
  </si>
  <si>
    <t>arif.miller@example.com</t>
  </si>
  <si>
    <t>Rakib Khan</t>
  </si>
  <si>
    <t>rakib.khan@example.com</t>
  </si>
  <si>
    <t>Nadia Alam</t>
  </si>
  <si>
    <t>nadia.alam@example.com</t>
  </si>
  <si>
    <t>Priya Hossain</t>
  </si>
  <si>
    <t>priya.hossain@example.com</t>
  </si>
  <si>
    <t>John Hossain</t>
  </si>
  <si>
    <t>john.hossain@example.com</t>
  </si>
  <si>
    <t>Fatema Alam</t>
  </si>
  <si>
    <t>Sophia Thomas</t>
  </si>
  <si>
    <t>sophia.thomas@example.com</t>
  </si>
  <si>
    <t>Sara Rahman</t>
  </si>
  <si>
    <t>Rakib Smith</t>
  </si>
  <si>
    <t>rakib.smith@example.com</t>
  </si>
  <si>
    <t>Daniel Uddin</t>
  </si>
  <si>
    <t>daniel.uddin@example.com</t>
  </si>
  <si>
    <t>Emma Begum</t>
  </si>
  <si>
    <t>emma.begum@example.com</t>
  </si>
  <si>
    <t>Mitu Begum</t>
  </si>
  <si>
    <t>mitu.begum@example.com</t>
  </si>
  <si>
    <t>Farhan Davis</t>
  </si>
  <si>
    <t>farhan.davis@example.com</t>
  </si>
  <si>
    <t>Fatema Anderson</t>
  </si>
  <si>
    <t>fatema.anderson@example.com</t>
  </si>
  <si>
    <t>Rahim Uddin</t>
  </si>
  <si>
    <t>rahim.uddin@example.com</t>
  </si>
  <si>
    <t>Sadia Davis</t>
  </si>
  <si>
    <t>sadia.davis@example.com</t>
  </si>
  <si>
    <t>Grace Begum</t>
  </si>
  <si>
    <t>grace.begum@example.com</t>
  </si>
  <si>
    <t>Hasan Chowdhury</t>
  </si>
  <si>
    <t>hasan.chowdhury@example.com</t>
  </si>
  <si>
    <t>Sara Chowdhury</t>
  </si>
  <si>
    <t>sara.chowdhury@example.com</t>
  </si>
  <si>
    <t>Nadia Davis</t>
  </si>
  <si>
    <t>nadia.davis@example.com</t>
  </si>
  <si>
    <t>Tania Ahmed</t>
  </si>
  <si>
    <t>tania.ahmed@example.com</t>
  </si>
  <si>
    <t>Tania Anderson</t>
  </si>
  <si>
    <t>tania.anderson@example.com</t>
  </si>
  <si>
    <t>Emma Akter</t>
  </si>
  <si>
    <t>emma.akter@example.com</t>
  </si>
  <si>
    <t>Ruma Alam</t>
  </si>
  <si>
    <t>ruma.alam@example.com</t>
  </si>
  <si>
    <t>Mim Uddin</t>
  </si>
  <si>
    <t>mim.uddin@example.com</t>
  </si>
  <si>
    <t>Ayesha Ahmed</t>
  </si>
  <si>
    <t>ayesha.ahmed@example.com</t>
  </si>
  <si>
    <t>Fatema Brown</t>
  </si>
  <si>
    <t>fatema.brown@example.com</t>
  </si>
  <si>
    <t>Olivia Chowdhury</t>
  </si>
  <si>
    <t>olivia.chowdhury@example.com</t>
  </si>
  <si>
    <t>Rahim Davis</t>
  </si>
  <si>
    <t>rahim.davis@example.com</t>
  </si>
  <si>
    <t>Karim Anderson</t>
  </si>
  <si>
    <t>karim.anderson@example.com</t>
  </si>
  <si>
    <t>Priya Davis</t>
  </si>
  <si>
    <t>priya.davis@example.com</t>
  </si>
  <si>
    <t>James Thomas</t>
  </si>
  <si>
    <t>james.thomas@example.com</t>
  </si>
  <si>
    <t>Sophia Wilson</t>
  </si>
  <si>
    <t>sophia.wilson@example.com</t>
  </si>
  <si>
    <t>Nadia Taylor</t>
  </si>
  <si>
    <t>nadia.taylor@example.com</t>
  </si>
  <si>
    <t>Olivia Smith</t>
  </si>
  <si>
    <t>olivia.smith@example.com</t>
  </si>
  <si>
    <t>Sophia Alam</t>
  </si>
  <si>
    <t>sophia.alam@example.com</t>
  </si>
  <si>
    <t>Arif Islam</t>
  </si>
  <si>
    <t>arif.islam@example.com</t>
  </si>
  <si>
    <t>Nadia Akter</t>
  </si>
  <si>
    <t>nadia.akter@example.com</t>
  </si>
  <si>
    <t>Olivia Rahman</t>
  </si>
  <si>
    <t>olivia.rahman@example.com</t>
  </si>
  <si>
    <t>Hasan Johnson</t>
  </si>
  <si>
    <t>hasan.johnson@example.com</t>
  </si>
  <si>
    <t>David Hossain</t>
  </si>
  <si>
    <t>david.hossain@example.com</t>
  </si>
  <si>
    <t>priya.uddin@example.com</t>
  </si>
  <si>
    <t>Nusrat Moore</t>
  </si>
  <si>
    <t>nusrat.moore@example.com</t>
  </si>
  <si>
    <t>Rahim Taylor</t>
  </si>
  <si>
    <t>rahim.taylor@example.com</t>
  </si>
  <si>
    <t>David Chowdhury</t>
  </si>
  <si>
    <t>david.chowdhury@example.com</t>
  </si>
  <si>
    <t>fatema.alam@example.com</t>
  </si>
  <si>
    <t>Sabbir Wilson</t>
  </si>
  <si>
    <t>sabbir.wilson@example.com</t>
  </si>
  <si>
    <t>fatema.smith@example.com</t>
  </si>
  <si>
    <t>Jamal Begum</t>
  </si>
  <si>
    <t>jamal.begum@example.com</t>
  </si>
  <si>
    <t>John Wilson</t>
  </si>
  <si>
    <t>john.wilson@example.com</t>
  </si>
  <si>
    <t>Mitu Akter</t>
  </si>
  <si>
    <t>mitu.akter@example.com</t>
  </si>
  <si>
    <t>Sophia Anderson</t>
  </si>
  <si>
    <t>sophia.anderson@example.com</t>
  </si>
  <si>
    <t>Nusrat Khan</t>
  </si>
  <si>
    <t>nusrat.khan@example.com</t>
  </si>
  <si>
    <t>Sara Wilson</t>
  </si>
  <si>
    <t>sara.wilson@example.com</t>
  </si>
  <si>
    <t>Jamal Akter</t>
  </si>
  <si>
    <t>jamal.akter@example.com</t>
  </si>
  <si>
    <t>Sadia Brown</t>
  </si>
  <si>
    <t>sadia.brown@example.com</t>
  </si>
  <si>
    <t>Tanvir Miller</t>
  </si>
  <si>
    <t>tanvir.miller@example.com</t>
  </si>
  <si>
    <t>Michael Begum</t>
  </si>
  <si>
    <t>michael.begum@example.com</t>
  </si>
  <si>
    <t>Grace Alam</t>
  </si>
  <si>
    <t>grace.alam@example.com</t>
  </si>
  <si>
    <t>Grace Taylor</t>
  </si>
  <si>
    <t>grace.taylor@example.com</t>
  </si>
  <si>
    <t>Karim Ahmed</t>
  </si>
  <si>
    <t>karim.ahmed@example.com</t>
  </si>
  <si>
    <t>karim.uddin@example.com</t>
  </si>
  <si>
    <t>Nusrat Begum</t>
  </si>
  <si>
    <t>nusrat.begum@example.com</t>
  </si>
  <si>
    <t>Farhan Wilson</t>
  </si>
  <si>
    <t>farhan.wilson@example.com</t>
  </si>
  <si>
    <t>Nusrat Taylor</t>
  </si>
  <si>
    <t>nusrat.taylor@example.com</t>
  </si>
  <si>
    <t>Hasan Moore</t>
  </si>
  <si>
    <t>hasan.moore@example.com</t>
  </si>
  <si>
    <t>Rakib Chowdhury</t>
  </si>
  <si>
    <t>rakib.chowdhury@example.com</t>
  </si>
  <si>
    <t>Nadia Brown</t>
  </si>
  <si>
    <t>Olivia Hossain</t>
  </si>
  <si>
    <t>olivia.hossain@example.com</t>
  </si>
  <si>
    <t>Michael Miller</t>
  </si>
  <si>
    <t>michael.miller@example.com</t>
  </si>
  <si>
    <t>Tania Alam</t>
  </si>
  <si>
    <t>Tanvir Moore</t>
  </si>
  <si>
    <t>tanvir.moore@example.com</t>
  </si>
  <si>
    <t>Sabbir Rahman</t>
  </si>
  <si>
    <t>sabbir.rahman@example.com</t>
  </si>
  <si>
    <t>Sophia Hossain</t>
  </si>
  <si>
    <t>sophia.hossain@example.com</t>
  </si>
  <si>
    <t>David Smith</t>
  </si>
  <si>
    <t>Rakib Anderson</t>
  </si>
  <si>
    <t>rakib.anderson@example.com</t>
  </si>
  <si>
    <t>Fatema Begum</t>
  </si>
  <si>
    <t>fatema.begum@example.com</t>
  </si>
  <si>
    <t>Rahim Brown</t>
  </si>
  <si>
    <t>rahim.brown@example.com</t>
  </si>
  <si>
    <t>Jamal Moore</t>
  </si>
  <si>
    <t>jamal.moore@example.com</t>
  </si>
  <si>
    <t>Rakib Johnson</t>
  </si>
  <si>
    <t>rakib.johnson@example.com</t>
  </si>
  <si>
    <t>Michael Brown</t>
  </si>
  <si>
    <t>michael.brown@example.com</t>
  </si>
  <si>
    <t>Arif Taylor</t>
  </si>
  <si>
    <t>arif.taylor@example.com</t>
  </si>
  <si>
    <t>David Alam</t>
  </si>
  <si>
    <t>david.alam@example.com</t>
  </si>
  <si>
    <t>Nusrat Akter</t>
  </si>
  <si>
    <t>nusrat.akter@example.com</t>
  </si>
  <si>
    <t>Michael Khan</t>
  </si>
  <si>
    <t>michael.khan@example.com</t>
  </si>
  <si>
    <t>Mitu Johnson</t>
  </si>
  <si>
    <t>mitu.johnson@example.com</t>
  </si>
  <si>
    <t>Mim Rahman</t>
  </si>
  <si>
    <t>mim.rahman@example.com</t>
  </si>
  <si>
    <t>Shakib Thomas</t>
  </si>
  <si>
    <t>shakib.thomas@example.com</t>
  </si>
  <si>
    <t>Arif Alam</t>
  </si>
  <si>
    <t>arif.alam@example.com</t>
  </si>
  <si>
    <t>Shakib Hossain</t>
  </si>
  <si>
    <t>shakib.hossain@example.com</t>
  </si>
  <si>
    <t>Tanvir Johnson</t>
  </si>
  <si>
    <t>tanvir.johnson@example.com</t>
  </si>
  <si>
    <t>Arif Ahmed</t>
  </si>
  <si>
    <t>arif.ahmed@example.com</t>
  </si>
  <si>
    <t>Karim Uddin</t>
  </si>
  <si>
    <t>Tanvir Anderson</t>
  </si>
  <si>
    <t>tanvir.anderson@example.com</t>
  </si>
  <si>
    <t>Tanvir Khan</t>
  </si>
  <si>
    <t>tanvir.khan@example.com</t>
  </si>
  <si>
    <t>Ruma Rahman</t>
  </si>
  <si>
    <t>ruma.rahman@example.com</t>
  </si>
  <si>
    <t>Mim Davis</t>
  </si>
  <si>
    <t>mim.davis@example.com</t>
  </si>
  <si>
    <t>Olivia Moore</t>
  </si>
  <si>
    <t>olivia.moore@example.com</t>
  </si>
  <si>
    <t>Grace Rahman</t>
  </si>
  <si>
    <t>grace.rahman@example.com</t>
  </si>
  <si>
    <t>Rahim Hossain</t>
  </si>
  <si>
    <t>rahim.hossain@example.com</t>
  </si>
  <si>
    <t>Sara Davis</t>
  </si>
  <si>
    <t>sara.davis@example.com</t>
  </si>
  <si>
    <t>Mim Akter</t>
  </si>
  <si>
    <t>mim.akter@example.com</t>
  </si>
  <si>
    <t>Priya Thomas</t>
  </si>
  <si>
    <t>priya.thomas@example.com</t>
  </si>
  <si>
    <t>Ruma Begum</t>
  </si>
  <si>
    <t>Emma Johnson</t>
  </si>
  <si>
    <t>emma.johnson@example.com</t>
  </si>
  <si>
    <t>Ayesha Islam</t>
  </si>
  <si>
    <t>ayesha.islam@example.com</t>
  </si>
  <si>
    <t>James Johnson</t>
  </si>
  <si>
    <t>james.johnson@example.com</t>
  </si>
  <si>
    <t>Ayesha Begum</t>
  </si>
  <si>
    <t>ayesha.begum@example.com</t>
  </si>
  <si>
    <t>John Khan</t>
  </si>
  <si>
    <t>john.khan@example.com</t>
  </si>
  <si>
    <t>Shakib Begum</t>
  </si>
  <si>
    <t>shakib.begum@example.com</t>
  </si>
  <si>
    <t>Sophia Begum</t>
  </si>
  <si>
    <t>sophia.begum@example.com</t>
  </si>
  <si>
    <t>Grace Khan</t>
  </si>
  <si>
    <t>grace.khan@example.com</t>
  </si>
  <si>
    <t>Farhan Moore</t>
  </si>
  <si>
    <t>farhan.moore@example.com</t>
  </si>
  <si>
    <t>Mim Chowdhury</t>
  </si>
  <si>
    <t>mim.chowdhury@example.com</t>
  </si>
  <si>
    <t>Sara Islam</t>
  </si>
  <si>
    <t>sara.islam@example.com</t>
  </si>
  <si>
    <t>James Begum</t>
  </si>
  <si>
    <t>james.begum@example.com</t>
  </si>
  <si>
    <t>Jamal Thomas</t>
  </si>
  <si>
    <t>jamal.thomas@example.com</t>
  </si>
  <si>
    <t>Nusrat Chowdhury</t>
  </si>
  <si>
    <t>nusrat.chowdhury@example.com</t>
  </si>
  <si>
    <t>Sabbir Moore</t>
  </si>
  <si>
    <t>sabbir.moore@example.com</t>
  </si>
  <si>
    <t>Rakib Moore</t>
  </si>
  <si>
    <t>rakib.moore@example.com</t>
  </si>
  <si>
    <t>Rakib Miller</t>
  </si>
  <si>
    <t>rakib.miller@example.com</t>
  </si>
  <si>
    <t>Ayesha Davis</t>
  </si>
  <si>
    <t>ayesha.davis@example.com</t>
  </si>
  <si>
    <t>David Anderson</t>
  </si>
  <si>
    <t>david.anderson@example.com</t>
  </si>
  <si>
    <t>fatema.miller@example.com</t>
  </si>
  <si>
    <t>Sadia Miller</t>
  </si>
  <si>
    <t>sadia.miller@example.com</t>
  </si>
  <si>
    <t>Tania Chowdhury</t>
  </si>
  <si>
    <t>tania.chowdhury@example.com</t>
  </si>
  <si>
    <t>Priya Begum</t>
  </si>
  <si>
    <t>priya.begum@example.com</t>
  </si>
  <si>
    <t>Grace Wilson</t>
  </si>
  <si>
    <t>grace.wilson@example.com</t>
  </si>
  <si>
    <t>David Rahman</t>
  </si>
  <si>
    <t>david.rahman@example.com</t>
  </si>
  <si>
    <t>priya.wilson@example.com</t>
  </si>
  <si>
    <t>Karim Akter</t>
  </si>
  <si>
    <t>karim.akter@example.com</t>
  </si>
  <si>
    <t>Sabbir Thomas</t>
  </si>
  <si>
    <t>sabbir.thomas@example.com</t>
  </si>
  <si>
    <t>Daniel Ahmed</t>
  </si>
  <si>
    <t>daniel.ahmed@example.com</t>
  </si>
  <si>
    <t>Rakib Hossain</t>
  </si>
  <si>
    <t>rakib.hossain@example.com</t>
  </si>
  <si>
    <t>Sophia Islam</t>
  </si>
  <si>
    <t>sophia.islam@example.com</t>
  </si>
  <si>
    <t>Daniel Thomas</t>
  </si>
  <si>
    <t>daniel.thomas@example.com</t>
  </si>
  <si>
    <t>Fatema Smith</t>
  </si>
  <si>
    <t>Karim Davis</t>
  </si>
  <si>
    <t>karim.davis@example.com</t>
  </si>
  <si>
    <t>John Davis</t>
  </si>
  <si>
    <t>john.davis@example.com</t>
  </si>
  <si>
    <t>Ayesha Thomas</t>
  </si>
  <si>
    <t>ayesha.thomas@example.com</t>
  </si>
  <si>
    <t>Shakib Akter</t>
  </si>
  <si>
    <t>shakib.akter@example.com</t>
  </si>
  <si>
    <t>Jamal Hossain</t>
  </si>
  <si>
    <t>jamal.hossain@example.com</t>
  </si>
  <si>
    <t>mitu.miller@example.com</t>
  </si>
  <si>
    <t>david.smith@example.com</t>
  </si>
  <si>
    <t>Shakib Smith</t>
  </si>
  <si>
    <t>shakib.smith@example.com</t>
  </si>
  <si>
    <t>Grace Islam</t>
  </si>
  <si>
    <t>grace.islam@example.com</t>
  </si>
  <si>
    <t>Jamal Ahmed</t>
  </si>
  <si>
    <t>jamal.ahmed@example.com</t>
  </si>
  <si>
    <t>Nadia Khan</t>
  </si>
  <si>
    <t>nadia.khan@example.com</t>
  </si>
  <si>
    <t>Olivia Uddin</t>
  </si>
  <si>
    <t>olivia.uddin@example.com</t>
  </si>
  <si>
    <t>Ayesha Alam</t>
  </si>
  <si>
    <t>ayesha.alam@example.com</t>
  </si>
  <si>
    <t>Emma Alam</t>
  </si>
  <si>
    <t>emma.alam@example.com</t>
  </si>
  <si>
    <t>Rakib Davis</t>
  </si>
  <si>
    <t>rakib.davis@example.com</t>
  </si>
  <si>
    <t>Farhan Ahmed</t>
  </si>
  <si>
    <t>farhan.ahmed@example.com</t>
  </si>
  <si>
    <t>Priya Wilson</t>
  </si>
  <si>
    <t>Mitu Brown</t>
  </si>
  <si>
    <t>mitu.brown@example.com</t>
  </si>
  <si>
    <t>Olivia Ahmed</t>
  </si>
  <si>
    <t>olivia.ahmed@example.com</t>
  </si>
  <si>
    <t>Hasan Khan</t>
  </si>
  <si>
    <t>hasan.khan@example.com</t>
  </si>
  <si>
    <t>Sophia Chowdhury</t>
  </si>
  <si>
    <t>sophia.chowdhury@example.com</t>
  </si>
  <si>
    <t>Shakib Johnson</t>
  </si>
  <si>
    <t>shakib.johnson@example.com</t>
  </si>
  <si>
    <t>Jamal Chowdhury</t>
  </si>
  <si>
    <t>jamal.chowdhury@example.com</t>
  </si>
  <si>
    <t>Shakib Moore</t>
  </si>
  <si>
    <t>shakib.moore@example.com</t>
  </si>
  <si>
    <t>Daniel Chowdhury</t>
  </si>
  <si>
    <t>daniel.chowdhury@example.com</t>
  </si>
  <si>
    <t>Mim Alam</t>
  </si>
  <si>
    <t>mim.alam@example.com</t>
  </si>
  <si>
    <t>Shakib Miller</t>
  </si>
  <si>
    <t>shakib.miller@example.com</t>
  </si>
  <si>
    <t>Hasan Wilson</t>
  </si>
  <si>
    <t>hasan.wilson@example.com</t>
  </si>
  <si>
    <t>Sadia Wilson</t>
  </si>
  <si>
    <t>sadia.wilson@example.com</t>
  </si>
  <si>
    <t>Olivia Wilson</t>
  </si>
  <si>
    <t>olivia.wilson@example.com</t>
  </si>
  <si>
    <t>Tania Johnson</t>
  </si>
  <si>
    <t>tania.johnson@example.com</t>
  </si>
  <si>
    <t>Priya Taylor</t>
  </si>
  <si>
    <t>priya.taylor@example.com</t>
  </si>
  <si>
    <t>Emma Brown</t>
  </si>
  <si>
    <t>emma.brown@example.com</t>
  </si>
  <si>
    <t>James Miller</t>
  </si>
  <si>
    <t>james.miller@example.com</t>
  </si>
  <si>
    <t>John Rahman</t>
  </si>
  <si>
    <t>john.rahman@example.com</t>
  </si>
  <si>
    <t>Fatema Ahmed</t>
  </si>
  <si>
    <t>fatema.ahmed@example.com</t>
  </si>
  <si>
    <t>Hasan Thomas</t>
  </si>
  <si>
    <t>hasan.thomas@example.com</t>
  </si>
  <si>
    <t>Nusrat Miller</t>
  </si>
  <si>
    <t>nusrat.miller@example.com</t>
  </si>
  <si>
    <t>Fatema Miller</t>
  </si>
  <si>
    <t>Emma Rahman</t>
  </si>
  <si>
    <t>emma.rahman@example.com</t>
  </si>
  <si>
    <t>Priya Miller</t>
  </si>
  <si>
    <t>priya.miller@example.com</t>
  </si>
  <si>
    <t>Jamal Smith</t>
  </si>
  <si>
    <t>jamal.smith@example.com</t>
  </si>
  <si>
    <t>Nusrat Smith</t>
  </si>
  <si>
    <t>nusrat.smith@example.com</t>
  </si>
  <si>
    <t>Mitu Wilson</t>
  </si>
  <si>
    <t>mitu.wilson@example.com</t>
  </si>
  <si>
    <t>Sadia Khan</t>
  </si>
  <si>
    <t>sadia.khan@example.com</t>
  </si>
  <si>
    <t>Tania Khan</t>
  </si>
  <si>
    <t>tania.khan@example.com</t>
  </si>
  <si>
    <t>Mitu Alam</t>
  </si>
  <si>
    <t>mitu.alam@example.com</t>
  </si>
  <si>
    <t>Daniel Hossain</t>
  </si>
  <si>
    <t>daniel.hossain@example.com</t>
  </si>
  <si>
    <t>Mim Smith</t>
  </si>
  <si>
    <t>mim.smith@example.com</t>
  </si>
  <si>
    <t>Sara Thomas</t>
  </si>
  <si>
    <t>sara.thomas@example.com</t>
  </si>
  <si>
    <t>Nusrat Anderson</t>
  </si>
  <si>
    <t>nusrat.anderson@example.com</t>
  </si>
  <si>
    <t>ProductName</t>
  </si>
  <si>
    <t>Category</t>
  </si>
  <si>
    <t>SubCategory</t>
  </si>
  <si>
    <t>UnitCost</t>
  </si>
  <si>
    <t>Supplier</t>
  </si>
  <si>
    <t>Laptops Deluxe 892</t>
  </si>
  <si>
    <t>Electronics</t>
  </si>
  <si>
    <t>Laptops</t>
  </si>
  <si>
    <t>Padma Wholesale</t>
  </si>
  <si>
    <t>Pens Mini 821</t>
  </si>
  <si>
    <t>Office Supplies</t>
  </si>
  <si>
    <t>Pens</t>
  </si>
  <si>
    <t>Global Sourcing Ltd</t>
  </si>
  <si>
    <t>Binders Max 146</t>
  </si>
  <si>
    <t>Binders</t>
  </si>
  <si>
    <t>Decor Prime 953</t>
  </si>
  <si>
    <t>Furniture</t>
  </si>
  <si>
    <t>Decor</t>
  </si>
  <si>
    <t>Binders Lite 858</t>
  </si>
  <si>
    <t>Ganges Supply Co</t>
  </si>
  <si>
    <t>Personal Care Mini 941</t>
  </si>
  <si>
    <t>Groceries</t>
  </si>
  <si>
    <t>Personal Care</t>
  </si>
  <si>
    <t>Meghna Imports</t>
  </si>
  <si>
    <t>Women Eco 309</t>
  </si>
  <si>
    <t>Apparel</t>
  </si>
  <si>
    <t>Women</t>
  </si>
  <si>
    <t>Chairs</t>
  </si>
  <si>
    <t>Northline Traders</t>
  </si>
  <si>
    <t>Paper Lite 570</t>
  </si>
  <si>
    <t>Paper</t>
  </si>
  <si>
    <t>Paper Eco 932</t>
  </si>
  <si>
    <t>Cameras</t>
  </si>
  <si>
    <t>Storage Mini 899</t>
  </si>
  <si>
    <t>Storage</t>
  </si>
  <si>
    <t>Chairs Mini 737</t>
  </si>
  <si>
    <t>Paper Prime 195</t>
  </si>
  <si>
    <t>Audio Prime 238</t>
  </si>
  <si>
    <t>Audio</t>
  </si>
  <si>
    <t>Snacks Deluxe 862</t>
  </si>
  <si>
    <t>Snacks</t>
  </si>
  <si>
    <t>Tables Plus 844</t>
  </si>
  <si>
    <t>Tables</t>
  </si>
  <si>
    <t>Tables Prime 385</t>
  </si>
  <si>
    <t>Labels Deluxe 800</t>
  </si>
  <si>
    <t>Labels</t>
  </si>
  <si>
    <t>Tables Max 631</t>
  </si>
  <si>
    <t>Snacks Standard 963</t>
  </si>
  <si>
    <t>Storage Plus 812</t>
  </si>
  <si>
    <t>Footwear Eco 532</t>
  </si>
  <si>
    <t>Footwear</t>
  </si>
  <si>
    <t>Binders Lite 852</t>
  </si>
  <si>
    <t>Kids Pro 394</t>
  </si>
  <si>
    <t>Kids</t>
  </si>
  <si>
    <t>Chairs Prime 149</t>
  </si>
  <si>
    <t>Audio Pro 619</t>
  </si>
  <si>
    <t>Storage Max 865</t>
  </si>
  <si>
    <t>Labels Lite 562</t>
  </si>
  <si>
    <t>Pens Deluxe 654</t>
  </si>
  <si>
    <t>Household Classic 671</t>
  </si>
  <si>
    <t>Household</t>
  </si>
  <si>
    <t>Men Max 446</t>
  </si>
  <si>
    <t>Men</t>
  </si>
  <si>
    <t>Men Lite 154 (New)</t>
  </si>
  <si>
    <t>Household Standard 552</t>
  </si>
  <si>
    <t>Mobile Accessories Mini 994</t>
  </si>
  <si>
    <t>Mobile Accessories</t>
  </si>
  <si>
    <t>Beverages Standard 258</t>
  </si>
  <si>
    <t>Beverages</t>
  </si>
  <si>
    <t>Decor Standard 312 (New)</t>
  </si>
  <si>
    <t>Beverages Pro 760</t>
  </si>
  <si>
    <t>Beverages Plus 578</t>
  </si>
  <si>
    <t>Mobile Accessories Lite 346</t>
  </si>
  <si>
    <t>Laptops Prime 770</t>
  </si>
  <si>
    <t>Kids Eco 762</t>
  </si>
  <si>
    <t>Kids Pro 311</t>
  </si>
  <si>
    <t>Personal Care Eco 185</t>
  </si>
  <si>
    <t>Pens Mini 388</t>
  </si>
  <si>
    <t>Footwear Deluxe 366</t>
  </si>
  <si>
    <t>Women Eco 225</t>
  </si>
  <si>
    <t>Audio Classic 927</t>
  </si>
  <si>
    <t>Snacks Standard 597</t>
  </si>
  <si>
    <t>Cameras Classic 922</t>
  </si>
  <si>
    <t>Decor Lite 474</t>
  </si>
  <si>
    <t>Women Lite 643</t>
  </si>
  <si>
    <t>Mobile Accessories Max 508</t>
  </si>
  <si>
    <t>Laptops Lite 159</t>
  </si>
  <si>
    <t>Household Standard 873</t>
  </si>
  <si>
    <t>Footwear Eco 867</t>
  </si>
  <si>
    <t>Personal Care Mini 570</t>
  </si>
  <si>
    <t>SalesRepName</t>
  </si>
  <si>
    <t>MonthlyTarget</t>
  </si>
  <si>
    <t>Mim Miller</t>
  </si>
  <si>
    <t>Tanvir Rahman</t>
  </si>
  <si>
    <t>Daniel Smith</t>
  </si>
  <si>
    <t>Rahim Khan</t>
  </si>
  <si>
    <t>Shakib Anderson</t>
  </si>
  <si>
    <t>Uae</t>
  </si>
  <si>
    <t>Uk</t>
  </si>
  <si>
    <t>Usa</t>
  </si>
  <si>
    <t>Order Value</t>
  </si>
  <si>
    <t>High Value Order</t>
  </si>
  <si>
    <t>Priority Region</t>
  </si>
  <si>
    <t>Order Summary</t>
  </si>
  <si>
    <t>FirstName</t>
  </si>
  <si>
    <t>LastName</t>
  </si>
  <si>
    <t>Sum of Order Value</t>
  </si>
  <si>
    <t>2024</t>
  </si>
  <si>
    <t>2025</t>
  </si>
  <si>
    <t>OrderDate (Year)</t>
  </si>
  <si>
    <t>OrderDate (Quarter)</t>
  </si>
  <si>
    <t>OrderDate (Month)</t>
  </si>
  <si>
    <t>Chattogram Total</t>
  </si>
  <si>
    <t>Dhaka Total</t>
  </si>
  <si>
    <t>Khulna Total</t>
  </si>
  <si>
    <t>Rajshahi Total</t>
  </si>
  <si>
    <t>Sylhet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</si>
</sst>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2" fontId="0" fillId="0" borderId="0" xfId="0" applyNumberFormat="1"/>
    <xf numFmtId="44" fontId="0" fillId="0" borderId="0" xfId="1" applyFont="1"/>
    <xf numFmtId="0" fontId="0" fillId="0" borderId="0" xfId="0" pivotButton="1"/>
  </cellXfs>
  <cellStyles count="2">
    <cellStyle name="Currency" xfId="1" builtinId="4"/>
    <cellStyle name="Normal" xfId="0" builtinId="0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8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izul Bitto" refreshedDate="46271.504978819445" createdVersion="5" refreshedVersion="8" minRefreshableVersion="3" recordCount="0" supportSubquery="1" supportAdvancedDrill="1" xr:uid="{E271789C-F767-4563-8E5A-D8F8E7ABD657}">
  <cacheSource type="external" connectionId="5"/>
  <cacheFields count="7">
    <cacheField name="[SalesReps].[Region].[Region]" caption="Region" numFmtId="0" hierarchy="39" level="1">
      <sharedItems count="5">
        <s v="Chattogram"/>
        <s v="Dhaka"/>
        <s v="Khulna"/>
        <s v="Rajshahi"/>
        <s v="Sylhet"/>
      </sharedItems>
    </cacheField>
    <cacheField name="[Orders].[OrderDate].[OrderDate]" caption="OrderDate" numFmtId="0" hierarchy="16" level="1">
      <sharedItems containsSemiMixedTypes="0" containsNonDate="0" containsDate="1" containsString="0" minDate="2024-01-01T00:00:00" maxDate="2025-12-31T00:00:00" count="724">
        <d v="2024-01-01T00:00:00"/>
        <d v="2024-01-02T00:00:00"/>
        <d v="2024-01-03T00:00:00"/>
        <d v="2024-01-04T00:00:00"/>
        <d v="2024-01-07T00:00:00"/>
        <d v="2024-01-08T00:00:00"/>
        <d v="2024-01-09T00:00:00"/>
        <d v="2024-01-10T00:00:00"/>
        <d v="2024-01-13T00:00:00"/>
        <d v="2024-01-14T00:00:00"/>
        <d v="2024-01-15T00:00:00"/>
        <d v="2024-01-17T00:00:00"/>
        <d v="2024-01-18T00:00:00"/>
        <d v="2024-01-19T00:00:00"/>
        <d v="2024-01-20T00:00:00"/>
        <d v="2024-01-21T00:00:00"/>
        <d v="2024-01-24T00:00:00"/>
        <d v="2024-01-25T00:00:00"/>
        <d v="2024-01-26T00:00:00"/>
        <d v="2024-01-27T00:00:00"/>
        <d v="2024-01-30T00:00:00"/>
        <d v="2024-01-31T00:00:00"/>
        <d v="2024-02-01T00:00:00"/>
        <d v="2024-02-03T00:00:00"/>
        <d v="2024-02-04T00:00:00"/>
        <d v="2024-02-05T00:00:00"/>
        <d v="2024-02-06T00:00:00"/>
        <d v="2024-02-07T00:00:00"/>
        <d v="2024-02-08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4T00:00:00"/>
        <d v="2024-02-26T00:00:00"/>
        <d v="2024-02-27T00:00:00"/>
        <d v="2024-02-28T00:00:00"/>
        <d v="2024-02-29T00:00:00"/>
        <d v="2024-03-02T00:00:00"/>
        <d v="2024-03-05T00:00:00"/>
        <d v="2024-03-07T00:00:00"/>
        <d v="2024-03-08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21T00:00:00"/>
        <d v="2024-03-24T00:00:00"/>
        <d v="2024-03-25T00:00:00"/>
        <d v="2024-03-26T00:00:00"/>
        <d v="2024-03-27T00:00:00"/>
        <d v="2024-03-28T00:00:00"/>
        <d v="2024-03-30T00:00:00"/>
        <d v="2024-03-3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10T00:00:00"/>
        <d v="2024-04-11T00:00:00"/>
        <d v="2024-04-12T00:00:00"/>
        <d v="2024-04-13T00:00:00"/>
        <d v="2024-04-15T00:00:00"/>
        <d v="2024-04-16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4T00:00:00"/>
        <d v="2024-05-17T00:00:00"/>
        <d v="2024-05-19T00:00:00"/>
        <d v="2024-05-20T00:00:00"/>
        <d v="2024-05-21T00:00:00"/>
        <d v="2024-05-25T00:00:00"/>
        <d v="2024-05-26T00:00:00"/>
        <d v="2024-05-27T00:00:00"/>
        <d v="2024-05-28T00:00:00"/>
        <d v="2024-05-29T00:00:00"/>
        <d v="2024-05-30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10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2T00:00:00"/>
        <d v="2024-06-23T00:00:00"/>
        <d v="2024-06-24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4T00:00:00"/>
        <d v="2024-07-05T00:00:00"/>
        <d v="2024-07-06T00:00:00"/>
        <d v="2024-07-08T00:00:00"/>
        <d v="2024-07-10T00:00:00"/>
        <d v="2024-07-12T00:00:00"/>
        <d v="2024-07-13T00:00:00"/>
        <d v="2024-07-14T00:00:00"/>
        <d v="2024-07-15T00:00:00"/>
        <d v="2024-07-16T00:00:00"/>
        <d v="2024-07-18T00:00:00"/>
        <d v="2024-07-20T00:00:00"/>
        <d v="2024-07-21T00:00:00"/>
        <d v="2024-07-22T00:00:00"/>
        <d v="2024-07-24T00:00:00"/>
        <d v="2024-07-25T00:00:00"/>
        <d v="2024-07-26T00:00:00"/>
        <d v="2024-07-27T00:00:00"/>
        <d v="2024-07-28T00:00:00"/>
        <d v="2024-07-29T00:00:00"/>
        <d v="2024-08-01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4T00:00:00"/>
        <d v="2024-08-15T00:00:00"/>
        <d v="2024-08-16T00:00:00"/>
        <d v="2024-08-17T00:00:00"/>
        <d v="2024-08-20T00:00:00"/>
        <d v="2024-08-21T00:00:00"/>
        <d v="2024-08-22T00:00:00"/>
        <d v="2024-08-23T00:00:00"/>
        <d v="2024-08-28T00:00:00"/>
        <d v="2024-08-29T00:00:00"/>
        <d v="2024-08-31T00:00:00"/>
        <d v="2024-09-01T00:00:00"/>
        <d v="2024-09-02T00:00:00"/>
        <d v="2024-09-04T00:00:00"/>
        <d v="2024-09-05T00:00:00"/>
        <d v="2024-09-07T00:00:00"/>
        <d v="2024-09-08T00:00:00"/>
        <d v="2024-09-10T00:00:00"/>
        <d v="2024-09-11T00:00:00"/>
        <d v="2024-09-12T00:00:00"/>
        <d v="2024-09-13T00:00:00"/>
        <d v="2024-09-15T00:00:00"/>
        <d v="2024-09-17T00:00:00"/>
        <d v="2024-09-18T00:00:00"/>
        <d v="2024-09-19T00:00:00"/>
        <d v="2024-09-23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9T00:00:00"/>
        <d v="2024-10-20T00:00:00"/>
        <d v="2024-10-22T00:00:00"/>
        <d v="2024-10-23T00:00:00"/>
        <d v="2024-10-24T00:00:00"/>
        <d v="2024-10-25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4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6T00:00:00"/>
        <d v="2024-11-17T00:00:00"/>
        <d v="2024-11-21T00:00:00"/>
        <d v="2024-11-24T00:00:00"/>
        <d v="2024-11-25T00:00:00"/>
        <d v="2024-11-26T00:00:00"/>
        <d v="2024-11-29T00:00:00"/>
        <d v="2024-11-30T00:00:00"/>
        <d v="2024-12-01T00:00:00"/>
        <d v="2024-12-06T00:00:00"/>
        <d v="2024-12-07T00:00:00"/>
        <d v="2024-12-08T00:00:00"/>
        <d v="2024-12-10T00:00:00"/>
        <d v="2024-12-12T00:00:00"/>
        <d v="2024-12-13T00:00:00"/>
        <d v="2024-12-14T00:00:00"/>
        <d v="2024-12-17T00:00:00"/>
        <d v="2024-12-18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2T00:00:00"/>
        <d v="2025-01-14T00:00:00"/>
        <d v="2025-01-15T00:00:00"/>
        <d v="2025-01-16T00:00:00"/>
        <d v="2025-01-17T00:00:00"/>
        <d v="2025-01-18T00:00:00"/>
        <d v="2025-01-20T00:00:00"/>
        <d v="2025-01-22T00:00:00"/>
        <d v="2025-01-23T00:00:00"/>
        <d v="2025-01-24T00:00:00"/>
        <d v="2025-01-27T00:00:00"/>
        <d v="2025-01-29T00:00:00"/>
        <d v="2025-01-30T00:00:00"/>
        <d v="2025-01-31T00:00:00"/>
        <d v="2025-02-02T00:00:00"/>
        <d v="2025-02-03T00:00:00"/>
        <d v="2025-02-05T00:00:00"/>
        <d v="2025-02-07T00:00:00"/>
        <d v="2025-02-08T00:00:00"/>
        <d v="2025-02-10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5T00:00:00"/>
        <d v="2025-02-26T00:00:00"/>
        <d v="2025-03-02T00:00:00"/>
        <d v="2025-03-04T00:00:00"/>
        <d v="2025-03-05T00:00:00"/>
        <d v="2025-03-06T00:00:00"/>
        <d v="2025-03-07T00:00:00"/>
        <d v="2025-03-09T00:00:00"/>
        <d v="2025-03-10T00:00:00"/>
        <d v="2025-03-13T00:00:00"/>
        <d v="2025-03-15T00:00:00"/>
        <d v="2025-03-16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8T00:00:00"/>
        <d v="2025-03-30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4T00:00:00"/>
        <d v="2025-04-15T00:00:00"/>
        <d v="2025-04-16T00:00:00"/>
        <d v="2025-04-18T00:00:00"/>
        <d v="2025-04-20T00:00:00"/>
        <d v="2025-04-21T00:00:00"/>
        <d v="2025-04-22T00:00:00"/>
        <d v="2025-04-23T00:00:00"/>
        <d v="2025-04-26T00:00:00"/>
        <d v="2025-04-27T00:00:00"/>
        <d v="2025-04-30T00:00:00"/>
        <d v="2025-05-02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7T00:00:00"/>
        <d v="2025-06-08T00:00:00"/>
        <d v="2025-06-09T00:00:00"/>
        <d v="2025-06-10T00:00:00"/>
        <d v="2025-06-11T00:00:00"/>
        <d v="2025-06-14T00:00:00"/>
        <d v="2025-06-16T00:00:00"/>
        <d v="2025-06-18T00:00:00"/>
        <d v="2025-06-19T00:00:00"/>
        <d v="2025-06-20T00:00:00"/>
        <d v="2025-06-21T00:00:00"/>
        <d v="2025-06-24T00:00:00"/>
        <d v="2025-06-25T00:00:00"/>
        <d v="2025-06-27T00:00:00"/>
        <d v="2025-06-28T00:00:00"/>
        <d v="2025-06-30T00:00:00"/>
        <d v="2025-07-01T00:00:00"/>
        <d v="2025-07-02T00:00:00"/>
        <d v="2025-07-03T00:00:00"/>
        <d v="2025-07-04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8T00:00:00"/>
        <d v="2025-07-19T00:00:00"/>
        <d v="2025-07-20T00:00:00"/>
        <d v="2025-07-21T00:00:00"/>
        <d v="2025-07-22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4T00:00:00"/>
        <d v="2025-08-05T00:00:00"/>
        <d v="2025-08-06T00:00:00"/>
        <d v="2025-08-07T00:00:00"/>
        <d v="2025-08-08T00:00:00"/>
        <d v="2025-08-09T00:00:00"/>
        <d v="2025-08-12T00:00:00"/>
        <d v="2025-08-13T00:00:00"/>
        <d v="2025-08-14T00:00:00"/>
        <d v="2025-08-17T00:00:00"/>
        <d v="2025-08-18T00:00:00"/>
        <d v="2025-08-19T00:00:00"/>
        <d v="2025-08-20T00:00:00"/>
        <d v="2025-08-24T00:00:00"/>
        <d v="2025-08-27T00:00:00"/>
        <d v="2025-08-28T00:00:00"/>
        <d v="2025-08-30T00:00:00"/>
        <d v="2025-09-02T00:00:00"/>
        <d v="2025-09-03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7T00:00:00"/>
        <d v="2025-09-18T00:00:00"/>
        <d v="2025-09-19T00:00:00"/>
        <d v="2025-09-20T00:00:00"/>
        <d v="2025-09-21T00:00:00"/>
        <d v="2025-09-22T00:00:00"/>
        <d v="2025-09-24T00:00:00"/>
        <d v="2025-09-26T00:00:00"/>
        <d v="2025-09-27T00:00:00"/>
        <d v="2025-09-29T00:00:00"/>
        <d v="2025-09-30T00:00:00"/>
        <d v="2025-10-01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1T00:00:00"/>
        <d v="2025-10-12T00:00:00"/>
        <d v="2025-10-13T00:00:00"/>
        <d v="2025-10-16T00:00:00"/>
        <d v="2025-10-21T00:00:00"/>
        <d v="2025-10-23T00:00:00"/>
        <d v="2025-10-25T00:00:00"/>
        <d v="2025-10-26T00:00:00"/>
        <d v="2025-10-31T00:00:00"/>
        <d v="2025-11-02T00:00:00"/>
        <d v="2025-11-03T00:00:00"/>
        <d v="2025-11-04T00:00:00"/>
        <d v="2025-11-05T00:00:00"/>
        <d v="2025-11-10T00:00:00"/>
        <d v="2025-11-13T00:00:00"/>
        <d v="2025-11-14T00:00:00"/>
        <d v="2025-11-16T00:00:00"/>
        <d v="2025-11-17T00:00:00"/>
        <d v="2025-11-18T00:00:00"/>
        <d v="2025-11-19T00:00:00"/>
        <d v="2025-11-20T00:00:00"/>
        <d v="2025-11-21T00:00:00"/>
        <d v="2025-11-28T00:00:00"/>
        <d v="2025-11-29T00:00:00"/>
        <d v="2025-11-30T00:00:00"/>
        <d v="2025-12-01T00:00:00"/>
        <d v="2025-12-03T00:00:00"/>
        <d v="2025-12-04T00:00:00"/>
        <d v="2025-12-05T00:00:00"/>
        <d v="2025-12-08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4-01-06T00:00:00"/>
        <d v="2024-01-12T00:00:00"/>
        <d v="2024-01-22T00:00:00"/>
        <d v="2024-01-23T00:00:00"/>
        <d v="2024-01-28T00:00:00"/>
        <d v="2024-02-02T00:00:00"/>
        <d v="2024-02-09T00:00:00"/>
        <d v="2024-02-22T00:00:00"/>
        <d v="2024-02-25T00:00:00"/>
        <d v="2024-03-01T00:00:00"/>
        <d v="2024-03-06T00:00:00"/>
        <d v="2024-03-19T00:00:00"/>
        <d v="2024-03-20T00:00:00"/>
        <d v="2024-04-01T00:00:00"/>
        <d v="2024-04-14T00:00:00"/>
        <d v="2024-04-17T00:00:00"/>
        <d v="2024-04-23T00:00:00"/>
        <d v="2024-04-28T00:00:00"/>
        <d v="2024-04-29T00:00:00"/>
        <d v="2024-05-18T00:00:00"/>
        <d v="2024-05-22T00:00:00"/>
        <d v="2024-05-31T00:00:00"/>
        <d v="2024-06-11T00:00:00"/>
        <d v="2024-06-20T00:00:00"/>
        <d v="2024-06-21T00:00:00"/>
        <d v="2024-06-25T00:00:00"/>
        <d v="2024-07-09T00:00:00"/>
        <d v="2024-07-19T00:00:00"/>
        <d v="2024-07-23T00:00:00"/>
        <d v="2024-07-30T00:00:00"/>
        <d v="2024-08-02T00:00:00"/>
        <d v="2024-08-12T00:00:00"/>
        <d v="2024-08-18T00:00:00"/>
        <d v="2024-08-24T00:00:00"/>
        <d v="2024-08-26T00:00:00"/>
        <d v="2024-08-27T00:00:00"/>
        <d v="2024-09-09T00:00:00"/>
        <d v="2024-09-21T00:00:00"/>
        <d v="2024-09-26T00:00:00"/>
        <d v="2024-09-27T00:00:00"/>
        <d v="2024-10-16T00:00:00"/>
        <d v="2024-10-17T00:00:00"/>
        <d v="2024-10-21T00:00:00"/>
        <d v="2024-11-03T00:00:00"/>
        <d v="2024-11-05T00:00:00"/>
        <d v="2024-11-06T00:00:00"/>
        <d v="2024-11-28T00:00:00"/>
        <d v="2024-12-04T00:00:00"/>
        <d v="2024-12-05T00:00:00"/>
        <d v="2024-12-15T00:00:00"/>
        <d v="2024-12-30T00:00:00"/>
        <d v="2025-01-01T00:00:00"/>
        <d v="2025-01-13T00:00:00"/>
        <d v="2025-01-21T00:00:00"/>
        <d v="2025-01-25T00:00:00"/>
        <d v="2025-01-28T00:00:00"/>
        <d v="2025-02-04T00:00:00"/>
        <d v="2025-02-06T00:00:00"/>
        <d v="2025-03-08T00:00:00"/>
        <d v="2025-03-12T00:00:00"/>
        <d v="2025-03-14T00:00:00"/>
        <d v="2025-03-29T00:00:00"/>
        <d v="2025-03-31T00:00:00"/>
        <d v="2025-04-01T00:00:00"/>
        <d v="2025-04-11T00:00:00"/>
        <d v="2025-04-13T00:00:00"/>
        <d v="2025-05-01T00:00:00"/>
        <d v="2025-05-03T00:00:00"/>
        <d v="2025-05-22T00:00:00"/>
        <d v="2025-05-24T00:00:00"/>
        <d v="2025-05-25T00:00:00"/>
        <d v="2025-06-12T00:00:00"/>
        <d v="2025-06-13T00:00:00"/>
        <d v="2025-06-22T00:00:00"/>
        <d v="2025-08-10T00:00:00"/>
        <d v="2025-08-15T00:00:00"/>
        <d v="2025-08-16T00:00:00"/>
        <d v="2025-08-22T00:00:00"/>
        <d v="2025-08-23T00:00:00"/>
        <d v="2025-08-31T00:00:00"/>
        <d v="2025-09-01T00:00:00"/>
        <d v="2025-09-05T00:00:00"/>
        <d v="2025-09-06T00:00:00"/>
        <d v="2025-09-15T00:00:00"/>
        <d v="2025-09-16T00:00:00"/>
        <d v="2025-09-28T00:00:00"/>
        <d v="2025-10-14T00:00:00"/>
        <d v="2025-10-18T00:00:00"/>
        <d v="2025-10-19T00:00:00"/>
        <d v="2025-11-01T00:00:00"/>
        <d v="2025-11-07T00:00:00"/>
        <d v="2025-11-09T00:00:00"/>
        <d v="2025-11-15T00:00:00"/>
        <d v="2025-11-22T00:00:00"/>
        <d v="2025-11-23T00:00:00"/>
        <d v="2025-11-24T00:00:00"/>
        <d v="2025-12-10T00:00:00"/>
        <d v="2025-12-21T00:00:00"/>
        <d v="2024-01-05T00:00:00"/>
        <d v="2024-01-11T00:00:00"/>
        <d v="2024-01-16T00:00:00"/>
        <d v="2024-01-29T00:00:00"/>
        <d v="2024-02-11T00:00:00"/>
        <d v="2024-02-23T00:00:00"/>
        <d v="2024-03-03T00:00:00"/>
        <d v="2024-03-23T00:00:00"/>
        <d v="2024-03-29T00:00:00"/>
        <d v="2024-04-09T00:00:00"/>
        <d v="2024-05-13T00:00:00"/>
        <d v="2024-05-15T00:00:00"/>
        <d v="2024-05-16T00:00:00"/>
        <d v="2024-05-23T00:00:00"/>
        <d v="2024-05-24T00:00:00"/>
        <d v="2024-06-09T00:00:00"/>
        <d v="2024-06-17T00:00:00"/>
        <d v="2024-07-07T00:00:00"/>
        <d v="2024-07-17T00:00:00"/>
        <d v="2024-08-19T00:00:00"/>
        <d v="2024-08-25T00:00:00"/>
        <d v="2024-08-30T00:00:00"/>
        <d v="2024-09-06T00:00:00"/>
        <d v="2024-09-16T00:00:00"/>
        <d v="2024-09-20T00:00:00"/>
        <d v="2024-09-25T00:00:00"/>
        <d v="2024-10-18T00:00:00"/>
        <d v="2024-11-15T00:00:00"/>
        <d v="2024-11-18T00:00:00"/>
        <d v="2024-11-19T00:00:00"/>
        <d v="2024-11-20T00:00:00"/>
        <d v="2024-11-22T00:00:00"/>
        <d v="2024-11-23T00:00:00"/>
        <d v="2024-11-27T00:00:00"/>
        <d v="2024-12-02T00:00:00"/>
        <d v="2024-12-03T00:00:00"/>
        <d v="2024-12-09T00:00:00"/>
        <d v="2024-12-19T00:00:00"/>
        <d v="2024-12-28T00:00:00"/>
        <d v="2025-01-06T00:00:00"/>
        <d v="2025-01-11T00:00:00"/>
        <d v="2025-01-19T00:00:00"/>
        <d v="2025-01-26T00:00:00"/>
        <d v="2025-02-01T00:00:00"/>
        <d v="2025-02-09T00:00:00"/>
        <d v="2025-02-11T00:00:00"/>
        <d v="2025-02-24T00:00:00"/>
        <d v="2025-02-27T00:00:00"/>
        <d v="2025-02-28T00:00:00"/>
        <d v="2025-03-01T00:00:00"/>
        <d v="2025-03-03T00:00:00"/>
        <d v="2025-03-11T00:00:00"/>
        <d v="2025-03-18T00:00:00"/>
        <d v="2025-03-27T00:00:00"/>
        <d v="2025-04-19T00:00:00"/>
        <d v="2025-04-24T00:00:00"/>
        <d v="2025-04-28T00:00:00"/>
        <d v="2025-06-15T00:00:00"/>
        <d v="2025-06-17T00:00:00"/>
        <d v="2025-06-23T00:00:00"/>
        <d v="2025-06-26T00:00:00"/>
        <d v="2025-06-29T00:00:00"/>
        <d v="2025-07-05T00:00:00"/>
        <d v="2025-07-06T00:00:00"/>
        <d v="2025-07-11T00:00:00"/>
        <d v="2025-07-13T00:00:00"/>
        <d v="2025-07-17T00:00:00"/>
        <d v="2025-07-23T00:00:00"/>
        <d v="2025-08-03T00:00:00"/>
        <d v="2025-08-21T00:00:00"/>
        <d v="2025-08-25T00:00:00"/>
        <d v="2025-08-26T00:00:00"/>
        <d v="2025-08-29T00:00:00"/>
        <d v="2025-09-04T00:00:00"/>
        <d v="2025-09-23T00:00:00"/>
        <d v="2025-09-25T00:00:00"/>
        <d v="2025-10-02T00:00:00"/>
        <d v="2025-10-10T00:00:00"/>
        <d v="2025-10-15T00:00:00"/>
        <d v="2025-10-20T00:00:00"/>
        <d v="2025-10-28T00:00:00"/>
        <d v="2025-10-29T00:00:00"/>
        <d v="2025-11-06T00:00:00"/>
        <d v="2025-11-08T00:00:00"/>
        <d v="2025-11-12T00:00:00"/>
        <d v="2025-11-25T00:00:00"/>
        <d v="2025-11-26T00:00:00"/>
        <d v="2025-11-27T00:00:00"/>
        <d v="2025-12-02T00:00:00"/>
        <d v="2025-12-07T00:00:00"/>
        <d v="2025-12-30T00:00:00"/>
        <d v="2024-02-10T00:00:00"/>
        <d v="2024-03-04T00:00:00"/>
        <d v="2024-03-09T00:00:00"/>
        <d v="2024-04-18T00:00:00"/>
        <d v="2024-07-03T00:00:00"/>
        <d v="2024-07-11T00:00:00"/>
        <d v="2024-07-31T00:00:00"/>
        <d v="2024-09-03T00:00:00"/>
        <d v="2024-10-07T00:00:00"/>
        <d v="2024-10-26T00:00:00"/>
        <d v="2024-12-11T00:00:00"/>
        <d v="2024-12-29T00:00:00"/>
        <d v="2025-04-17T00:00:00"/>
        <d v="2025-04-25T00:00:00"/>
        <d v="2025-05-23T00:00:00"/>
        <d v="2025-06-06T00:00:00"/>
        <d v="2025-07-07T00:00:00"/>
        <d v="2025-08-11T00:00:00"/>
        <d v="2025-10-17T00:00:00"/>
        <d v="2025-10-24T00:00:00"/>
        <d v="2025-10-30T00:00:00"/>
        <d v="2025-12-09T00:00:00"/>
        <d v="2024-03-22T00:00:00"/>
        <d v="2024-09-14T00:00:00"/>
        <d v="2025-10-27T00:00:00"/>
        <d v="2025-11-11T00:00:00"/>
        <d v="2025-10-22T00:00:00"/>
      </sharedItems>
    </cacheField>
    <cacheField name="[Orders].[OrderDate (Month)].[OrderDate (Month)]" caption="OrderDate (Month)" numFmtId="0" hierarchy="30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Orders].[OrderDate (Quarter)].[OrderDate (Quarter)]" caption="OrderDate (Quarter)" numFmtId="0" hierarchy="29" level="1">
      <sharedItems count="4">
        <s v="Qtr1"/>
        <s v="Qtr2"/>
        <s v="Qtr3"/>
        <s v="Qtr4"/>
      </sharedItems>
    </cacheField>
    <cacheField name="[Orders].[OrderDate (Year)].[OrderDate (Year)]" caption="OrderDate (Year)" numFmtId="0" hierarchy="28" level="1">
      <sharedItems count="2">
        <s v="2024"/>
        <s v="2025"/>
      </sharedItems>
    </cacheField>
    <cacheField name="[Measures].[Sum of Order Value]" caption="Sum of Order Value" numFmtId="0" hierarchy="42" level="32767"/>
    <cacheField name="[Orders].[Status].[Status]" caption="Status" numFmtId="0" hierarchy="22" level="1">
      <sharedItems count="4">
        <s v="Cancelled"/>
        <s v="Completed"/>
        <s v="Pending"/>
        <s v="Returned"/>
      </sharedItems>
    </cacheField>
  </cacheFields>
  <cacheHierarchies count="51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FirstName]" caption="FirstName" attribute="1" defaultMemberUniqueName="[Customers].[FirstName].[All]" allUniqueName="[Customers].[FirstName].[All]" dimensionUniqueName="[Customers]" displayFolder="" count="0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JoinDate]" caption="JoinDate" attribute="1" time="1" defaultMemberUniqueName="[Customers].[JoinDate].[All]" allUniqueName="[Customers].[JoinDate].[All]" dimensionUniqueName="[Customers]" displayFolder="" count="0" memberValueDatatype="7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13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13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130" unbalanced="0"/>
    <cacheHierarchy uniqueName="[Orders].[ProductName]" caption="ProductName" attribute="1" defaultMemberUniqueName="[Orders].[ProductName].[All]" allUniqueName="[Orders].[ProductName].[All]" dimensionUniqueName="[Orders]" displayFolder="" count="0" memberValueDatatype="130" unbalanced="0"/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SalesRepID]" caption="SalesRepID" attribute="1" defaultMemberUniqueName="[Orders].[SalesRepID].[All]" allUniqueName="[Orders].[SalesRepID].[All]" dimensionUniqueName="[Orders]" displayFolder="" count="0" memberValueDatatype="130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OrderDate]" caption="OrderDate" attribute="1" time="1" defaultMemberUniqueName="[Orders].[OrderDate].[All]" allUniqueName="[Orders].[OrderDate].[All]" dimensionUniqueName="[Orders]" displayFolder="" count="2" memberValueDatatype="7" unbalanced="0">
      <fieldsUsage count="2">
        <fieldUsage x="-1"/>
        <fieldUsage x="1"/>
      </fieldsUsage>
    </cacheHierarchy>
    <cacheHierarchy uniqueName="[Orders].[ShipDate]" caption="ShipDate" attribute="1" time="1" defaultMemberUniqueName="[Orders].[ShipDate].[All]" allUniqueName="[Orders].[ShipDate].[All]" dimensionUniqueName="[Orders]" displayFolder="" count="0" memberValueDatatype="7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UnitPrice]" caption="UnitPrice" attribute="1" defaultMemberUniqueName="[Orders].[UnitPrice].[All]" allUniqueName="[Orders].[UnitPrice].[All]" dimensionUniqueName="[Orders]" displayFolder="" count="0" memberValueDatatype="5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tatus]" caption="Status" attribute="1" defaultMemberUniqueName="[Orders].[Status].[All]" allUniqueName="[Orders].[Status].[All]" dimensionUniqueName="[Orders]" displayFolder="" count="2" memberValueDatatype="130" unbalanced="0">
      <fieldsUsage count="2">
        <fieldUsage x="-1"/>
        <fieldUsage x="6"/>
      </fieldsUsage>
    </cacheHierarchy>
    <cacheHierarchy uniqueName="[Orders].[PaymentMethod]" caption="PaymentMethod" attribute="1" defaultMemberUniqueName="[Orders].[PaymentMethod].[All]" allUniqueName="[Orders].[PaymentMethod].[All]" dimensionUniqueName="[Orders]" displayFolder="" count="0" memberValueDatatype="130" unbalanced="0"/>
    <cacheHierarchy uniqueName="[Orders].[Order Value]" caption="Order Value" attribute="1" defaultMemberUniqueName="[Orders].[Order Value].[All]" allUniqueName="[Orders].[Order Value].[All]" dimensionUniqueName="[Orders]" displayFolder="" count="0" memberValueDatatype="5" unbalanced="0"/>
    <cacheHierarchy uniqueName="[Orders].[High Value Order]" caption="High Value Order" attribute="1" defaultMemberUniqueName="[Orders].[High Value Order].[All]" allUniqueName="[Orders].[High Value Order].[All]" dimensionUniqueName="[Orders]" displayFolder="" count="0" memberValueDatatype="130" unbalanced="0"/>
    <cacheHierarchy uniqueName="[Orders].[Priority Region]" caption="Priority Region" attribute="1" defaultMemberUniqueName="[Orders].[Priority Region].[All]" allUniqueName="[Orders].[Priority Region].[All]" dimensionUniqueName="[Orders]" displayFolder="" count="0" memberValueDatatype="130" unbalanced="0"/>
    <cacheHierarchy uniqueName="[Orders].[Order Summary]" caption="Order Summary" attribute="1" defaultMemberUniqueName="[Orders].[Order Summary].[All]" allUniqueName="[Orders].[Order Summa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2" memberValueDatatype="130" unbalanced="0">
      <fieldsUsage count="2">
        <fieldUsage x="-1"/>
        <fieldUsage x="4"/>
      </fieldsUsage>
    </cacheHierarchy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2" memberValueDatatype="130" unbalanced="0">
      <fieldsUsage count="2">
        <fieldUsage x="-1"/>
        <fieldUsage x="3"/>
      </fieldsUsage>
    </cacheHierarchy>
    <cacheHierarchy uniqueName="[Orders].[OrderDate (Month)]" caption="OrderDate (Month)" attribute="1" defaultMemberUniqueName="[Orders].[OrderDate (Month)].[All]" allUniqueName="[Orders].[OrderDate (Month)].[All]" dimensionUniqueName="[Orders]" displayFolder="" count="2" memberValueDatatype="130" unbalanced="0">
      <fieldsUsage count="2">
        <fieldUsage x="-1"/>
        <fieldUsage x="2"/>
      </fieldsUsage>
    </cacheHierarchy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UnitCost]" caption="UnitCost" attribute="1" defaultMemberUniqueName="[Products].[UnitCost].[All]" allUniqueName="[Products].[UnitCost].[All]" dimensionUniqueName="[Products]" displayFolder="" count="0" memberValueDatatype="5" unbalanced="0"/>
    <cacheHierarchy uniqueName="[Products].[Supplier]" caption="Supplier" attribute="1" defaultMemberUniqueName="[Products].[Supplier].[All]" allUniqueName="[Products].[Supplier].[All]" dimensionUniqueName="[Products]" displayFolder="" count="0" memberValueDatatype="130" unbalanced="0"/>
    <cacheHierarchy uniqueName="[SalesReps].[SalesRepID]" caption="SalesRepID" attribute="1" defaultMemberUniqueName="[SalesReps].[SalesRepID].[All]" allUniqueName="[SalesReps].[SalesRepID].[All]" dimensionUniqueName="[SalesReps]" displayFolder="" count="0" memberValueDatatype="130" unbalanced="0"/>
    <cacheHierarchy uniqueName="[SalesReps].[SalesRepName]" caption="SalesRepName" attribute="1" defaultMemberUniqueName="[SalesReps].[SalesRepName].[All]" allUniqueName="[SalesReps].[SalesRepName].[All]" dimensionUniqueName="[SalesReps]" displayFolder="" count="0" memberValueDatatype="130" unbalanced="0"/>
    <cacheHierarchy uniqueName="[SalesReps].[Region]" caption="Region" attribute="1" defaultMemberUniqueName="[SalesReps].[Region].[All]" allUniqueName="[SalesReps].[Region].[All]" dimensionUniqueName="[SalesReps]" displayFolder="" count="2" memberValueDatatype="130" unbalanced="0">
      <fieldsUsage count="2">
        <fieldUsage x="-1"/>
        <fieldUsage x="0"/>
      </fieldsUsage>
    </cacheHierarchy>
    <cacheHierarchy uniqueName="[SalesReps].[MonthlyTarget]" caption="MonthlyTarget" attribute="1" defaultMemberUniqueName="[SalesReps].[MonthlyTarget].[All]" allUniqueName="[SalesReps].[MonthlyTarget].[All]" dimensionUniqueName="[SalesReps]" displayFolder="" count="0" memberValueDatatype="20" unbalanced="0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Sum of Order Value]" caption="Sum of Order Value" measure="1" displayFolder="" measureGroup="Orders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Revenue]" caption="Total Revenue" measure="1" displayFolder="" measureGroup="Orders" count="0"/>
    <cacheHierarchy uniqueName="[Measures].[Completed Order Count]" caption="Completed Order Count" measure="1" displayFolder="" measureGroup="Orders" count="0"/>
    <cacheHierarchy uniqueName="[Measures].[Revenue per Customer]" caption="Revenue per Customer" measure="1" displayFolder="" measureGroup="Orders" count="0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SalesReps]" caption="__XL_Count SalesReps" measure="1" displayFolder="" measureGroup="SalesReps" count="0" hidden="1"/>
    <cacheHierarchy uniqueName="[Measures].[__No measures defined]" caption="__No measures defined" measure="1" displayFolder="" count="0" hidden="1"/>
  </cacheHierarchies>
  <kpis count="0"/>
  <dimensions count="5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SalesReps" uniqueName="[SalesReps]" caption="SalesReps"/>
  </dimensions>
  <measureGroups count="4">
    <measureGroup name="Customers" caption="Customers"/>
    <measureGroup name="Orders" caption="Orders"/>
    <measureGroup name="Products" caption="Products"/>
    <measureGroup name="SalesReps" caption="SalesReps"/>
  </measureGroups>
  <maps count="7">
    <map measureGroup="0" dimension="0"/>
    <map measureGroup="1" dimension="0"/>
    <map measureGroup="1" dimension="2"/>
    <map measureGroup="1" dimension="3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B2217E-434C-450D-A6ED-5C8C805EB9E7}" name="PivotTable2" cacheId="27" applyNumberFormats="0" applyBorderFormats="0" applyFontFormats="0" applyPatternFormats="0" applyAlignmentFormats="0" applyWidthHeightFormats="1" dataCaption="Values" tag="64ff9450-7fbd-4d6b-b976-c339d27e43d5" updatedVersion="8" minRefreshableVersion="3" useAutoFormatting="1" subtotalHiddenItems="1" rowGrandTotals="0" colGrandTotals="0" itemPrintTitles="1" createdVersion="5" indent="0" compact="0" compactData="0" multipleFieldFilters="0">
  <location ref="B3:J19" firstHeaderRow="1" firstDataRow="2" firstDataCol="5"/>
  <pivotFields count="7">
    <pivotField axis="axisRow" compact="0" allDrilled="1" outline="0" showAll="0" dataSourceSort="1" defaultAttributeDrillState="1">
      <items count="6">
        <item x="0"/>
        <item x="1"/>
        <item x="2"/>
        <item x="3"/>
        <item x="4"/>
        <item t="default"/>
      </items>
    </pivotField>
    <pivotField axis="axisRow" compact="0" allDrilled="1" outline="0" showAll="0" dataSourceSort="1" defaultAttributeDrillState="1">
      <items count="7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axis="axisRow" compact="0" allDrilled="1" outline="0" showAll="0" dataSourceSort="1">
      <items count="13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t="default"/>
      </items>
    </pivotField>
    <pivotField axis="axisRow" compact="0" allDrilled="1" outline="0" showAll="0" dataSourceSort="1">
      <items count="5">
        <item x="0" e="0"/>
        <item x="1" e="0"/>
        <item x="2" e="0"/>
        <item x="3" e="0"/>
        <item t="default"/>
      </items>
    </pivotField>
    <pivotField axis="axisRow" compact="0" allDrilled="1" outline="0" showAll="0" dataSourceSort="1">
      <items count="3">
        <item x="0" e="0"/>
        <item x="1" e="0"/>
        <item t="default"/>
      </items>
    </pivotField>
    <pivotField dataField="1" compact="0" outline="0" showAll="0"/>
    <pivotField axis="axisCol" compact="0" allDrilled="1" outline="0" showAll="0" dataSourceSort="1" defaultAttributeDrillState="1">
      <items count="5">
        <item x="0"/>
        <item x="1"/>
        <item x="2"/>
        <item x="3"/>
        <item t="default"/>
      </items>
    </pivotField>
  </pivotFields>
  <rowFields count="5">
    <field x="0"/>
    <field x="4"/>
    <field x="3"/>
    <field x="2"/>
    <field x="1"/>
  </rowFields>
  <rowItems count="15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</rowItems>
  <colFields count="1">
    <field x="6"/>
  </colFields>
  <colItems count="4">
    <i>
      <x/>
    </i>
    <i>
      <x v="1"/>
    </i>
    <i>
      <x v="2"/>
    </i>
    <i>
      <x v="3"/>
    </i>
  </colItems>
  <dataFields count="1">
    <dataField name="Sum of Order Value" fld="5" baseField="0" baseItem="0"/>
  </dataField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5">
    <rowHierarchyUsage hierarchyUsage="39"/>
    <rowHierarchyUsage hierarchyUsage="28"/>
    <rowHierarchyUsage hierarchyUsage="29"/>
    <rowHierarchyUsage hierarchyUsage="30"/>
    <rowHierarchyUsage hierarchyUsage="16"/>
  </rowHierarchiesUsage>
  <colHierarchiesUsage count="1">
    <colHierarchyUsage hierarchyUsage="2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SalesRep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D7DDA06-C31F-4BB6-AB0D-3D2A59BCA1D7}" autoFormatId="16" applyNumberFormats="0" applyBorderFormats="0" applyFontFormats="0" applyPatternFormats="0" applyAlignmentFormats="0" applyWidthHeightFormats="0">
  <queryTableRefresh nextId="7">
    <queryTableFields count="6">
      <queryTableField id="1" name="ProductID" tableColumnId="1"/>
      <queryTableField id="2" name="ProductName" tableColumnId="2"/>
      <queryTableField id="3" name="Category" tableColumnId="3"/>
      <queryTableField id="4" name="SubCategory" tableColumnId="4"/>
      <queryTableField id="5" name="UnitCost" tableColumnId="5"/>
      <queryTableField id="6" name="Supplier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6E1308-4BE3-4937-AD6A-8FF298234BD9}" autoFormatId="16" applyNumberFormats="0" applyBorderFormats="0" applyFontFormats="0" applyPatternFormats="0" applyAlignmentFormats="0" applyWidthHeightFormats="0">
  <queryTableRefresh nextId="10">
    <queryTableFields count="9">
      <queryTableField id="1" name="CustomerID" tableColumnId="1"/>
      <queryTableField id="2" name="CustomerName" tableColumnId="2"/>
      <queryTableField id="8" dataBound="0" tableColumnId="8"/>
      <queryTableField id="9" dataBound="0" tableColumnId="9"/>
      <queryTableField id="3" name="Segment" tableColumnId="3"/>
      <queryTableField id="4" name="City" tableColumnId="4"/>
      <queryTableField id="5" name="Country" tableColumnId="5"/>
      <queryTableField id="6" name="JoinDate" tableColumnId="6"/>
      <queryTableField id="7" name="Email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7C56C70-BDE3-4EC3-A9AE-E8469F596C5C}" autoFormatId="16" applyNumberFormats="0" applyBorderFormats="0" applyFontFormats="0" applyPatternFormats="0" applyAlignmentFormats="0" applyWidthHeightFormats="0">
  <queryTableRefresh nextId="20" unboundColumnsRight="4">
    <queryTableFields count="19">
      <queryTableField id="1" name="OrderID" tableColumnId="1"/>
      <queryTableField id="2" name="CustomerID" tableColumnId="2"/>
      <queryTableField id="3" name="ProductID" tableColumnId="3"/>
      <queryTableField id="17" dataBound="0" tableColumnId="17"/>
      <queryTableField id="18" dataBound="0" tableColumnId="18"/>
      <queryTableField id="4" name="SalesRepID" tableColumnId="4"/>
      <queryTableField id="19" dataBound="0" tableColumnId="19"/>
      <queryTableField id="5" name="OrderDate" tableColumnId="5"/>
      <queryTableField id="6" name="ShipDate" tableColumnId="6"/>
      <queryTableField id="7" name="Quantity" tableColumnId="7"/>
      <queryTableField id="8" name="UnitPrice" tableColumnId="8"/>
      <queryTableField id="9" name="Discount" tableColumnId="9"/>
      <queryTableField id="10" name="Region" tableColumnId="10"/>
      <queryTableField id="11" name="Status" tableColumnId="11"/>
      <queryTableField id="12" name="PaymentMethod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A411551B-CAB8-4B1A-AC9E-50DF18CDF662}" autoFormatId="16" applyNumberFormats="0" applyBorderFormats="0" applyFontFormats="0" applyPatternFormats="0" applyAlignmentFormats="0" applyWidthHeightFormats="0">
  <queryTableRefresh nextId="5">
    <queryTableFields count="4">
      <queryTableField id="1" name="SalesRepID" tableColumnId="1"/>
      <queryTableField id="2" name="SalesRepName" tableColumnId="2"/>
      <queryTableField id="3" name="Region" tableColumnId="3"/>
      <queryTableField id="4" name="MonthlyTarge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1B9875-7863-4806-A68E-FBBA5CDE200B}" name="Products" displayName="Products" ref="A1:F56" tableType="queryTable" totalsRowShown="0">
  <autoFilter ref="A1:F56" xr:uid="{551B9875-7863-4806-A68E-FBBA5CDE200B}"/>
  <tableColumns count="6">
    <tableColumn id="1" xr3:uid="{1F5F832A-E499-4F99-B768-1BF3D3438C33}" uniqueName="1" name="ProductID" queryTableFieldId="1" dataDxfId="32"/>
    <tableColumn id="2" xr3:uid="{7245442E-4BA4-4522-9FF1-D25E822C14AB}" uniqueName="2" name="ProductName" queryTableFieldId="2" dataDxfId="31"/>
    <tableColumn id="3" xr3:uid="{499C4193-9BBF-4F2F-B0C8-B93B7FDE5609}" uniqueName="3" name="Category" queryTableFieldId="3" dataDxfId="30"/>
    <tableColumn id="4" xr3:uid="{13B5766C-8C5D-4E11-B918-7B1EB1B9E0F3}" uniqueName="4" name="SubCategory" queryTableFieldId="4" dataDxfId="29"/>
    <tableColumn id="5" xr3:uid="{9ABD795D-1360-469C-BE98-891525E75C74}" uniqueName="5" name="UnitCost" queryTableFieldId="5"/>
    <tableColumn id="6" xr3:uid="{527B2BF0-4732-4DAE-80DE-51819BFC541C}" uniqueName="6" name="Supplier" queryTableFieldId="6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DC8FDD-4E1A-4D83-8E4B-79970E21AB6D}" name="Customers" displayName="Customers" ref="A1:I419" tableType="queryTable" totalsRowShown="0">
  <autoFilter ref="A1:I419" xr:uid="{77DC8FDD-4E1A-4D83-8E4B-79970E21AB6D}"/>
  <tableColumns count="9">
    <tableColumn id="1" xr3:uid="{BECA3EE8-60DC-4AFD-9FB5-9A8C9E5E014D}" uniqueName="1" name="CustomerID" queryTableFieldId="1" dataDxfId="27"/>
    <tableColumn id="2" xr3:uid="{E16B2DB9-7CE7-4329-889E-F6338335EAAF}" uniqueName="2" name="CustomerName" queryTableFieldId="2" dataDxfId="26"/>
    <tableColumn id="8" xr3:uid="{8725C2FF-266C-4309-9661-E392C827D42F}" uniqueName="8" name="FirstName" queryTableFieldId="8" dataDxfId="25">
      <calculatedColumnFormula>_xlfn.TEXTBEFORE(Customers[[#This Row],[CustomerName]]," ")</calculatedColumnFormula>
    </tableColumn>
    <tableColumn id="9" xr3:uid="{FBF9BA5D-B056-4683-A06C-B27A4D1F8AAB}" uniqueName="9" name="LastName" queryTableFieldId="9" dataDxfId="24">
      <calculatedColumnFormula>_xlfn.TEXTAFTER(Customers[[#This Row],[CustomerName]]," ")</calculatedColumnFormula>
    </tableColumn>
    <tableColumn id="3" xr3:uid="{A9EB9A01-D51C-4F18-A434-F87AEFAF2CCA}" uniqueName="3" name="Segment" queryTableFieldId="3" dataDxfId="23"/>
    <tableColumn id="4" xr3:uid="{CC84FE9E-3343-4EC2-A577-CFE98F45F2DC}" uniqueName="4" name="City" queryTableFieldId="4" dataDxfId="22"/>
    <tableColumn id="5" xr3:uid="{0BA543FD-A8DD-4B49-8CE0-F0AA40FD69C3}" uniqueName="5" name="Country" queryTableFieldId="5" dataDxfId="21"/>
    <tableColumn id="6" xr3:uid="{43ACD823-D34D-4E81-B408-AA5FEB9EF4CB}" uniqueName="6" name="JoinDate" queryTableFieldId="6" dataDxfId="20"/>
    <tableColumn id="7" xr3:uid="{65760FFD-86C7-481F-B360-7B0AFAA2D941}" uniqueName="7" name="Email" queryTableFieldId="7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6DB191-3354-43E5-9C47-7F2BD140E642}" name="Orders" displayName="Orders" ref="A1:S3428" tableType="queryTable" totalsRowShown="0">
  <autoFilter ref="A1:S3428" xr:uid="{EA6DB191-3354-43E5-9C47-7F2BD140E642}">
    <filterColumn colId="3">
      <filters>
        <filter val="Audio Classic 927"/>
        <filter val="Audio Prime 238"/>
        <filter val="Audio Pro 619"/>
        <filter val="Beverages Plus 578"/>
        <filter val="Beverages Pro 760"/>
        <filter val="Beverages Standard 258"/>
        <filter val="Binders Lite 852"/>
        <filter val="Binders Lite 858"/>
        <filter val="Binders Max 146"/>
        <filter val="Cameras Classic 922"/>
        <filter val="Chairs Mini 737"/>
        <filter val="Chairs Prime 149"/>
        <filter val="Decor Lite 474"/>
        <filter val="Decor Prime 953"/>
        <filter val="Decor Standard 312 (New)"/>
        <filter val="Footwear Deluxe 366"/>
        <filter val="Footwear Eco 532"/>
        <filter val="Footwear Eco 867"/>
        <filter val="Household Classic 671"/>
        <filter val="Household Standard 552"/>
        <filter val="Household Standard 873"/>
        <filter val="Kids Eco 762"/>
        <filter val="Kids Pro 311"/>
        <filter val="Kids Pro 394"/>
        <filter val="Labels Deluxe 800"/>
        <filter val="Labels Lite 562"/>
        <filter val="Laptops Deluxe 892"/>
        <filter val="Laptops Lite 159"/>
        <filter val="Laptops Prime 770"/>
        <filter val="Men Lite 154 (New)"/>
        <filter val="Men Max 446"/>
        <filter val="Mobile Accessories Lite 346"/>
        <filter val="Mobile Accessories Max 508"/>
        <filter val="Mobile Accessories Mini 994"/>
        <filter val="Paper Eco 932"/>
        <filter val="Paper Lite 570"/>
        <filter val="Paper Prime 195"/>
        <filter val="Pens Deluxe 654"/>
        <filter val="Pens Mini 388"/>
        <filter val="Pens Mini 821"/>
        <filter val="Personal Care Eco 185"/>
        <filter val="Personal Care Mini 570"/>
        <filter val="Personal Care Mini 941"/>
        <filter val="Snacks Deluxe 862"/>
        <filter val="Snacks Standard 597"/>
        <filter val="Snacks Standard 963"/>
        <filter val="Storage Max 865"/>
        <filter val="Storage Mini 899"/>
        <filter val="Storage Plus 812"/>
        <filter val="Tables Max 631"/>
        <filter val="Tables Plus 844"/>
        <filter val="Tables Prime 385"/>
        <filter val="Women Eco 225"/>
        <filter val="Women Eco 309"/>
        <filter val="Women Lite 643"/>
      </filters>
    </filterColumn>
  </autoFilter>
  <tableColumns count="19">
    <tableColumn id="1" xr3:uid="{2D51882E-D59C-46D0-BBD8-0C8CDBC6EE46}" uniqueName="1" name="OrderID" queryTableFieldId="1" dataDxfId="18"/>
    <tableColumn id="2" xr3:uid="{B66E00C8-D656-44B0-AC38-EEB1000F493F}" uniqueName="2" name="CustomerID" queryTableFieldId="2" dataDxfId="17"/>
    <tableColumn id="3" xr3:uid="{36BC8974-D785-415A-8495-13788CB23116}" uniqueName="3" name="ProductID" queryTableFieldId="3" dataDxfId="16"/>
    <tableColumn id="17" xr3:uid="{2B2B0D37-9DBA-47F9-8808-0731C1C2FB56}" uniqueName="17" name="ProductName" queryTableFieldId="17" dataDxfId="15">
      <calculatedColumnFormula>VLOOKUP(C2,Products[],2,FALSE)</calculatedColumnFormula>
    </tableColumn>
    <tableColumn id="18" xr3:uid="{F8BD6E10-4578-476E-B6DF-2C44C7E4A8A5}" uniqueName="18" name="Category" queryTableFieldId="18" dataDxfId="14">
      <calculatedColumnFormula>VLOOKUP(Orders[[#This Row],[ProductID]],Products[],3,FALSE)</calculatedColumnFormula>
    </tableColumn>
    <tableColumn id="4" xr3:uid="{80CC57FA-AD91-45AB-A64A-6131941548D8}" uniqueName="4" name="SalesRepID" queryTableFieldId="4" dataDxfId="13"/>
    <tableColumn id="19" xr3:uid="{8EDAE1A5-307F-4DB9-A28C-F8F1D11A10C8}" uniqueName="19" name="Segment" queryTableFieldId="19" dataDxfId="12">
      <calculatedColumnFormula>_xlfn.XLOOKUP(Orders[[#This Row],[CustomerID]],'Customers'!A:A,'Customers'!E:E)</calculatedColumnFormula>
    </tableColumn>
    <tableColumn id="5" xr3:uid="{ED979B75-480C-4696-89CC-F25D4A642203}" uniqueName="5" name="OrderDate" queryTableFieldId="5" dataDxfId="11"/>
    <tableColumn id="6" xr3:uid="{3F35B0EC-DBA5-4209-893C-632C99A4A8D8}" uniqueName="6" name="ShipDate" queryTableFieldId="6" dataDxfId="10"/>
    <tableColumn id="7" xr3:uid="{7C2B1AA8-8661-4069-AF1E-5C624B3FFD49}" uniqueName="7" name="Quantity" queryTableFieldId="7"/>
    <tableColumn id="8" xr3:uid="{30D6638F-0770-4BBB-861A-49FDB63207D3}" uniqueName="8" name="UnitPrice" queryTableFieldId="8"/>
    <tableColumn id="9" xr3:uid="{F50CCB77-D29E-4A8C-B571-44D9C328716A}" uniqueName="9" name="Discount" queryTableFieldId="9"/>
    <tableColumn id="10" xr3:uid="{38004677-6044-4BFA-962B-83E41F1683A2}" uniqueName="10" name="Region" queryTableFieldId="10" dataDxfId="9"/>
    <tableColumn id="11" xr3:uid="{ABF69565-24FC-4921-8F2E-91E78693B90C}" uniqueName="11" name="Status" queryTableFieldId="11" dataDxfId="8"/>
    <tableColumn id="12" xr3:uid="{870B210B-3F56-4B12-A779-57675C9035E8}" uniqueName="12" name="PaymentMethod" queryTableFieldId="12" dataDxfId="7"/>
    <tableColumn id="13" xr3:uid="{328D3472-7D51-4DCB-84D3-B1FABCAEF9CB}" uniqueName="13" name="Order Value" queryTableFieldId="13" dataDxfId="6">
      <calculatedColumnFormula>Orders[[#This Row],[Quantity]]*Orders[[#This Row],[UnitPrice]]*(1-Orders[[#This Row],[Discount]])</calculatedColumnFormula>
    </tableColumn>
    <tableColumn id="14" xr3:uid="{A26FA27A-A839-495F-879A-99C253C34D77}" uniqueName="14" name="High Value Order" queryTableFieldId="14" dataDxfId="5">
      <calculatedColumnFormula>IF(AND(Orders[[#This Row],[Order Value]]&gt;50000,Orders[[#This Row],[Status]]="Completed"),"Yes","No")</calculatedColumnFormula>
    </tableColumn>
    <tableColumn id="15" xr3:uid="{EC857AB7-43D4-432A-B850-8BF4C2AE2265}" uniqueName="15" name="Priority Region" queryTableFieldId="15" dataDxfId="4">
      <calculatedColumnFormula>IF(OR(Orders[[#This Row],[Region]]="Dhaka",Orders[[#This Row],[Region]]="Chattogram"),"Priority","Standard")</calculatedColumnFormula>
    </tableColumn>
    <tableColumn id="16" xr3:uid="{324EA762-32FC-47B2-B246-3986853E66B0}" uniqueName="16" name="Order Summary" queryTableFieldId="16" dataDxfId="3">
      <calculatedColumnFormula>_xlfn.CONCAT(Orders[[#This Row],[OrderID]],Orders[[#This Row],[CustomerID]],Orders[[#This Row],[Order Value]])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425460-ED9C-4070-BAB3-24306F3FE50F}" name="SalesReps" displayName="SalesReps" ref="A1:D16" tableType="queryTable" totalsRowShown="0">
  <autoFilter ref="A1:D16" xr:uid="{5A425460-ED9C-4070-BAB3-24306F3FE50F}"/>
  <tableColumns count="4">
    <tableColumn id="1" xr3:uid="{BAB4E1FB-D85B-4B37-B2DD-73FA469419DC}" uniqueName="1" name="SalesRepID" queryTableFieldId="1" dataDxfId="2"/>
    <tableColumn id="2" xr3:uid="{A7793841-1F88-4E42-8EF4-AFDA3CE95D38}" uniqueName="2" name="SalesRepName" queryTableFieldId="2" dataDxfId="1"/>
    <tableColumn id="3" xr3:uid="{852351E5-7DBA-43B1-B9A8-7043A2A94674}" uniqueName="3" name="Region" queryTableFieldId="3" dataDxfId="0"/>
    <tableColumn id="4" xr3:uid="{6A8B4C28-678C-4FE8-AD4F-D2276BC8DC27}" uniqueName="4" name="MonthlyTarget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098E6-542D-45A3-B72F-0A60FCDD3CC9}">
  <dimension ref="A1:F56"/>
  <sheetViews>
    <sheetView workbookViewId="0">
      <selection activeCell="E3" sqref="E3"/>
    </sheetView>
  </sheetViews>
  <sheetFormatPr defaultRowHeight="15" x14ac:dyDescent="0.25"/>
  <cols>
    <col min="1" max="1" width="12.28515625" bestFit="1" customWidth="1"/>
    <col min="2" max="2" width="26.28515625" bestFit="1" customWidth="1"/>
    <col min="3" max="3" width="14.28515625" bestFit="1" customWidth="1"/>
    <col min="4" max="4" width="18.28515625" bestFit="1" customWidth="1"/>
    <col min="5" max="5" width="11.28515625" bestFit="1" customWidth="1"/>
    <col min="6" max="6" width="18.28515625" bestFit="1" customWidth="1"/>
  </cols>
  <sheetData>
    <row r="1" spans="1:6" x14ac:dyDescent="0.25">
      <c r="A1" t="s">
        <v>2</v>
      </c>
      <c r="B1" t="s">
        <v>4456</v>
      </c>
      <c r="C1" t="s">
        <v>4457</v>
      </c>
      <c r="D1" t="s">
        <v>4458</v>
      </c>
      <c r="E1" t="s">
        <v>4459</v>
      </c>
      <c r="F1" t="s">
        <v>4460</v>
      </c>
    </row>
    <row r="2" spans="1:6" x14ac:dyDescent="0.25">
      <c r="A2" s="1" t="s">
        <v>199</v>
      </c>
      <c r="B2" s="1" t="s">
        <v>4461</v>
      </c>
      <c r="C2" s="1" t="s">
        <v>4462</v>
      </c>
      <c r="D2" s="1" t="s">
        <v>4463</v>
      </c>
      <c r="E2">
        <v>2992.45</v>
      </c>
      <c r="F2" s="1" t="s">
        <v>4464</v>
      </c>
    </row>
    <row r="3" spans="1:6" x14ac:dyDescent="0.25">
      <c r="A3" s="1" t="s">
        <v>102</v>
      </c>
      <c r="B3" s="1" t="s">
        <v>4465</v>
      </c>
      <c r="C3" s="1" t="s">
        <v>4466</v>
      </c>
      <c r="D3" s="1" t="s">
        <v>4467</v>
      </c>
      <c r="E3">
        <v>3230.29</v>
      </c>
      <c r="F3" s="1" t="s">
        <v>4468</v>
      </c>
    </row>
    <row r="4" spans="1:6" x14ac:dyDescent="0.25">
      <c r="A4" s="1" t="s">
        <v>32</v>
      </c>
      <c r="B4" s="1" t="s">
        <v>4469</v>
      </c>
      <c r="C4" s="1" t="s">
        <v>4466</v>
      </c>
      <c r="D4" s="1" t="s">
        <v>4470</v>
      </c>
      <c r="E4">
        <v>540.61</v>
      </c>
      <c r="F4" s="1" t="s">
        <v>4468</v>
      </c>
    </row>
    <row r="5" spans="1:6" x14ac:dyDescent="0.25">
      <c r="A5" s="1" t="s">
        <v>267</v>
      </c>
      <c r="B5" s="1" t="s">
        <v>4471</v>
      </c>
      <c r="C5" s="1" t="s">
        <v>4472</v>
      </c>
      <c r="D5" s="1" t="s">
        <v>4473</v>
      </c>
      <c r="E5">
        <v>293.81</v>
      </c>
      <c r="F5" s="1" t="s">
        <v>4464</v>
      </c>
    </row>
    <row r="6" spans="1:6" x14ac:dyDescent="0.25">
      <c r="A6" s="1" t="s">
        <v>212</v>
      </c>
      <c r="B6" s="1" t="s">
        <v>4474</v>
      </c>
      <c r="C6" s="1" t="s">
        <v>4466</v>
      </c>
      <c r="D6" s="1" t="s">
        <v>4470</v>
      </c>
      <c r="E6">
        <v>4898.87</v>
      </c>
      <c r="F6" s="1" t="s">
        <v>4475</v>
      </c>
    </row>
    <row r="7" spans="1:6" x14ac:dyDescent="0.25">
      <c r="A7" s="1" t="s">
        <v>41</v>
      </c>
      <c r="B7" s="1" t="s">
        <v>4476</v>
      </c>
      <c r="C7" s="1" t="s">
        <v>4477</v>
      </c>
      <c r="D7" s="1" t="s">
        <v>4478</v>
      </c>
      <c r="E7">
        <v>4796.46</v>
      </c>
      <c r="F7" s="1" t="s">
        <v>4479</v>
      </c>
    </row>
    <row r="8" spans="1:6" x14ac:dyDescent="0.25">
      <c r="A8" s="1" t="s">
        <v>174</v>
      </c>
      <c r="B8" s="1" t="s">
        <v>4480</v>
      </c>
      <c r="C8" s="1" t="s">
        <v>4481</v>
      </c>
      <c r="D8" s="1" t="s">
        <v>4482</v>
      </c>
      <c r="E8">
        <v>1863.64</v>
      </c>
      <c r="F8" s="1" t="s">
        <v>4464</v>
      </c>
    </row>
    <row r="9" spans="1:6" x14ac:dyDescent="0.25">
      <c r="A9" s="1" t="s">
        <v>151</v>
      </c>
      <c r="B9" s="1" t="s">
        <v>4485</v>
      </c>
      <c r="C9" s="1" t="s">
        <v>4466</v>
      </c>
      <c r="D9" s="1" t="s">
        <v>4486</v>
      </c>
      <c r="E9">
        <v>4175.62</v>
      </c>
      <c r="F9" s="1" t="s">
        <v>4479</v>
      </c>
    </row>
    <row r="10" spans="1:6" x14ac:dyDescent="0.25">
      <c r="A10" s="1" t="s">
        <v>133</v>
      </c>
      <c r="B10" s="1" t="s">
        <v>4487</v>
      </c>
      <c r="C10" s="1" t="s">
        <v>4466</v>
      </c>
      <c r="D10" s="1" t="s">
        <v>4486</v>
      </c>
      <c r="E10">
        <v>553.28</v>
      </c>
      <c r="F10" s="1" t="s">
        <v>4475</v>
      </c>
    </row>
    <row r="11" spans="1:6" x14ac:dyDescent="0.25">
      <c r="A11" s="1" t="s">
        <v>270</v>
      </c>
      <c r="B11" s="1" t="s">
        <v>4489</v>
      </c>
      <c r="C11" s="1" t="s">
        <v>4472</v>
      </c>
      <c r="D11" s="1" t="s">
        <v>4490</v>
      </c>
      <c r="E11">
        <v>1284.47</v>
      </c>
      <c r="F11" s="1" t="s">
        <v>4484</v>
      </c>
    </row>
    <row r="12" spans="1:6" x14ac:dyDescent="0.25">
      <c r="A12" s="1" t="s">
        <v>89</v>
      </c>
      <c r="B12" s="1" t="s">
        <v>4491</v>
      </c>
      <c r="C12" s="1" t="s">
        <v>4472</v>
      </c>
      <c r="D12" s="1" t="s">
        <v>4483</v>
      </c>
      <c r="E12">
        <v>914.48</v>
      </c>
      <c r="F12" s="1" t="s">
        <v>4479</v>
      </c>
    </row>
    <row r="13" spans="1:6" x14ac:dyDescent="0.25">
      <c r="A13" s="1" t="s">
        <v>128</v>
      </c>
      <c r="B13" s="1" t="s">
        <v>4492</v>
      </c>
      <c r="C13" s="1" t="s">
        <v>4466</v>
      </c>
      <c r="D13" s="1" t="s">
        <v>4486</v>
      </c>
      <c r="E13">
        <v>4627.97</v>
      </c>
      <c r="F13" s="1" t="s">
        <v>4484</v>
      </c>
    </row>
    <row r="14" spans="1:6" x14ac:dyDescent="0.25">
      <c r="A14" s="1" t="s">
        <v>104</v>
      </c>
      <c r="B14" s="1" t="s">
        <v>4493</v>
      </c>
      <c r="C14" s="1" t="s">
        <v>4462</v>
      </c>
      <c r="D14" s="1" t="s">
        <v>4494</v>
      </c>
      <c r="E14">
        <v>154.68</v>
      </c>
      <c r="F14" s="1" t="s">
        <v>4468</v>
      </c>
    </row>
    <row r="15" spans="1:6" x14ac:dyDescent="0.25">
      <c r="A15" s="1" t="s">
        <v>157</v>
      </c>
      <c r="B15" s="1" t="s">
        <v>4495</v>
      </c>
      <c r="C15" s="1" t="s">
        <v>4477</v>
      </c>
      <c r="D15" s="1" t="s">
        <v>4496</v>
      </c>
      <c r="E15">
        <v>4031.74</v>
      </c>
      <c r="F15" s="1" t="s">
        <v>4464</v>
      </c>
    </row>
    <row r="16" spans="1:6" x14ac:dyDescent="0.25">
      <c r="A16" s="1" t="s">
        <v>131</v>
      </c>
      <c r="B16" s="1" t="s">
        <v>4497</v>
      </c>
      <c r="C16" s="1" t="s">
        <v>4472</v>
      </c>
      <c r="D16" s="1" t="s">
        <v>4498</v>
      </c>
      <c r="E16">
        <v>2547.4</v>
      </c>
      <c r="F16" s="1" t="s">
        <v>4479</v>
      </c>
    </row>
    <row r="17" spans="1:6" x14ac:dyDescent="0.25">
      <c r="A17" s="1" t="s">
        <v>68</v>
      </c>
      <c r="B17" s="1" t="s">
        <v>4499</v>
      </c>
      <c r="C17" s="1" t="s">
        <v>4472</v>
      </c>
      <c r="D17" s="1" t="s">
        <v>4498</v>
      </c>
      <c r="E17">
        <v>4381.2700000000004</v>
      </c>
      <c r="F17" s="1" t="s">
        <v>4479</v>
      </c>
    </row>
    <row r="18" spans="1:6" x14ac:dyDescent="0.25">
      <c r="A18" s="1" t="s">
        <v>18</v>
      </c>
      <c r="B18" s="1" t="s">
        <v>4500</v>
      </c>
      <c r="C18" s="1" t="s">
        <v>4466</v>
      </c>
      <c r="D18" s="1" t="s">
        <v>4501</v>
      </c>
      <c r="E18">
        <v>2703.54</v>
      </c>
      <c r="F18" s="1" t="s">
        <v>4475</v>
      </c>
    </row>
    <row r="19" spans="1:6" x14ac:dyDescent="0.25">
      <c r="A19" s="1" t="s">
        <v>46</v>
      </c>
      <c r="B19" s="1" t="s">
        <v>4502</v>
      </c>
      <c r="C19" s="1" t="s">
        <v>4472</v>
      </c>
      <c r="D19" s="1" t="s">
        <v>4498</v>
      </c>
      <c r="E19">
        <v>1998.47</v>
      </c>
      <c r="F19" s="1" t="s">
        <v>4464</v>
      </c>
    </row>
    <row r="20" spans="1:6" x14ac:dyDescent="0.25">
      <c r="A20" s="1" t="s">
        <v>114</v>
      </c>
      <c r="B20" s="1" t="s">
        <v>4503</v>
      </c>
      <c r="C20" s="1" t="s">
        <v>4477</v>
      </c>
      <c r="D20" s="1" t="s">
        <v>4496</v>
      </c>
      <c r="E20">
        <v>3280.31</v>
      </c>
      <c r="F20" s="1" t="s">
        <v>4468</v>
      </c>
    </row>
    <row r="21" spans="1:6" x14ac:dyDescent="0.25">
      <c r="A21" s="1" t="s">
        <v>87</v>
      </c>
      <c r="B21" s="1" t="s">
        <v>4504</v>
      </c>
      <c r="C21" s="1" t="s">
        <v>4472</v>
      </c>
      <c r="D21" s="1" t="s">
        <v>4490</v>
      </c>
      <c r="E21">
        <v>265.2</v>
      </c>
      <c r="F21" s="1" t="s">
        <v>4468</v>
      </c>
    </row>
    <row r="22" spans="1:6" x14ac:dyDescent="0.25">
      <c r="A22" s="1" t="s">
        <v>230</v>
      </c>
      <c r="B22" s="1" t="s">
        <v>4505</v>
      </c>
      <c r="C22" s="1" t="s">
        <v>4481</v>
      </c>
      <c r="D22" s="1" t="s">
        <v>4506</v>
      </c>
      <c r="E22">
        <v>2700.4</v>
      </c>
      <c r="F22" s="1" t="s">
        <v>4484</v>
      </c>
    </row>
    <row r="23" spans="1:6" x14ac:dyDescent="0.25">
      <c r="A23" s="1" t="s">
        <v>162</v>
      </c>
      <c r="B23" s="1" t="s">
        <v>4507</v>
      </c>
      <c r="C23" s="1" t="s">
        <v>4466</v>
      </c>
      <c r="D23" s="1" t="s">
        <v>4470</v>
      </c>
      <c r="E23">
        <v>4518.13</v>
      </c>
      <c r="F23" s="1" t="s">
        <v>4464</v>
      </c>
    </row>
    <row r="24" spans="1:6" x14ac:dyDescent="0.25">
      <c r="A24" s="1" t="s">
        <v>159</v>
      </c>
      <c r="B24" s="1" t="s">
        <v>4508</v>
      </c>
      <c r="C24" s="1" t="s">
        <v>4481</v>
      </c>
      <c r="D24" s="1" t="s">
        <v>4509</v>
      </c>
      <c r="E24">
        <v>3444.43</v>
      </c>
      <c r="F24" s="1" t="s">
        <v>4484</v>
      </c>
    </row>
    <row r="25" spans="1:6" x14ac:dyDescent="0.25">
      <c r="A25" s="1" t="s">
        <v>197</v>
      </c>
      <c r="B25" s="1" t="s">
        <v>4510</v>
      </c>
      <c r="C25" s="1" t="s">
        <v>4472</v>
      </c>
      <c r="D25" s="1" t="s">
        <v>4483</v>
      </c>
      <c r="E25">
        <v>314.24</v>
      </c>
      <c r="F25" s="1" t="s">
        <v>4475</v>
      </c>
    </row>
    <row r="26" spans="1:6" x14ac:dyDescent="0.25">
      <c r="A26" s="1" t="s">
        <v>160</v>
      </c>
      <c r="B26" s="1" t="s">
        <v>4511</v>
      </c>
      <c r="C26" s="1" t="s">
        <v>4462</v>
      </c>
      <c r="D26" s="1" t="s">
        <v>4494</v>
      </c>
      <c r="E26">
        <v>621.67999999999995</v>
      </c>
      <c r="F26" s="1" t="s">
        <v>4464</v>
      </c>
    </row>
    <row r="27" spans="1:6" x14ac:dyDescent="0.25">
      <c r="A27" s="1" t="s">
        <v>121</v>
      </c>
      <c r="B27" s="1" t="s">
        <v>4512</v>
      </c>
      <c r="C27" s="1" t="s">
        <v>4472</v>
      </c>
      <c r="D27" s="1" t="s">
        <v>4490</v>
      </c>
      <c r="E27">
        <v>948.42</v>
      </c>
      <c r="F27" s="1" t="s">
        <v>4475</v>
      </c>
    </row>
    <row r="28" spans="1:6" x14ac:dyDescent="0.25">
      <c r="A28" s="1" t="s">
        <v>284</v>
      </c>
      <c r="B28" s="1" t="s">
        <v>4513</v>
      </c>
      <c r="C28" s="1" t="s">
        <v>4466</v>
      </c>
      <c r="D28" s="1" t="s">
        <v>4501</v>
      </c>
      <c r="E28">
        <v>2340.86</v>
      </c>
      <c r="F28" s="1" t="s">
        <v>4464</v>
      </c>
    </row>
    <row r="29" spans="1:6" x14ac:dyDescent="0.25">
      <c r="A29" s="1" t="s">
        <v>138</v>
      </c>
      <c r="B29" s="1" t="s">
        <v>4514</v>
      </c>
      <c r="C29" s="1" t="s">
        <v>4466</v>
      </c>
      <c r="D29" s="1" t="s">
        <v>4467</v>
      </c>
      <c r="E29">
        <v>716.03</v>
      </c>
      <c r="F29" s="1" t="s">
        <v>4484</v>
      </c>
    </row>
    <row r="30" spans="1:6" x14ac:dyDescent="0.25">
      <c r="A30" s="1" t="s">
        <v>65</v>
      </c>
      <c r="B30" s="1" t="s">
        <v>4515</v>
      </c>
      <c r="C30" s="1" t="s">
        <v>4477</v>
      </c>
      <c r="D30" s="1" t="s">
        <v>4516</v>
      </c>
      <c r="E30">
        <v>3642.29</v>
      </c>
      <c r="F30" s="1" t="s">
        <v>4464</v>
      </c>
    </row>
    <row r="31" spans="1:6" x14ac:dyDescent="0.25">
      <c r="A31" s="1" t="s">
        <v>108</v>
      </c>
      <c r="B31" s="1" t="s">
        <v>4517</v>
      </c>
      <c r="C31" s="1" t="s">
        <v>4481</v>
      </c>
      <c r="D31" s="1" t="s">
        <v>4518</v>
      </c>
      <c r="E31">
        <v>1368.99</v>
      </c>
      <c r="F31" s="1" t="s">
        <v>4468</v>
      </c>
    </row>
    <row r="32" spans="1:6" x14ac:dyDescent="0.25">
      <c r="A32" s="1" t="s">
        <v>201</v>
      </c>
      <c r="B32" s="1" t="s">
        <v>4519</v>
      </c>
      <c r="C32" s="1" t="s">
        <v>4481</v>
      </c>
      <c r="D32" s="1" t="s">
        <v>4518</v>
      </c>
      <c r="E32">
        <v>2415.4899999999998</v>
      </c>
      <c r="F32" s="1" t="s">
        <v>4468</v>
      </c>
    </row>
    <row r="33" spans="1:6" x14ac:dyDescent="0.25">
      <c r="A33" s="1" t="s">
        <v>297</v>
      </c>
      <c r="B33" s="1" t="s">
        <v>4520</v>
      </c>
      <c r="C33" s="1" t="s">
        <v>4477</v>
      </c>
      <c r="D33" s="1" t="s">
        <v>4516</v>
      </c>
      <c r="E33">
        <v>703.91</v>
      </c>
      <c r="F33" s="1" t="s">
        <v>4479</v>
      </c>
    </row>
    <row r="34" spans="1:6" x14ac:dyDescent="0.25">
      <c r="A34" s="1" t="s">
        <v>76</v>
      </c>
      <c r="B34" s="1" t="s">
        <v>4521</v>
      </c>
      <c r="C34" s="1" t="s">
        <v>4462</v>
      </c>
      <c r="D34" s="1" t="s">
        <v>4522</v>
      </c>
      <c r="E34">
        <v>4092.02</v>
      </c>
      <c r="F34" s="1" t="s">
        <v>4484</v>
      </c>
    </row>
    <row r="35" spans="1:6" x14ac:dyDescent="0.25">
      <c r="A35" s="1" t="s">
        <v>58</v>
      </c>
      <c r="B35" s="1" t="s">
        <v>4523</v>
      </c>
      <c r="C35" s="1" t="s">
        <v>4477</v>
      </c>
      <c r="D35" s="1" t="s">
        <v>4524</v>
      </c>
      <c r="E35">
        <v>1051.9000000000001</v>
      </c>
      <c r="F35" s="1" t="s">
        <v>4484</v>
      </c>
    </row>
    <row r="36" spans="1:6" x14ac:dyDescent="0.25">
      <c r="A36" s="1" t="s">
        <v>176</v>
      </c>
      <c r="B36" s="1" t="s">
        <v>4525</v>
      </c>
      <c r="C36" s="1" t="s">
        <v>4472</v>
      </c>
      <c r="D36" s="1" t="s">
        <v>4473</v>
      </c>
      <c r="E36">
        <v>2877.6</v>
      </c>
      <c r="F36" s="1" t="s">
        <v>4479</v>
      </c>
    </row>
    <row r="37" spans="1:6" x14ac:dyDescent="0.25">
      <c r="A37" s="1" t="s">
        <v>81</v>
      </c>
      <c r="B37" s="1" t="s">
        <v>4526</v>
      </c>
      <c r="C37" s="1" t="s">
        <v>4477</v>
      </c>
      <c r="D37" s="1" t="s">
        <v>4524</v>
      </c>
      <c r="E37">
        <v>3489.25</v>
      </c>
      <c r="F37" s="1" t="s">
        <v>4475</v>
      </c>
    </row>
    <row r="38" spans="1:6" x14ac:dyDescent="0.25">
      <c r="A38" s="1" t="s">
        <v>12</v>
      </c>
      <c r="B38" s="1" t="s">
        <v>4527</v>
      </c>
      <c r="C38" s="1" t="s">
        <v>4477</v>
      </c>
      <c r="D38" s="1" t="s">
        <v>4524</v>
      </c>
      <c r="E38">
        <v>1476.37</v>
      </c>
      <c r="F38" s="1" t="s">
        <v>4464</v>
      </c>
    </row>
    <row r="39" spans="1:6" x14ac:dyDescent="0.25">
      <c r="A39" s="1" t="s">
        <v>62</v>
      </c>
      <c r="B39" s="1" t="s">
        <v>4528</v>
      </c>
      <c r="C39" s="1" t="s">
        <v>4462</v>
      </c>
      <c r="D39" s="1" t="s">
        <v>4522</v>
      </c>
      <c r="E39">
        <v>1276.81</v>
      </c>
      <c r="F39" s="1" t="s">
        <v>4479</v>
      </c>
    </row>
    <row r="40" spans="1:6" x14ac:dyDescent="0.25">
      <c r="A40" s="1" t="s">
        <v>473</v>
      </c>
      <c r="B40" s="1" t="s">
        <v>4529</v>
      </c>
      <c r="C40" s="1" t="s">
        <v>4462</v>
      </c>
      <c r="D40" s="1" t="s">
        <v>4463</v>
      </c>
      <c r="E40">
        <v>571.13</v>
      </c>
      <c r="F40" s="1" t="s">
        <v>4468</v>
      </c>
    </row>
    <row r="41" spans="1:6" x14ac:dyDescent="0.25">
      <c r="A41" s="1" t="s">
        <v>218</v>
      </c>
      <c r="B41" s="1" t="s">
        <v>4530</v>
      </c>
      <c r="C41" s="1" t="s">
        <v>4481</v>
      </c>
      <c r="D41" s="1" t="s">
        <v>4509</v>
      </c>
      <c r="E41">
        <v>1928.35</v>
      </c>
      <c r="F41" s="1" t="s">
        <v>4484</v>
      </c>
    </row>
    <row r="42" spans="1:6" x14ac:dyDescent="0.25">
      <c r="A42" s="1" t="s">
        <v>50</v>
      </c>
      <c r="B42" s="1" t="s">
        <v>4531</v>
      </c>
      <c r="C42" s="1" t="s">
        <v>4481</v>
      </c>
      <c r="D42" s="1" t="s">
        <v>4509</v>
      </c>
      <c r="E42">
        <v>4746.8500000000004</v>
      </c>
      <c r="F42" s="1" t="s">
        <v>4468</v>
      </c>
    </row>
    <row r="43" spans="1:6" x14ac:dyDescent="0.25">
      <c r="A43" s="1" t="s">
        <v>78</v>
      </c>
      <c r="B43" s="1" t="s">
        <v>4532</v>
      </c>
      <c r="C43" s="1" t="s">
        <v>4477</v>
      </c>
      <c r="D43" s="1" t="s">
        <v>4478</v>
      </c>
      <c r="E43">
        <v>468.24</v>
      </c>
      <c r="F43" s="1" t="s">
        <v>4475</v>
      </c>
    </row>
    <row r="44" spans="1:6" x14ac:dyDescent="0.25">
      <c r="A44" s="1" t="s">
        <v>194</v>
      </c>
      <c r="B44" s="1" t="s">
        <v>4533</v>
      </c>
      <c r="C44" s="1" t="s">
        <v>4466</v>
      </c>
      <c r="D44" s="1" t="s">
        <v>4467</v>
      </c>
      <c r="E44">
        <v>3908.41</v>
      </c>
      <c r="F44" s="1" t="s">
        <v>4475</v>
      </c>
    </row>
    <row r="45" spans="1:6" x14ac:dyDescent="0.25">
      <c r="A45" s="1" t="s">
        <v>141</v>
      </c>
      <c r="B45" s="1" t="s">
        <v>4534</v>
      </c>
      <c r="C45" s="1" t="s">
        <v>4481</v>
      </c>
      <c r="D45" s="1" t="s">
        <v>4506</v>
      </c>
      <c r="E45">
        <v>4585.92</v>
      </c>
      <c r="F45" s="1" t="s">
        <v>4475</v>
      </c>
    </row>
    <row r="46" spans="1:6" x14ac:dyDescent="0.25">
      <c r="A46" s="1" t="s">
        <v>27</v>
      </c>
      <c r="B46" s="1" t="s">
        <v>4535</v>
      </c>
      <c r="C46" s="1" t="s">
        <v>4481</v>
      </c>
      <c r="D46" s="1" t="s">
        <v>4482</v>
      </c>
      <c r="E46">
        <v>2113.6</v>
      </c>
      <c r="F46" s="1" t="s">
        <v>4475</v>
      </c>
    </row>
    <row r="47" spans="1:6" x14ac:dyDescent="0.25">
      <c r="A47" s="1" t="s">
        <v>148</v>
      </c>
      <c r="B47" s="1" t="s">
        <v>4536</v>
      </c>
      <c r="C47" s="1" t="s">
        <v>4462</v>
      </c>
      <c r="D47" s="1" t="s">
        <v>4494</v>
      </c>
      <c r="E47">
        <v>1459.36</v>
      </c>
      <c r="F47" s="1" t="s">
        <v>4479</v>
      </c>
    </row>
    <row r="48" spans="1:6" x14ac:dyDescent="0.25">
      <c r="A48" s="1" t="s">
        <v>191</v>
      </c>
      <c r="B48" s="1" t="s">
        <v>4537</v>
      </c>
      <c r="C48" s="1" t="s">
        <v>4477</v>
      </c>
      <c r="D48" s="1" t="s">
        <v>4496</v>
      </c>
      <c r="E48">
        <v>3182.94</v>
      </c>
      <c r="F48" s="1" t="s">
        <v>4475</v>
      </c>
    </row>
    <row r="49" spans="1:6" x14ac:dyDescent="0.25">
      <c r="A49" s="1" t="s">
        <v>71</v>
      </c>
      <c r="B49" s="1" t="s">
        <v>4538</v>
      </c>
      <c r="C49" s="1" t="s">
        <v>4462</v>
      </c>
      <c r="D49" s="1" t="s">
        <v>4488</v>
      </c>
      <c r="E49">
        <v>869.38</v>
      </c>
      <c r="F49" s="1" t="s">
        <v>4475</v>
      </c>
    </row>
    <row r="50" spans="1:6" x14ac:dyDescent="0.25">
      <c r="A50" s="1" t="s">
        <v>124</v>
      </c>
      <c r="B50" s="1" t="s">
        <v>4539</v>
      </c>
      <c r="C50" s="1" t="s">
        <v>4472</v>
      </c>
      <c r="D50" s="1" t="s">
        <v>4473</v>
      </c>
      <c r="E50">
        <v>1899.39</v>
      </c>
      <c r="F50" s="1" t="s">
        <v>4468</v>
      </c>
    </row>
    <row r="51" spans="1:6" x14ac:dyDescent="0.25">
      <c r="A51" s="1" t="s">
        <v>54</v>
      </c>
      <c r="B51" s="1" t="s">
        <v>4540</v>
      </c>
      <c r="C51" s="1" t="s">
        <v>4481</v>
      </c>
      <c r="D51" s="1" t="s">
        <v>4482</v>
      </c>
      <c r="E51">
        <v>1869.18</v>
      </c>
      <c r="F51" s="1" t="s">
        <v>4468</v>
      </c>
    </row>
    <row r="52" spans="1:6" x14ac:dyDescent="0.25">
      <c r="A52" s="1" t="s">
        <v>73</v>
      </c>
      <c r="B52" s="1" t="s">
        <v>4541</v>
      </c>
      <c r="C52" s="1" t="s">
        <v>4462</v>
      </c>
      <c r="D52" s="1" t="s">
        <v>4522</v>
      </c>
      <c r="E52">
        <v>1221.48</v>
      </c>
      <c r="F52" s="1" t="s">
        <v>4464</v>
      </c>
    </row>
    <row r="53" spans="1:6" x14ac:dyDescent="0.25">
      <c r="A53" s="1" t="s">
        <v>22</v>
      </c>
      <c r="B53" s="1" t="s">
        <v>4542</v>
      </c>
      <c r="C53" s="1" t="s">
        <v>4462</v>
      </c>
      <c r="D53" s="1" t="s">
        <v>4463</v>
      </c>
      <c r="E53">
        <v>773.56</v>
      </c>
      <c r="F53" s="1" t="s">
        <v>4475</v>
      </c>
    </row>
    <row r="54" spans="1:6" x14ac:dyDescent="0.25">
      <c r="A54" s="1" t="s">
        <v>154</v>
      </c>
      <c r="B54" s="1" t="s">
        <v>4543</v>
      </c>
      <c r="C54" s="1" t="s">
        <v>4477</v>
      </c>
      <c r="D54" s="1" t="s">
        <v>4516</v>
      </c>
      <c r="E54">
        <v>3091.18</v>
      </c>
      <c r="F54" s="1" t="s">
        <v>4479</v>
      </c>
    </row>
    <row r="55" spans="1:6" x14ac:dyDescent="0.25">
      <c r="A55" s="1" t="s">
        <v>111</v>
      </c>
      <c r="B55" s="1" t="s">
        <v>4544</v>
      </c>
      <c r="C55" s="1" t="s">
        <v>4481</v>
      </c>
      <c r="D55" s="1" t="s">
        <v>4506</v>
      </c>
      <c r="E55">
        <v>1675.39</v>
      </c>
      <c r="F55" s="1" t="s">
        <v>4479</v>
      </c>
    </row>
    <row r="56" spans="1:6" x14ac:dyDescent="0.25">
      <c r="A56" s="1" t="s">
        <v>178</v>
      </c>
      <c r="B56" s="1" t="s">
        <v>4545</v>
      </c>
      <c r="C56" s="1" t="s">
        <v>4477</v>
      </c>
      <c r="D56" s="1" t="s">
        <v>4478</v>
      </c>
      <c r="E56">
        <v>730.17</v>
      </c>
      <c r="F56" s="1" t="s">
        <v>4464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4839-9832-4F5C-B024-F9B6D2AC7B1D}">
  <dimension ref="A1:I419"/>
  <sheetViews>
    <sheetView workbookViewId="0">
      <selection activeCell="D2" sqref="D2"/>
    </sheetView>
  </sheetViews>
  <sheetFormatPr defaultRowHeight="15" x14ac:dyDescent="0.25"/>
  <cols>
    <col min="1" max="1" width="14.28515625" bestFit="1" customWidth="1"/>
    <col min="2" max="2" width="18.5703125" bestFit="1" customWidth="1"/>
    <col min="3" max="3" width="12.5703125" bestFit="1" customWidth="1"/>
    <col min="4" max="4" width="12.28515625" bestFit="1" customWidth="1"/>
    <col min="5" max="5" width="11.7109375" bestFit="1" customWidth="1"/>
    <col min="6" max="6" width="11.28515625" bestFit="1" customWidth="1"/>
    <col min="7" max="7" width="11.42578125" bestFit="1" customWidth="1"/>
    <col min="8" max="8" width="11.140625" bestFit="1" customWidth="1"/>
    <col min="9" max="9" width="32.7109375" bestFit="1" customWidth="1"/>
  </cols>
  <sheetData>
    <row r="1" spans="1:9" x14ac:dyDescent="0.25">
      <c r="A1" t="s">
        <v>1</v>
      </c>
      <c r="B1" t="s">
        <v>3849</v>
      </c>
      <c r="C1" t="s">
        <v>4560</v>
      </c>
      <c r="D1" t="s">
        <v>4561</v>
      </c>
      <c r="E1" t="s">
        <v>3850</v>
      </c>
      <c r="F1" t="s">
        <v>3851</v>
      </c>
      <c r="G1" t="s">
        <v>3852</v>
      </c>
      <c r="H1" t="s">
        <v>3853</v>
      </c>
      <c r="I1" t="s">
        <v>3854</v>
      </c>
    </row>
    <row r="2" spans="1:9" x14ac:dyDescent="0.25">
      <c r="A2" s="1" t="s">
        <v>792</v>
      </c>
      <c r="B2" s="1" t="s">
        <v>3855</v>
      </c>
      <c r="C2" s="1" t="str">
        <f>_xlfn.TEXTBEFORE(Customers[[#This Row],[CustomerName]]," ")</f>
        <v>Sophia</v>
      </c>
      <c r="D2" s="1" t="str">
        <f>_xlfn.TEXTAFTER(Customers[[#This Row],[CustomerName]]," ")</f>
        <v>Rahman</v>
      </c>
      <c r="E2" s="1" t="s">
        <v>3856</v>
      </c>
      <c r="F2" s="1" t="s">
        <v>3857</v>
      </c>
      <c r="G2" s="1" t="s">
        <v>3858</v>
      </c>
      <c r="H2" s="2">
        <v>44697</v>
      </c>
      <c r="I2" s="1" t="s">
        <v>3859</v>
      </c>
    </row>
    <row r="3" spans="1:9" x14ac:dyDescent="0.25">
      <c r="A3" s="1" t="s">
        <v>470</v>
      </c>
      <c r="B3" s="1" t="s">
        <v>3952</v>
      </c>
      <c r="C3" s="1" t="str">
        <f>_xlfn.TEXTBEFORE(Customers[[#This Row],[CustomerName]]," ")</f>
        <v>Shakib</v>
      </c>
      <c r="D3" s="1" t="str">
        <f>_xlfn.TEXTAFTER(Customers[[#This Row],[CustomerName]]," ")</f>
        <v>Davis</v>
      </c>
      <c r="E3" s="1" t="s">
        <v>3860</v>
      </c>
      <c r="F3" s="1" t="s">
        <v>3861</v>
      </c>
      <c r="G3" s="1" t="s">
        <v>3858</v>
      </c>
      <c r="H3" s="2">
        <v>43683</v>
      </c>
      <c r="I3" s="1" t="s">
        <v>3862</v>
      </c>
    </row>
    <row r="4" spans="1:9" x14ac:dyDescent="0.25">
      <c r="A4" s="1" t="s">
        <v>45</v>
      </c>
      <c r="B4" s="1" t="s">
        <v>3863</v>
      </c>
      <c r="C4" s="1" t="str">
        <f>_xlfn.TEXTBEFORE(Customers[[#This Row],[CustomerName]]," ")</f>
        <v>Nadia</v>
      </c>
      <c r="D4" s="1" t="str">
        <f>_xlfn.TEXTAFTER(Customers[[#This Row],[CustomerName]]," ")</f>
        <v>Uddin</v>
      </c>
      <c r="E4" s="1" t="s">
        <v>3856</v>
      </c>
      <c r="F4" s="1" t="s">
        <v>3857</v>
      </c>
      <c r="G4" s="1" t="s">
        <v>3858</v>
      </c>
      <c r="H4" s="2">
        <v>44051</v>
      </c>
      <c r="I4" s="1" t="s">
        <v>3864</v>
      </c>
    </row>
    <row r="5" spans="1:9" x14ac:dyDescent="0.25">
      <c r="A5" s="1" t="s">
        <v>384</v>
      </c>
      <c r="B5" s="1" t="s">
        <v>4294</v>
      </c>
      <c r="C5" s="1" t="str">
        <f>_xlfn.TEXTBEFORE(Customers[[#This Row],[CustomerName]]," ")</f>
        <v>Ruma</v>
      </c>
      <c r="D5" s="1" t="str">
        <f>_xlfn.TEXTAFTER(Customers[[#This Row],[CustomerName]]," ")</f>
        <v>Begum</v>
      </c>
      <c r="E5" s="1" t="s">
        <v>3868</v>
      </c>
      <c r="F5" s="1" t="s">
        <v>3869</v>
      </c>
      <c r="G5" s="1" t="s">
        <v>3858</v>
      </c>
      <c r="H5" s="2">
        <v>45292</v>
      </c>
      <c r="I5" s="1" t="s">
        <v>3870</v>
      </c>
    </row>
    <row r="6" spans="1:9" x14ac:dyDescent="0.25">
      <c r="A6" s="1" t="s">
        <v>1350</v>
      </c>
      <c r="B6" s="1" t="s">
        <v>3871</v>
      </c>
      <c r="C6" s="1" t="str">
        <f>_xlfn.TEXTBEFORE(Customers[[#This Row],[CustomerName]]," ")</f>
        <v>Farhan</v>
      </c>
      <c r="D6" s="1" t="str">
        <f>_xlfn.TEXTAFTER(Customers[[#This Row],[CustomerName]]," ")</f>
        <v>Anderson</v>
      </c>
      <c r="E6" s="1" t="s">
        <v>3872</v>
      </c>
      <c r="F6" s="1" t="s">
        <v>20</v>
      </c>
      <c r="G6" s="1" t="s">
        <v>3867</v>
      </c>
      <c r="H6" s="2">
        <v>44236</v>
      </c>
      <c r="I6" s="1" t="s">
        <v>3873</v>
      </c>
    </row>
    <row r="7" spans="1:9" x14ac:dyDescent="0.25">
      <c r="A7" s="1" t="s">
        <v>799</v>
      </c>
      <c r="B7" s="1" t="s">
        <v>3874</v>
      </c>
      <c r="C7" s="1" t="str">
        <f>_xlfn.TEXTBEFORE(Customers[[#This Row],[CustomerName]]," ")</f>
        <v>Olivia</v>
      </c>
      <c r="D7" s="1" t="str">
        <f>_xlfn.TEXTAFTER(Customers[[#This Row],[CustomerName]]," ")</f>
        <v>Khan</v>
      </c>
      <c r="E7" s="1" t="s">
        <v>3866</v>
      </c>
      <c r="F7" s="1" t="s">
        <v>3869</v>
      </c>
      <c r="G7" s="1" t="s">
        <v>3858</v>
      </c>
      <c r="H7" s="2">
        <v>45396</v>
      </c>
      <c r="I7" s="1" t="s">
        <v>3875</v>
      </c>
    </row>
    <row r="8" spans="1:9" x14ac:dyDescent="0.25">
      <c r="A8" s="1" t="s">
        <v>132</v>
      </c>
      <c r="B8" s="1" t="s">
        <v>3876</v>
      </c>
      <c r="C8" s="1" t="str">
        <f>_xlfn.TEXTBEFORE(Customers[[#This Row],[CustomerName]]," ")</f>
        <v>Farhan</v>
      </c>
      <c r="D8" s="1" t="str">
        <f>_xlfn.TEXTAFTER(Customers[[#This Row],[CustomerName]]," ")</f>
        <v>Smith</v>
      </c>
      <c r="E8" s="1" t="s">
        <v>3866</v>
      </c>
      <c r="F8" s="1" t="s">
        <v>20</v>
      </c>
      <c r="G8" s="1" t="s">
        <v>3867</v>
      </c>
      <c r="H8" s="2">
        <v>45752</v>
      </c>
      <c r="I8" s="1" t="s">
        <v>3877</v>
      </c>
    </row>
    <row r="9" spans="1:9" x14ac:dyDescent="0.25">
      <c r="A9" s="1" t="s">
        <v>2214</v>
      </c>
      <c r="B9" s="1" t="s">
        <v>3878</v>
      </c>
      <c r="C9" s="1" t="str">
        <f>_xlfn.TEXTBEFORE(Customers[[#This Row],[CustomerName]]," ")</f>
        <v>Ayesha</v>
      </c>
      <c r="D9" s="1" t="str">
        <f>_xlfn.TEXTAFTER(Customers[[#This Row],[CustomerName]]," ")</f>
        <v>Johnson</v>
      </c>
      <c r="E9" s="1" t="s">
        <v>3860</v>
      </c>
      <c r="F9" s="1" t="s">
        <v>3879</v>
      </c>
      <c r="G9" s="1" t="s">
        <v>3879</v>
      </c>
      <c r="H9" s="2">
        <v>44067</v>
      </c>
      <c r="I9" s="1" t="s">
        <v>3880</v>
      </c>
    </row>
    <row r="10" spans="1:9" x14ac:dyDescent="0.25">
      <c r="A10" s="1" t="s">
        <v>1024</v>
      </c>
      <c r="B10" s="1" t="s">
        <v>3881</v>
      </c>
      <c r="C10" s="1" t="str">
        <f>_xlfn.TEXTBEFORE(Customers[[#This Row],[CustomerName]]," ")</f>
        <v>Shakib</v>
      </c>
      <c r="D10" s="1" t="str">
        <f>_xlfn.TEXTAFTER(Customers[[#This Row],[CustomerName]]," ")</f>
        <v>Taylor</v>
      </c>
      <c r="E10" s="1" t="s">
        <v>3868</v>
      </c>
      <c r="F10" s="1" t="s">
        <v>3882</v>
      </c>
      <c r="G10" s="1" t="s">
        <v>3867</v>
      </c>
      <c r="H10" s="2">
        <v>43836</v>
      </c>
      <c r="I10" s="1" t="s">
        <v>3883</v>
      </c>
    </row>
    <row r="11" spans="1:9" x14ac:dyDescent="0.25">
      <c r="A11" s="1" t="s">
        <v>441</v>
      </c>
      <c r="B11" s="1" t="s">
        <v>3884</v>
      </c>
      <c r="C11" s="1" t="str">
        <f>_xlfn.TEXTBEFORE(Customers[[#This Row],[CustomerName]]," ")</f>
        <v>Sara</v>
      </c>
      <c r="D11" s="1" t="str">
        <f>_xlfn.TEXTAFTER(Customers[[#This Row],[CustomerName]]," ")</f>
        <v>Taylor</v>
      </c>
      <c r="E11" s="1" t="s">
        <v>3856</v>
      </c>
      <c r="F11" s="1" t="s">
        <v>3885</v>
      </c>
      <c r="G11" s="1" t="s">
        <v>3886</v>
      </c>
      <c r="H11" s="2">
        <v>45440</v>
      </c>
      <c r="I11" s="1" t="s">
        <v>3887</v>
      </c>
    </row>
    <row r="12" spans="1:9" x14ac:dyDescent="0.25">
      <c r="A12" s="1" t="s">
        <v>329</v>
      </c>
      <c r="B12" s="1" t="s">
        <v>3891</v>
      </c>
      <c r="C12" s="1" t="str">
        <f>_xlfn.TEXTBEFORE(Customers[[#This Row],[CustomerName]]," ")</f>
        <v>Mim</v>
      </c>
      <c r="D12" s="1" t="str">
        <f>_xlfn.TEXTAFTER(Customers[[#This Row],[CustomerName]]," ")</f>
        <v>Taylor</v>
      </c>
      <c r="E12" s="1" t="s">
        <v>3856</v>
      </c>
      <c r="F12" s="1" t="s">
        <v>14</v>
      </c>
      <c r="G12" s="1" t="s">
        <v>3867</v>
      </c>
      <c r="H12" s="2">
        <v>44420</v>
      </c>
      <c r="I12" s="1" t="s">
        <v>3892</v>
      </c>
    </row>
    <row r="13" spans="1:9" x14ac:dyDescent="0.25">
      <c r="A13" s="1" t="s">
        <v>722</v>
      </c>
      <c r="B13" s="1" t="s">
        <v>3893</v>
      </c>
      <c r="C13" s="1" t="str">
        <f>_xlfn.TEXTBEFORE(Customers[[#This Row],[CustomerName]]," ")</f>
        <v>Mitu</v>
      </c>
      <c r="D13" s="1" t="str">
        <f>_xlfn.TEXTAFTER(Customers[[#This Row],[CustomerName]]," ")</f>
        <v>Moore</v>
      </c>
      <c r="E13" s="1" t="s">
        <v>3872</v>
      </c>
      <c r="F13" s="1" t="s">
        <v>3894</v>
      </c>
      <c r="G13" s="1" t="s">
        <v>3867</v>
      </c>
      <c r="H13" s="2">
        <v>45740</v>
      </c>
      <c r="I13" s="1" t="s">
        <v>3895</v>
      </c>
    </row>
    <row r="14" spans="1:9" x14ac:dyDescent="0.25">
      <c r="A14" s="1" t="s">
        <v>1018</v>
      </c>
      <c r="B14" s="1" t="s">
        <v>3896</v>
      </c>
      <c r="C14" s="1" t="str">
        <f>_xlfn.TEXTBEFORE(Customers[[#This Row],[CustomerName]]," ")</f>
        <v>Arif</v>
      </c>
      <c r="D14" s="1" t="str">
        <f>_xlfn.TEXTAFTER(Customers[[#This Row],[CustomerName]]," ")</f>
        <v>Begum</v>
      </c>
      <c r="E14" s="1" t="s">
        <v>3856</v>
      </c>
      <c r="F14" s="1" t="s">
        <v>3861</v>
      </c>
      <c r="G14" s="1" t="s">
        <v>3858</v>
      </c>
      <c r="H14" s="2">
        <v>44271</v>
      </c>
      <c r="I14" s="1" t="s">
        <v>3897</v>
      </c>
    </row>
    <row r="15" spans="1:9" x14ac:dyDescent="0.25">
      <c r="A15" s="1" t="s">
        <v>344</v>
      </c>
      <c r="B15" s="1" t="s">
        <v>3898</v>
      </c>
      <c r="C15" s="1" t="str">
        <f>_xlfn.TEXTBEFORE(Customers[[#This Row],[CustomerName]]," ")</f>
        <v>David</v>
      </c>
      <c r="D15" s="1" t="str">
        <f>_xlfn.TEXTAFTER(Customers[[#This Row],[CustomerName]]," ")</f>
        <v>Uddin</v>
      </c>
      <c r="E15" s="1" t="s">
        <v>3860</v>
      </c>
      <c r="F15" s="1" t="s">
        <v>14</v>
      </c>
      <c r="G15" s="1" t="s">
        <v>3867</v>
      </c>
      <c r="H15" s="2">
        <v>44224</v>
      </c>
      <c r="I15" s="1" t="s">
        <v>3899</v>
      </c>
    </row>
    <row r="16" spans="1:9" x14ac:dyDescent="0.25">
      <c r="A16" s="1" t="s">
        <v>207</v>
      </c>
      <c r="B16" s="1" t="s">
        <v>3900</v>
      </c>
      <c r="C16" s="1" t="str">
        <f>_xlfn.TEXTBEFORE(Customers[[#This Row],[CustomerName]]," ")</f>
        <v>Shakib</v>
      </c>
      <c r="D16" s="1" t="str">
        <f>_xlfn.TEXTAFTER(Customers[[#This Row],[CustomerName]]," ")</f>
        <v>Brown</v>
      </c>
      <c r="E16" s="1" t="s">
        <v>3860</v>
      </c>
      <c r="F16" s="1" t="s">
        <v>3879</v>
      </c>
      <c r="G16" s="1" t="s">
        <v>3879</v>
      </c>
      <c r="H16" s="2">
        <v>45593</v>
      </c>
      <c r="I16" s="1" t="s">
        <v>3901</v>
      </c>
    </row>
    <row r="17" spans="1:9" x14ac:dyDescent="0.25">
      <c r="A17" s="1" t="s">
        <v>362</v>
      </c>
      <c r="B17" s="1" t="s">
        <v>3902</v>
      </c>
      <c r="C17" s="1" t="str">
        <f>_xlfn.TEXTBEFORE(Customers[[#This Row],[CustomerName]]," ")</f>
        <v>Rahim</v>
      </c>
      <c r="D17" s="1" t="str">
        <f>_xlfn.TEXTAFTER(Customers[[#This Row],[CustomerName]]," ")</f>
        <v>Moore</v>
      </c>
      <c r="E17" s="1" t="s">
        <v>3872</v>
      </c>
      <c r="F17" s="1" t="s">
        <v>39</v>
      </c>
      <c r="G17" s="1" t="s">
        <v>3867</v>
      </c>
      <c r="H17" s="2">
        <v>43749</v>
      </c>
      <c r="I17" s="1" t="s">
        <v>3903</v>
      </c>
    </row>
    <row r="18" spans="1:9" x14ac:dyDescent="0.25">
      <c r="A18" s="1" t="s">
        <v>421</v>
      </c>
      <c r="B18" s="1" t="s">
        <v>3904</v>
      </c>
      <c r="C18" s="1" t="str">
        <f>_xlfn.TEXTBEFORE(Customers[[#This Row],[CustomerName]]," ")</f>
        <v>Fatema</v>
      </c>
      <c r="D18" s="1" t="str">
        <f>_xlfn.TEXTAFTER(Customers[[#This Row],[CustomerName]]," ")</f>
        <v>Moore</v>
      </c>
      <c r="E18" s="1" t="s">
        <v>3868</v>
      </c>
      <c r="F18" s="1" t="s">
        <v>3885</v>
      </c>
      <c r="G18" s="1" t="s">
        <v>3886</v>
      </c>
      <c r="H18" s="2">
        <v>44896</v>
      </c>
      <c r="I18" s="1" t="s">
        <v>3905</v>
      </c>
    </row>
    <row r="19" spans="1:9" x14ac:dyDescent="0.25">
      <c r="A19" s="1" t="s">
        <v>1099</v>
      </c>
      <c r="B19" s="1" t="s">
        <v>3906</v>
      </c>
      <c r="C19" s="1" t="str">
        <f>_xlfn.TEXTBEFORE(Customers[[#This Row],[CustomerName]]," ")</f>
        <v>Arif</v>
      </c>
      <c r="D19" s="1" t="str">
        <f>_xlfn.TEXTAFTER(Customers[[#This Row],[CustomerName]]," ")</f>
        <v>Khan</v>
      </c>
      <c r="E19" s="1" t="s">
        <v>3856</v>
      </c>
      <c r="F19" s="1" t="s">
        <v>3907</v>
      </c>
      <c r="G19" s="1" t="s">
        <v>3867</v>
      </c>
      <c r="H19" s="2">
        <v>43555</v>
      </c>
      <c r="I19" s="1" t="s">
        <v>3908</v>
      </c>
    </row>
    <row r="20" spans="1:9" x14ac:dyDescent="0.25">
      <c r="A20" s="1" t="s">
        <v>1061</v>
      </c>
      <c r="B20" s="1" t="s">
        <v>3909</v>
      </c>
      <c r="C20" s="1" t="str">
        <f>_xlfn.TEXTBEFORE(Customers[[#This Row],[CustomerName]]," ")</f>
        <v>Shakib</v>
      </c>
      <c r="D20" s="1" t="str">
        <f>_xlfn.TEXTAFTER(Customers[[#This Row],[CustomerName]]," ")</f>
        <v>Khan</v>
      </c>
      <c r="E20" s="1" t="s">
        <v>3866</v>
      </c>
      <c r="F20" s="1" t="s">
        <v>20</v>
      </c>
      <c r="G20" s="1" t="s">
        <v>3867</v>
      </c>
      <c r="H20" s="2">
        <v>45187</v>
      </c>
      <c r="I20" s="1" t="s">
        <v>3910</v>
      </c>
    </row>
    <row r="21" spans="1:9" x14ac:dyDescent="0.25">
      <c r="A21" s="1" t="s">
        <v>478</v>
      </c>
      <c r="B21" s="1" t="s">
        <v>3911</v>
      </c>
      <c r="C21" s="1" t="str">
        <f>_xlfn.TEXTBEFORE(Customers[[#This Row],[CustomerName]]," ")</f>
        <v>Karim</v>
      </c>
      <c r="D21" s="1" t="str">
        <f>_xlfn.TEXTAFTER(Customers[[#This Row],[CustomerName]]," ")</f>
        <v>Brown</v>
      </c>
      <c r="E21" s="1" t="s">
        <v>3866</v>
      </c>
      <c r="F21" s="1" t="s">
        <v>3907</v>
      </c>
      <c r="G21" s="1" t="s">
        <v>3867</v>
      </c>
      <c r="H21" s="2">
        <v>43805</v>
      </c>
      <c r="I21" s="1" t="s">
        <v>3912</v>
      </c>
    </row>
    <row r="22" spans="1:9" x14ac:dyDescent="0.25">
      <c r="A22" s="1" t="s">
        <v>575</v>
      </c>
      <c r="B22" s="1" t="s">
        <v>3913</v>
      </c>
      <c r="C22" s="1" t="str">
        <f>_xlfn.TEXTBEFORE(Customers[[#This Row],[CustomerName]]," ")</f>
        <v>Sadia</v>
      </c>
      <c r="D22" s="1" t="str">
        <f>_xlfn.TEXTAFTER(Customers[[#This Row],[CustomerName]]," ")</f>
        <v>Begum</v>
      </c>
      <c r="E22" s="1" t="s">
        <v>3860</v>
      </c>
      <c r="F22" s="1" t="s">
        <v>20</v>
      </c>
      <c r="G22" s="1" t="s">
        <v>3867</v>
      </c>
      <c r="H22" s="2">
        <v>44148</v>
      </c>
      <c r="I22" s="1" t="s">
        <v>3914</v>
      </c>
    </row>
    <row r="23" spans="1:9" x14ac:dyDescent="0.25">
      <c r="A23" s="1" t="s">
        <v>547</v>
      </c>
      <c r="B23" s="1" t="s">
        <v>3915</v>
      </c>
      <c r="C23" s="1" t="str">
        <f>_xlfn.TEXTBEFORE(Customers[[#This Row],[CustomerName]]," ")</f>
        <v>Hasan</v>
      </c>
      <c r="D23" s="1" t="str">
        <f>_xlfn.TEXTAFTER(Customers[[#This Row],[CustomerName]]," ")</f>
        <v>Smith</v>
      </c>
      <c r="E23" s="1" t="s">
        <v>3868</v>
      </c>
      <c r="F23" s="1" t="s">
        <v>3882</v>
      </c>
      <c r="G23" s="1" t="s">
        <v>3867</v>
      </c>
      <c r="H23" s="2">
        <v>45395</v>
      </c>
      <c r="I23" s="1" t="s">
        <v>3916</v>
      </c>
    </row>
    <row r="24" spans="1:9" x14ac:dyDescent="0.25">
      <c r="A24" s="1" t="s">
        <v>1302</v>
      </c>
      <c r="B24" s="1" t="s">
        <v>3917</v>
      </c>
      <c r="C24" s="1" t="str">
        <f>_xlfn.TEXTBEFORE(Customers[[#This Row],[CustomerName]]," ")</f>
        <v>Priya</v>
      </c>
      <c r="D24" s="1" t="str">
        <f>_xlfn.TEXTAFTER(Customers[[#This Row],[CustomerName]]," ")</f>
        <v>Anderson</v>
      </c>
      <c r="E24" s="1" t="s">
        <v>3872</v>
      </c>
      <c r="F24" s="1" t="s">
        <v>52</v>
      </c>
      <c r="G24" s="1" t="s">
        <v>3867</v>
      </c>
      <c r="H24" s="2">
        <v>44215</v>
      </c>
      <c r="I24" s="1" t="s">
        <v>3918</v>
      </c>
    </row>
    <row r="25" spans="1:9" x14ac:dyDescent="0.25">
      <c r="A25" s="1" t="s">
        <v>594</v>
      </c>
      <c r="B25" s="1" t="s">
        <v>3878</v>
      </c>
      <c r="C25" s="1" t="str">
        <f>_xlfn.TEXTBEFORE(Customers[[#This Row],[CustomerName]]," ")</f>
        <v>Ayesha</v>
      </c>
      <c r="D25" s="1" t="str">
        <f>_xlfn.TEXTAFTER(Customers[[#This Row],[CustomerName]]," ")</f>
        <v>Johnson</v>
      </c>
      <c r="E25" s="1" t="s">
        <v>3868</v>
      </c>
      <c r="F25" s="1" t="s">
        <v>3882</v>
      </c>
      <c r="G25" s="1" t="s">
        <v>3867</v>
      </c>
      <c r="H25" s="2">
        <v>45262</v>
      </c>
      <c r="I25" s="1" t="s">
        <v>3880</v>
      </c>
    </row>
    <row r="26" spans="1:9" x14ac:dyDescent="0.25">
      <c r="A26" s="1" t="s">
        <v>873</v>
      </c>
      <c r="B26" s="1" t="s">
        <v>3920</v>
      </c>
      <c r="C26" s="1" t="str">
        <f>_xlfn.TEXTBEFORE(Customers[[#This Row],[CustomerName]]," ")</f>
        <v>Tanvir</v>
      </c>
      <c r="D26" s="1" t="str">
        <f>_xlfn.TEXTAFTER(Customers[[#This Row],[CustomerName]]," ")</f>
        <v>Akter</v>
      </c>
      <c r="E26" s="1" t="s">
        <v>3866</v>
      </c>
      <c r="F26" s="1" t="s">
        <v>3894</v>
      </c>
      <c r="G26" s="1" t="s">
        <v>3867</v>
      </c>
      <c r="H26" s="2">
        <v>43777</v>
      </c>
      <c r="I26" s="1" t="s">
        <v>3921</v>
      </c>
    </row>
    <row r="27" spans="1:9" x14ac:dyDescent="0.25">
      <c r="A27" s="1" t="s">
        <v>504</v>
      </c>
      <c r="B27" s="1" t="s">
        <v>3922</v>
      </c>
      <c r="C27" s="1" t="str">
        <f>_xlfn.TEXTBEFORE(Customers[[#This Row],[CustomerName]]," ")</f>
        <v>James</v>
      </c>
      <c r="D27" s="1" t="str">
        <f>_xlfn.TEXTAFTER(Customers[[#This Row],[CustomerName]]," ")</f>
        <v>Anderson</v>
      </c>
      <c r="E27" s="1" t="s">
        <v>3868</v>
      </c>
      <c r="F27" s="1" t="s">
        <v>14</v>
      </c>
      <c r="G27" s="1" t="s">
        <v>3867</v>
      </c>
      <c r="H27" s="2">
        <v>45722</v>
      </c>
      <c r="I27" s="1" t="s">
        <v>3923</v>
      </c>
    </row>
    <row r="28" spans="1:9" x14ac:dyDescent="0.25">
      <c r="A28" s="1" t="s">
        <v>426</v>
      </c>
      <c r="B28" s="1" t="s">
        <v>3924</v>
      </c>
      <c r="C28" s="1" t="str">
        <f>_xlfn.TEXTBEFORE(Customers[[#This Row],[CustomerName]]," ")</f>
        <v>Jamal</v>
      </c>
      <c r="D28" s="1" t="str">
        <f>_xlfn.TEXTAFTER(Customers[[#This Row],[CustomerName]]," ")</f>
        <v>Brown</v>
      </c>
      <c r="E28" s="1" t="s">
        <v>3860</v>
      </c>
      <c r="F28" s="1" t="s">
        <v>3907</v>
      </c>
      <c r="G28" s="1" t="s">
        <v>3867</v>
      </c>
      <c r="H28" s="2">
        <v>43720</v>
      </c>
      <c r="I28" s="1" t="s">
        <v>3925</v>
      </c>
    </row>
    <row r="29" spans="1:9" x14ac:dyDescent="0.25">
      <c r="A29" s="1" t="s">
        <v>135</v>
      </c>
      <c r="B29" s="1" t="s">
        <v>3926</v>
      </c>
      <c r="C29" s="1" t="str">
        <f>_xlfn.TEXTBEFORE(Customers[[#This Row],[CustomerName]]," ")</f>
        <v>Mim</v>
      </c>
      <c r="D29" s="1" t="str">
        <f>_xlfn.TEXTAFTER(Customers[[#This Row],[CustomerName]]," ")</f>
        <v>Johnson</v>
      </c>
      <c r="E29" s="1" t="s">
        <v>3856</v>
      </c>
      <c r="F29" s="1" t="s">
        <v>43</v>
      </c>
      <c r="G29" s="1" t="s">
        <v>3867</v>
      </c>
      <c r="H29" s="2">
        <v>45186</v>
      </c>
      <c r="I29" s="1" t="s">
        <v>3927</v>
      </c>
    </row>
    <row r="30" spans="1:9" x14ac:dyDescent="0.25">
      <c r="A30" s="1" t="s">
        <v>562</v>
      </c>
      <c r="B30" s="1" t="s">
        <v>3928</v>
      </c>
      <c r="C30" s="1" t="str">
        <f>_xlfn.TEXTBEFORE(Customers[[#This Row],[CustomerName]]," ")</f>
        <v>Priya</v>
      </c>
      <c r="D30" s="1" t="str">
        <f>_xlfn.TEXTAFTER(Customers[[#This Row],[CustomerName]]," ")</f>
        <v>Ahmed</v>
      </c>
      <c r="E30" s="1" t="s">
        <v>3860</v>
      </c>
      <c r="F30" s="1" t="s">
        <v>20</v>
      </c>
      <c r="G30" s="1" t="s">
        <v>3867</v>
      </c>
      <c r="H30" s="2">
        <v>44515</v>
      </c>
      <c r="I30" s="1" t="s">
        <v>3929</v>
      </c>
    </row>
    <row r="31" spans="1:9" x14ac:dyDescent="0.25">
      <c r="A31" s="1" t="s">
        <v>931</v>
      </c>
      <c r="B31" s="1" t="s">
        <v>3930</v>
      </c>
      <c r="C31" s="1" t="str">
        <f>_xlfn.TEXTBEFORE(Customers[[#This Row],[CustomerName]]," ")</f>
        <v>Rakib</v>
      </c>
      <c r="D31" s="1" t="str">
        <f>_xlfn.TEXTAFTER(Customers[[#This Row],[CustomerName]]," ")</f>
        <v>Islam</v>
      </c>
      <c r="E31" s="1" t="s">
        <v>3868</v>
      </c>
      <c r="F31" s="1" t="s">
        <v>3907</v>
      </c>
      <c r="G31" s="1" t="s">
        <v>3867</v>
      </c>
      <c r="H31" s="2">
        <v>45452</v>
      </c>
      <c r="I31" s="1" t="s">
        <v>3931</v>
      </c>
    </row>
    <row r="32" spans="1:9" x14ac:dyDescent="0.25">
      <c r="A32" s="1" t="s">
        <v>252</v>
      </c>
      <c r="B32" s="1" t="s">
        <v>3932</v>
      </c>
      <c r="C32" s="1" t="str">
        <f>_xlfn.TEXTBEFORE(Customers[[#This Row],[CustomerName]]," ")</f>
        <v>Sophia</v>
      </c>
      <c r="D32" s="1" t="str">
        <f>_xlfn.TEXTAFTER(Customers[[#This Row],[CustomerName]]," ")</f>
        <v>Taylor</v>
      </c>
      <c r="E32" s="1" t="s">
        <v>3856</v>
      </c>
      <c r="F32" s="1" t="s">
        <v>3857</v>
      </c>
      <c r="G32" s="1" t="s">
        <v>3858</v>
      </c>
      <c r="H32" s="2">
        <v>43664</v>
      </c>
      <c r="I32" s="1" t="s">
        <v>3933</v>
      </c>
    </row>
    <row r="33" spans="1:9" x14ac:dyDescent="0.25">
      <c r="A33" s="1" t="s">
        <v>1142</v>
      </c>
      <c r="B33" s="1" t="s">
        <v>3934</v>
      </c>
      <c r="C33" s="1" t="str">
        <f>_xlfn.TEXTBEFORE(Customers[[#This Row],[CustomerName]]," ")</f>
        <v>Jamal</v>
      </c>
      <c r="D33" s="1" t="str">
        <f>_xlfn.TEXTAFTER(Customers[[#This Row],[CustomerName]]," ")</f>
        <v>Uddin</v>
      </c>
      <c r="E33" s="1" t="s">
        <v>3868</v>
      </c>
      <c r="F33" s="1" t="s">
        <v>3907</v>
      </c>
      <c r="G33" s="1" t="s">
        <v>3867</v>
      </c>
      <c r="H33" s="2">
        <v>44288</v>
      </c>
      <c r="I33" s="1" t="s">
        <v>3935</v>
      </c>
    </row>
    <row r="34" spans="1:9" x14ac:dyDescent="0.25">
      <c r="A34" s="1" t="s">
        <v>1340</v>
      </c>
      <c r="B34" s="1" t="s">
        <v>3936</v>
      </c>
      <c r="C34" s="1" t="str">
        <f>_xlfn.TEXTBEFORE(Customers[[#This Row],[CustomerName]]," ")</f>
        <v>Sabbir</v>
      </c>
      <c r="D34" s="1" t="str">
        <f>_xlfn.TEXTAFTER(Customers[[#This Row],[CustomerName]]," ")</f>
        <v>Davis</v>
      </c>
      <c r="E34" s="1" t="s">
        <v>3866</v>
      </c>
      <c r="F34" s="1" t="s">
        <v>43</v>
      </c>
      <c r="G34" s="1" t="s">
        <v>3867</v>
      </c>
      <c r="H34" s="2">
        <v>44838</v>
      </c>
      <c r="I34" s="1" t="s">
        <v>3937</v>
      </c>
    </row>
    <row r="35" spans="1:9" x14ac:dyDescent="0.25">
      <c r="A35" s="1" t="s">
        <v>75</v>
      </c>
      <c r="B35" s="1" t="s">
        <v>3938</v>
      </c>
      <c r="C35" s="1" t="str">
        <f>_xlfn.TEXTBEFORE(Customers[[#This Row],[CustomerName]]," ")</f>
        <v>Arif</v>
      </c>
      <c r="D35" s="1" t="str">
        <f>_xlfn.TEXTAFTER(Customers[[#This Row],[CustomerName]]," ")</f>
        <v>Hossain</v>
      </c>
      <c r="E35" s="1" t="s">
        <v>3860</v>
      </c>
      <c r="F35" s="1" t="s">
        <v>52</v>
      </c>
      <c r="G35" s="1" t="s">
        <v>3867</v>
      </c>
      <c r="H35" s="2">
        <v>45339</v>
      </c>
      <c r="I35" s="1" t="s">
        <v>3939</v>
      </c>
    </row>
    <row r="36" spans="1:9" x14ac:dyDescent="0.25">
      <c r="A36" s="1" t="s">
        <v>670</v>
      </c>
      <c r="B36" s="1" t="s">
        <v>3940</v>
      </c>
      <c r="C36" s="1" t="str">
        <f>_xlfn.TEXTBEFORE(Customers[[#This Row],[CustomerName]]," ")</f>
        <v>Jamal</v>
      </c>
      <c r="D36" s="1" t="str">
        <f>_xlfn.TEXTAFTER(Customers[[#This Row],[CustomerName]]," ")</f>
        <v>Taylor</v>
      </c>
      <c r="E36" s="1" t="s">
        <v>3860</v>
      </c>
      <c r="F36" s="1" t="s">
        <v>3885</v>
      </c>
      <c r="G36" s="1" t="s">
        <v>3886</v>
      </c>
      <c r="H36" s="2">
        <v>44935</v>
      </c>
      <c r="I36" s="1" t="s">
        <v>3941</v>
      </c>
    </row>
    <row r="37" spans="1:9" x14ac:dyDescent="0.25">
      <c r="A37" s="1" t="s">
        <v>962</v>
      </c>
      <c r="B37" s="1" t="s">
        <v>3942</v>
      </c>
      <c r="C37" s="1" t="str">
        <f>_xlfn.TEXTBEFORE(Customers[[#This Row],[CustomerName]]," ")</f>
        <v>Emma</v>
      </c>
      <c r="D37" s="1" t="str">
        <f>_xlfn.TEXTAFTER(Customers[[#This Row],[CustomerName]]," ")</f>
        <v>Taylor</v>
      </c>
      <c r="E37" s="1" t="s">
        <v>3860</v>
      </c>
      <c r="F37" s="1" t="s">
        <v>3943</v>
      </c>
      <c r="G37" s="1" t="s">
        <v>4553</v>
      </c>
      <c r="H37" s="2">
        <v>44651</v>
      </c>
      <c r="I37" s="1" t="s">
        <v>3944</v>
      </c>
    </row>
    <row r="38" spans="1:9" x14ac:dyDescent="0.25">
      <c r="A38" s="1" t="s">
        <v>91</v>
      </c>
      <c r="B38" s="1" t="s">
        <v>3945</v>
      </c>
      <c r="C38" s="1" t="str">
        <f>_xlfn.TEXTBEFORE(Customers[[#This Row],[CustomerName]]," ")</f>
        <v>Rakib</v>
      </c>
      <c r="D38" s="1" t="str">
        <f>_xlfn.TEXTAFTER(Customers[[#This Row],[CustomerName]]," ")</f>
        <v>Thomas</v>
      </c>
      <c r="E38" s="1" t="s">
        <v>3860</v>
      </c>
      <c r="F38" s="1" t="s">
        <v>3894</v>
      </c>
      <c r="G38" s="1" t="s">
        <v>3867</v>
      </c>
      <c r="H38" s="2">
        <v>43660</v>
      </c>
      <c r="I38" s="1" t="s">
        <v>3946</v>
      </c>
    </row>
    <row r="39" spans="1:9" x14ac:dyDescent="0.25">
      <c r="A39" s="1" t="s">
        <v>289</v>
      </c>
      <c r="B39" s="1" t="s">
        <v>4111</v>
      </c>
      <c r="C39" s="1" t="str">
        <f>_xlfn.TEXTBEFORE(Customers[[#This Row],[CustomerName]]," ")</f>
        <v>Sara</v>
      </c>
      <c r="D39" s="1" t="str">
        <f>_xlfn.TEXTAFTER(Customers[[#This Row],[CustomerName]]," ")</f>
        <v>Rahman</v>
      </c>
      <c r="E39" s="1" t="s">
        <v>3866</v>
      </c>
      <c r="F39" s="1" t="s">
        <v>3861</v>
      </c>
      <c r="G39" s="1" t="s">
        <v>3858</v>
      </c>
      <c r="H39" s="2">
        <v>44502</v>
      </c>
      <c r="I39" s="1" t="s">
        <v>3947</v>
      </c>
    </row>
    <row r="40" spans="1:9" x14ac:dyDescent="0.25">
      <c r="A40" s="1" t="s">
        <v>451</v>
      </c>
      <c r="B40" s="1" t="s">
        <v>3950</v>
      </c>
      <c r="C40" s="1" t="str">
        <f>_xlfn.TEXTBEFORE(Customers[[#This Row],[CustomerName]]," ")</f>
        <v>Tanvir</v>
      </c>
      <c r="D40" s="1" t="str">
        <f>_xlfn.TEXTAFTER(Customers[[#This Row],[CustomerName]]," ")</f>
        <v>Chowdhury</v>
      </c>
      <c r="E40" s="1" t="s">
        <v>3860</v>
      </c>
      <c r="F40" s="1" t="s">
        <v>14</v>
      </c>
      <c r="G40" s="1" t="s">
        <v>3867</v>
      </c>
      <c r="H40" s="2">
        <v>44170</v>
      </c>
      <c r="I40" s="1" t="s">
        <v>3951</v>
      </c>
    </row>
    <row r="41" spans="1:9" x14ac:dyDescent="0.25">
      <c r="A41" s="1" t="s">
        <v>622</v>
      </c>
      <c r="B41" s="1" t="s">
        <v>3906</v>
      </c>
      <c r="C41" s="1" t="str">
        <f>_xlfn.TEXTBEFORE(Customers[[#This Row],[CustomerName]]," ")</f>
        <v>Arif</v>
      </c>
      <c r="D41" s="1" t="str">
        <f>_xlfn.TEXTAFTER(Customers[[#This Row],[CustomerName]]," ")</f>
        <v>Khan</v>
      </c>
      <c r="E41" s="1" t="s">
        <v>3866</v>
      </c>
      <c r="F41" s="1" t="s">
        <v>43</v>
      </c>
      <c r="G41" s="1" t="s">
        <v>3867</v>
      </c>
      <c r="H41" s="2">
        <v>44856</v>
      </c>
      <c r="I41" s="1" t="s">
        <v>3908</v>
      </c>
    </row>
    <row r="42" spans="1:9" x14ac:dyDescent="0.25">
      <c r="A42" s="1" t="s">
        <v>514</v>
      </c>
      <c r="B42" s="1" t="s">
        <v>3917</v>
      </c>
      <c r="C42" s="1" t="str">
        <f>_xlfn.TEXTBEFORE(Customers[[#This Row],[CustomerName]]," ")</f>
        <v>Priya</v>
      </c>
      <c r="D42" s="1" t="str">
        <f>_xlfn.TEXTAFTER(Customers[[#This Row],[CustomerName]]," ")</f>
        <v>Anderson</v>
      </c>
      <c r="E42" s="1" t="s">
        <v>3860</v>
      </c>
      <c r="F42" s="1" t="s">
        <v>3894</v>
      </c>
      <c r="G42" s="1" t="s">
        <v>3867</v>
      </c>
      <c r="H42" s="2">
        <v>44822</v>
      </c>
      <c r="I42" s="1" t="s">
        <v>3918</v>
      </c>
    </row>
    <row r="43" spans="1:9" x14ac:dyDescent="0.25">
      <c r="A43" s="1" t="s">
        <v>203</v>
      </c>
      <c r="B43" s="1" t="s">
        <v>3953</v>
      </c>
      <c r="C43" s="1" t="str">
        <f>_xlfn.TEXTBEFORE(Customers[[#This Row],[CustomerName]]," ")</f>
        <v>James</v>
      </c>
      <c r="D43" s="1" t="str">
        <f>_xlfn.TEXTAFTER(Customers[[#This Row],[CustomerName]]," ")</f>
        <v>Chowdhury</v>
      </c>
      <c r="E43" s="1" t="s">
        <v>3872</v>
      </c>
      <c r="F43" s="1" t="s">
        <v>3885</v>
      </c>
      <c r="G43" s="1" t="s">
        <v>3886</v>
      </c>
      <c r="H43" s="2">
        <v>45397</v>
      </c>
      <c r="I43" s="1" t="s">
        <v>3954</v>
      </c>
    </row>
    <row r="44" spans="1:9" x14ac:dyDescent="0.25">
      <c r="A44" s="1" t="s">
        <v>302</v>
      </c>
      <c r="B44" s="1" t="s">
        <v>3955</v>
      </c>
      <c r="C44" s="1" t="str">
        <f>_xlfn.TEXTBEFORE(Customers[[#This Row],[CustomerName]]," ")</f>
        <v>Karim</v>
      </c>
      <c r="D44" s="1" t="str">
        <f>_xlfn.TEXTAFTER(Customers[[#This Row],[CustomerName]]," ")</f>
        <v>Johnson</v>
      </c>
      <c r="E44" s="1" t="s">
        <v>3860</v>
      </c>
      <c r="F44" s="1" t="s">
        <v>39</v>
      </c>
      <c r="G44" s="1" t="s">
        <v>3867</v>
      </c>
      <c r="H44" s="2">
        <v>44018</v>
      </c>
      <c r="I44" s="1" t="s">
        <v>3956</v>
      </c>
    </row>
    <row r="45" spans="1:9" x14ac:dyDescent="0.25">
      <c r="A45" s="1" t="s">
        <v>677</v>
      </c>
      <c r="B45" s="1" t="s">
        <v>3957</v>
      </c>
      <c r="C45" s="1" t="str">
        <f>_xlfn.TEXTBEFORE(Customers[[#This Row],[CustomerName]]," ")</f>
        <v>Sophia</v>
      </c>
      <c r="D45" s="1" t="str">
        <f>_xlfn.TEXTAFTER(Customers[[#This Row],[CustomerName]]," ")</f>
        <v>Ahmed</v>
      </c>
      <c r="E45" s="1" t="s">
        <v>3866</v>
      </c>
      <c r="F45" s="1" t="s">
        <v>3958</v>
      </c>
      <c r="G45" s="1" t="s">
        <v>4554</v>
      </c>
      <c r="H45" s="2">
        <v>44799</v>
      </c>
      <c r="I45" s="1" t="s">
        <v>3959</v>
      </c>
    </row>
    <row r="46" spans="1:9" x14ac:dyDescent="0.25">
      <c r="A46" s="1" t="s">
        <v>633</v>
      </c>
      <c r="B46" s="1" t="s">
        <v>3960</v>
      </c>
      <c r="C46" s="1" t="str">
        <f>_xlfn.TEXTBEFORE(Customers[[#This Row],[CustomerName]]," ")</f>
        <v>Mim</v>
      </c>
      <c r="D46" s="1" t="str">
        <f>_xlfn.TEXTAFTER(Customers[[#This Row],[CustomerName]]," ")</f>
        <v>Khan</v>
      </c>
      <c r="E46" s="1" t="s">
        <v>3872</v>
      </c>
      <c r="F46" s="1" t="s">
        <v>3879</v>
      </c>
      <c r="G46" s="1" t="s">
        <v>3879</v>
      </c>
      <c r="H46" s="2">
        <v>45076</v>
      </c>
      <c r="I46" s="1" t="s">
        <v>3961</v>
      </c>
    </row>
    <row r="47" spans="1:9" x14ac:dyDescent="0.25">
      <c r="A47" s="1" t="s">
        <v>375</v>
      </c>
      <c r="B47" s="1" t="s">
        <v>3962</v>
      </c>
      <c r="C47" s="1" t="str">
        <f>_xlfn.TEXTBEFORE(Customers[[#This Row],[CustomerName]]," ")</f>
        <v>Priya</v>
      </c>
      <c r="D47" s="1" t="str">
        <f>_xlfn.TEXTAFTER(Customers[[#This Row],[CustomerName]]," ")</f>
        <v>Smith</v>
      </c>
      <c r="E47" s="1" t="s">
        <v>3856</v>
      </c>
      <c r="F47" s="1" t="s">
        <v>52</v>
      </c>
      <c r="G47" s="1" t="s">
        <v>3867</v>
      </c>
      <c r="H47" s="2">
        <v>43656</v>
      </c>
      <c r="I47" s="1" t="s">
        <v>3963</v>
      </c>
    </row>
    <row r="48" spans="1:9" x14ac:dyDescent="0.25">
      <c r="A48" s="1" t="s">
        <v>116</v>
      </c>
      <c r="B48" s="1" t="s">
        <v>3966</v>
      </c>
      <c r="C48" s="1" t="str">
        <f>_xlfn.TEXTBEFORE(Customers[[#This Row],[CustomerName]]," ")</f>
        <v>Rakib</v>
      </c>
      <c r="D48" s="1" t="str">
        <f>_xlfn.TEXTAFTER(Customers[[#This Row],[CustomerName]]," ")</f>
        <v>Begum</v>
      </c>
      <c r="E48" s="1" t="s">
        <v>3868</v>
      </c>
      <c r="F48" s="1" t="s">
        <v>3907</v>
      </c>
      <c r="G48" s="1" t="s">
        <v>3867</v>
      </c>
      <c r="H48" s="2">
        <v>43811</v>
      </c>
      <c r="I48" s="1" t="s">
        <v>3967</v>
      </c>
    </row>
    <row r="49" spans="1:9" x14ac:dyDescent="0.25">
      <c r="A49" s="1" t="s">
        <v>1069</v>
      </c>
      <c r="B49" s="1" t="s">
        <v>3968</v>
      </c>
      <c r="C49" s="1" t="str">
        <f>_xlfn.TEXTBEFORE(Customers[[#This Row],[CustomerName]]," ")</f>
        <v>Olivia</v>
      </c>
      <c r="D49" s="1" t="str">
        <f>_xlfn.TEXTAFTER(Customers[[#This Row],[CustomerName]]," ")</f>
        <v>Taylor</v>
      </c>
      <c r="E49" s="1" t="s">
        <v>3860</v>
      </c>
      <c r="F49" s="1" t="s">
        <v>3958</v>
      </c>
      <c r="G49" s="1" t="s">
        <v>4554</v>
      </c>
      <c r="H49" s="2">
        <v>44189</v>
      </c>
      <c r="I49" s="1" t="s">
        <v>3969</v>
      </c>
    </row>
    <row r="50" spans="1:9" x14ac:dyDescent="0.25">
      <c r="A50" s="1" t="s">
        <v>101</v>
      </c>
      <c r="B50" s="1" t="s">
        <v>3970</v>
      </c>
      <c r="C50" s="1" t="str">
        <f>_xlfn.TEXTBEFORE(Customers[[#This Row],[CustomerName]]," ")</f>
        <v>Daniel</v>
      </c>
      <c r="D50" s="1" t="str">
        <f>_xlfn.TEXTAFTER(Customers[[#This Row],[CustomerName]]," ")</f>
        <v>Davis</v>
      </c>
      <c r="E50" s="1" t="s">
        <v>3868</v>
      </c>
      <c r="F50" s="1" t="s">
        <v>3857</v>
      </c>
      <c r="G50" s="1" t="s">
        <v>3858</v>
      </c>
      <c r="H50" s="2">
        <v>44802</v>
      </c>
      <c r="I50" s="1" t="s">
        <v>3971</v>
      </c>
    </row>
    <row r="51" spans="1:9" x14ac:dyDescent="0.25">
      <c r="A51" s="1" t="s">
        <v>572</v>
      </c>
      <c r="B51" s="1" t="s">
        <v>3972</v>
      </c>
      <c r="C51" s="1" t="str">
        <f>_xlfn.TEXTBEFORE(Customers[[#This Row],[CustomerName]]," ")</f>
        <v>Rakib</v>
      </c>
      <c r="D51" s="1" t="str">
        <f>_xlfn.TEXTAFTER(Customers[[#This Row],[CustomerName]]," ")</f>
        <v>Taylor</v>
      </c>
      <c r="E51" s="1" t="s">
        <v>3860</v>
      </c>
      <c r="F51" s="1" t="s">
        <v>3882</v>
      </c>
      <c r="G51" s="1" t="s">
        <v>3867</v>
      </c>
      <c r="H51" s="2">
        <v>44185</v>
      </c>
      <c r="I51" s="1" t="s">
        <v>3973</v>
      </c>
    </row>
    <row r="52" spans="1:9" x14ac:dyDescent="0.25">
      <c r="A52" s="1" t="s">
        <v>235</v>
      </c>
      <c r="B52" s="1" t="s">
        <v>3974</v>
      </c>
      <c r="C52" s="1" t="str">
        <f>_xlfn.TEXTBEFORE(Customers[[#This Row],[CustomerName]]," ")</f>
        <v>Tania</v>
      </c>
      <c r="D52" s="1" t="str">
        <f>_xlfn.TEXTAFTER(Customers[[#This Row],[CustomerName]]," ")</f>
        <v>Rahman</v>
      </c>
      <c r="E52" s="1" t="s">
        <v>3868</v>
      </c>
      <c r="F52" s="1" t="s">
        <v>3894</v>
      </c>
      <c r="G52" s="1" t="s">
        <v>3867</v>
      </c>
      <c r="H52" s="2">
        <v>45714</v>
      </c>
      <c r="I52" s="1" t="s">
        <v>3975</v>
      </c>
    </row>
    <row r="53" spans="1:9" x14ac:dyDescent="0.25">
      <c r="A53" s="1" t="s">
        <v>438</v>
      </c>
      <c r="B53" s="1" t="s">
        <v>3976</v>
      </c>
      <c r="C53" s="1" t="str">
        <f>_xlfn.TEXTBEFORE(Customers[[#This Row],[CustomerName]]," ")</f>
        <v>Tanvir</v>
      </c>
      <c r="D53" s="1" t="str">
        <f>_xlfn.TEXTAFTER(Customers[[#This Row],[CustomerName]]," ")</f>
        <v>Alam</v>
      </c>
      <c r="E53" s="1" t="s">
        <v>3860</v>
      </c>
      <c r="F53" s="1" t="s">
        <v>3882</v>
      </c>
      <c r="G53" s="1" t="s">
        <v>3867</v>
      </c>
      <c r="H53" s="2">
        <v>44574</v>
      </c>
      <c r="I53" s="1" t="s">
        <v>3977</v>
      </c>
    </row>
    <row r="54" spans="1:9" x14ac:dyDescent="0.25">
      <c r="A54" s="1" t="s">
        <v>220</v>
      </c>
      <c r="B54" s="1" t="s">
        <v>3934</v>
      </c>
      <c r="C54" s="1" t="str">
        <f>_xlfn.TEXTBEFORE(Customers[[#This Row],[CustomerName]]," ")</f>
        <v>Jamal</v>
      </c>
      <c r="D54" s="1" t="str">
        <f>_xlfn.TEXTAFTER(Customers[[#This Row],[CustomerName]]," ")</f>
        <v>Uddin</v>
      </c>
      <c r="E54" s="1" t="s">
        <v>3866</v>
      </c>
      <c r="F54" s="1" t="s">
        <v>3869</v>
      </c>
      <c r="G54" s="1" t="s">
        <v>3858</v>
      </c>
      <c r="H54" s="2">
        <v>43829</v>
      </c>
      <c r="I54" s="1" t="s">
        <v>3935</v>
      </c>
    </row>
    <row r="55" spans="1:9" x14ac:dyDescent="0.25">
      <c r="A55" s="1" t="s">
        <v>1252</v>
      </c>
      <c r="B55" s="1" t="s">
        <v>3884</v>
      </c>
      <c r="C55" s="1" t="str">
        <f>_xlfn.TEXTBEFORE(Customers[[#This Row],[CustomerName]]," ")</f>
        <v>Sara</v>
      </c>
      <c r="D55" s="1" t="str">
        <f>_xlfn.TEXTAFTER(Customers[[#This Row],[CustomerName]]," ")</f>
        <v>Taylor</v>
      </c>
      <c r="E55" s="1" t="s">
        <v>3856</v>
      </c>
      <c r="F55" s="1" t="s">
        <v>3861</v>
      </c>
      <c r="G55" s="1" t="s">
        <v>3858</v>
      </c>
      <c r="H55" s="2">
        <v>44563</v>
      </c>
      <c r="I55" s="1" t="s">
        <v>3887</v>
      </c>
    </row>
    <row r="56" spans="1:9" x14ac:dyDescent="0.25">
      <c r="A56" s="1" t="s">
        <v>193</v>
      </c>
      <c r="B56" s="1" t="s">
        <v>3980</v>
      </c>
      <c r="C56" s="1" t="str">
        <f>_xlfn.TEXTBEFORE(Customers[[#This Row],[CustomerName]]," ")</f>
        <v>Daniel</v>
      </c>
      <c r="D56" s="1" t="str">
        <f>_xlfn.TEXTAFTER(Customers[[#This Row],[CustomerName]]," ")</f>
        <v>Alam</v>
      </c>
      <c r="E56" s="1" t="s">
        <v>3866</v>
      </c>
      <c r="F56" s="1" t="s">
        <v>3894</v>
      </c>
      <c r="G56" s="1" t="s">
        <v>3867</v>
      </c>
      <c r="H56" s="2">
        <v>44912</v>
      </c>
      <c r="I56" s="1" t="s">
        <v>3981</v>
      </c>
    </row>
    <row r="57" spans="1:9" x14ac:dyDescent="0.25">
      <c r="A57" s="1" t="s">
        <v>388</v>
      </c>
      <c r="B57" s="1" t="s">
        <v>3982</v>
      </c>
      <c r="C57" s="1" t="str">
        <f>_xlfn.TEXTBEFORE(Customers[[#This Row],[CustomerName]]," ")</f>
        <v>Priya</v>
      </c>
      <c r="D57" s="1" t="str">
        <f>_xlfn.TEXTAFTER(Customers[[#This Row],[CustomerName]]," ")</f>
        <v>Johnson</v>
      </c>
      <c r="E57" s="1" t="s">
        <v>3866</v>
      </c>
      <c r="F57" s="1" t="s">
        <v>14</v>
      </c>
      <c r="G57" s="1" t="s">
        <v>3867</v>
      </c>
      <c r="H57" s="2">
        <v>45449</v>
      </c>
      <c r="I57" s="1" t="s">
        <v>3983</v>
      </c>
    </row>
    <row r="58" spans="1:9" x14ac:dyDescent="0.25">
      <c r="A58" s="1" t="s">
        <v>555</v>
      </c>
      <c r="B58" s="1" t="s">
        <v>3984</v>
      </c>
      <c r="C58" s="1" t="str">
        <f>_xlfn.TEXTBEFORE(Customers[[#This Row],[CustomerName]]," ")</f>
        <v>Michael</v>
      </c>
      <c r="D58" s="1" t="str">
        <f>_xlfn.TEXTAFTER(Customers[[#This Row],[CustomerName]]," ")</f>
        <v>Alam</v>
      </c>
      <c r="E58" s="1" t="s">
        <v>3868</v>
      </c>
      <c r="F58" s="1" t="s">
        <v>3889</v>
      </c>
      <c r="G58" s="1" t="s">
        <v>4555</v>
      </c>
      <c r="H58" s="2">
        <v>45606</v>
      </c>
      <c r="I58" s="1" t="s">
        <v>3985</v>
      </c>
    </row>
    <row r="59" spans="1:9" x14ac:dyDescent="0.25">
      <c r="A59" s="1" t="s">
        <v>277</v>
      </c>
      <c r="B59" s="1" t="s">
        <v>3986</v>
      </c>
      <c r="C59" s="1" t="str">
        <f>_xlfn.TEXTBEFORE(Customers[[#This Row],[CustomerName]]," ")</f>
        <v>Shakib</v>
      </c>
      <c r="D59" s="1" t="str">
        <f>_xlfn.TEXTAFTER(Customers[[#This Row],[CustomerName]]," ")</f>
        <v>Chowdhury</v>
      </c>
      <c r="E59" s="1" t="s">
        <v>3866</v>
      </c>
      <c r="F59" s="1" t="s">
        <v>3869</v>
      </c>
      <c r="G59" s="1" t="s">
        <v>3858</v>
      </c>
      <c r="H59" s="2">
        <v>43862</v>
      </c>
      <c r="I59" s="1" t="s">
        <v>3987</v>
      </c>
    </row>
    <row r="60" spans="1:9" x14ac:dyDescent="0.25">
      <c r="A60" s="1" t="s">
        <v>173</v>
      </c>
      <c r="B60" s="1" t="s">
        <v>3988</v>
      </c>
      <c r="C60" s="1" t="str">
        <f>_xlfn.TEXTBEFORE(Customers[[#This Row],[CustomerName]]," ")</f>
        <v>Rakib</v>
      </c>
      <c r="D60" s="1" t="str">
        <f>_xlfn.TEXTAFTER(Customers[[#This Row],[CustomerName]]," ")</f>
        <v>Rahman</v>
      </c>
      <c r="E60" s="1" t="s">
        <v>3866</v>
      </c>
      <c r="F60" s="1" t="s">
        <v>14</v>
      </c>
      <c r="G60" s="1" t="s">
        <v>3867</v>
      </c>
      <c r="H60" s="2">
        <v>43933</v>
      </c>
      <c r="I60" s="1" t="s">
        <v>3989</v>
      </c>
    </row>
    <row r="61" spans="1:9" x14ac:dyDescent="0.25">
      <c r="A61" s="1" t="s">
        <v>623</v>
      </c>
      <c r="B61" s="1" t="s">
        <v>3990</v>
      </c>
      <c r="C61" s="1" t="str">
        <f>_xlfn.TEXTBEFORE(Customers[[#This Row],[CustomerName]]," ")</f>
        <v>Daniel</v>
      </c>
      <c r="D61" s="1" t="str">
        <f>_xlfn.TEXTAFTER(Customers[[#This Row],[CustomerName]]," ")</f>
        <v>Johnson</v>
      </c>
      <c r="E61" s="1" t="s">
        <v>3866</v>
      </c>
      <c r="F61" s="1" t="s">
        <v>3885</v>
      </c>
      <c r="G61" s="1" t="s">
        <v>3886</v>
      </c>
      <c r="H61" s="2">
        <v>43483</v>
      </c>
      <c r="I61" s="1" t="s">
        <v>3991</v>
      </c>
    </row>
    <row r="62" spans="1:9" x14ac:dyDescent="0.25">
      <c r="A62" s="1" t="s">
        <v>998</v>
      </c>
      <c r="B62" s="1" t="s">
        <v>3992</v>
      </c>
      <c r="C62" s="1" t="str">
        <f>_xlfn.TEXTBEFORE(Customers[[#This Row],[CustomerName]]," ")</f>
        <v>Olivia</v>
      </c>
      <c r="D62" s="1" t="str">
        <f>_xlfn.TEXTAFTER(Customers[[#This Row],[CustomerName]]," ")</f>
        <v>Thomas</v>
      </c>
      <c r="E62" s="1" t="s">
        <v>3860</v>
      </c>
      <c r="F62" s="1" t="s">
        <v>14</v>
      </c>
      <c r="G62" s="1" t="s">
        <v>3867</v>
      </c>
      <c r="H62" s="2">
        <v>45060</v>
      </c>
      <c r="I62" s="1" t="s">
        <v>3993</v>
      </c>
    </row>
    <row r="63" spans="1:9" x14ac:dyDescent="0.25">
      <c r="A63" s="1" t="s">
        <v>1387</v>
      </c>
      <c r="B63" s="1" t="s">
        <v>3994</v>
      </c>
      <c r="C63" s="1" t="str">
        <f>_xlfn.TEXTBEFORE(Customers[[#This Row],[CustomerName]]," ")</f>
        <v>Grace</v>
      </c>
      <c r="D63" s="1" t="str">
        <f>_xlfn.TEXTAFTER(Customers[[#This Row],[CustomerName]]," ")</f>
        <v>Johnson</v>
      </c>
      <c r="E63" s="1" t="s">
        <v>3866</v>
      </c>
      <c r="F63" s="1" t="s">
        <v>3894</v>
      </c>
      <c r="G63" s="1" t="s">
        <v>3867</v>
      </c>
      <c r="H63" s="2">
        <v>44316</v>
      </c>
      <c r="I63" s="1" t="s">
        <v>3995</v>
      </c>
    </row>
    <row r="64" spans="1:9" x14ac:dyDescent="0.25">
      <c r="A64" s="1" t="s">
        <v>386</v>
      </c>
      <c r="B64" s="1" t="s">
        <v>3996</v>
      </c>
      <c r="C64" s="1" t="str">
        <f>_xlfn.TEXTBEFORE(Customers[[#This Row],[CustomerName]]," ")</f>
        <v>Sara</v>
      </c>
      <c r="D64" s="1" t="str">
        <f>_xlfn.TEXTAFTER(Customers[[#This Row],[CustomerName]]," ")</f>
        <v>Hossain</v>
      </c>
      <c r="E64" s="1" t="s">
        <v>3866</v>
      </c>
      <c r="F64" s="1" t="s">
        <v>3943</v>
      </c>
      <c r="G64" s="1" t="s">
        <v>4553</v>
      </c>
      <c r="H64" s="2">
        <v>44469</v>
      </c>
      <c r="I64" s="1" t="s">
        <v>3997</v>
      </c>
    </row>
    <row r="65" spans="1:9" x14ac:dyDescent="0.25">
      <c r="A65" s="1" t="s">
        <v>223</v>
      </c>
      <c r="B65" s="1" t="s">
        <v>3998</v>
      </c>
      <c r="C65" s="1" t="str">
        <f>_xlfn.TEXTBEFORE(Customers[[#This Row],[CustomerName]]," ")</f>
        <v>Karim</v>
      </c>
      <c r="D65" s="1" t="str">
        <f>_xlfn.TEXTAFTER(Customers[[#This Row],[CustomerName]]," ")</f>
        <v>Taylor</v>
      </c>
      <c r="E65" s="1" t="s">
        <v>3872</v>
      </c>
      <c r="F65" s="1" t="s">
        <v>14</v>
      </c>
      <c r="G65" s="1" t="s">
        <v>3867</v>
      </c>
      <c r="H65" s="2">
        <v>45848</v>
      </c>
      <c r="I65" s="1" t="s">
        <v>3999</v>
      </c>
    </row>
    <row r="66" spans="1:9" x14ac:dyDescent="0.25">
      <c r="A66" s="1" t="s">
        <v>1538</v>
      </c>
      <c r="B66" s="1" t="s">
        <v>3888</v>
      </c>
      <c r="C66" s="1" t="str">
        <f>_xlfn.TEXTBEFORE(Customers[[#This Row],[CustomerName]]," ")</f>
        <v>Sadia</v>
      </c>
      <c r="D66" s="1" t="str">
        <f>_xlfn.TEXTAFTER(Customers[[#This Row],[CustomerName]]," ")</f>
        <v>Rahman</v>
      </c>
      <c r="E66" s="1" t="s">
        <v>3872</v>
      </c>
      <c r="F66" s="1" t="s">
        <v>3857</v>
      </c>
      <c r="G66" s="1" t="s">
        <v>3858</v>
      </c>
      <c r="H66" s="2">
        <v>44904</v>
      </c>
      <c r="I66" s="1" t="s">
        <v>3890</v>
      </c>
    </row>
    <row r="67" spans="1:9" x14ac:dyDescent="0.25">
      <c r="A67" s="1" t="s">
        <v>468</v>
      </c>
      <c r="B67" s="1" t="s">
        <v>4000</v>
      </c>
      <c r="C67" s="1" t="str">
        <f>_xlfn.TEXTBEFORE(Customers[[#This Row],[CustomerName]]," ")</f>
        <v>Shakib</v>
      </c>
      <c r="D67" s="1" t="str">
        <f>_xlfn.TEXTAFTER(Customers[[#This Row],[CustomerName]]," ")</f>
        <v>Uddin</v>
      </c>
      <c r="E67" s="1" t="s">
        <v>3866</v>
      </c>
      <c r="F67" s="1" t="s">
        <v>3885</v>
      </c>
      <c r="G67" s="1" t="s">
        <v>3886</v>
      </c>
      <c r="H67" s="2">
        <v>45051</v>
      </c>
      <c r="I67" s="1" t="s">
        <v>4001</v>
      </c>
    </row>
    <row r="68" spans="1:9" x14ac:dyDescent="0.25">
      <c r="A68" s="1" t="s">
        <v>601</v>
      </c>
      <c r="B68" s="1" t="s">
        <v>3972</v>
      </c>
      <c r="C68" s="1" t="str">
        <f>_xlfn.TEXTBEFORE(Customers[[#This Row],[CustomerName]]," ")</f>
        <v>Rakib</v>
      </c>
      <c r="D68" s="1" t="str">
        <f>_xlfn.TEXTAFTER(Customers[[#This Row],[CustomerName]]," ")</f>
        <v>Taylor</v>
      </c>
      <c r="E68" s="1" t="s">
        <v>3872</v>
      </c>
      <c r="F68" s="1" t="s">
        <v>52</v>
      </c>
      <c r="G68" s="1" t="s">
        <v>3867</v>
      </c>
      <c r="H68" s="2">
        <v>45639</v>
      </c>
      <c r="I68" s="1" t="s">
        <v>3973</v>
      </c>
    </row>
    <row r="69" spans="1:9" x14ac:dyDescent="0.25">
      <c r="A69" s="1" t="s">
        <v>908</v>
      </c>
      <c r="B69" s="1" t="s">
        <v>4002</v>
      </c>
      <c r="C69" s="1" t="str">
        <f>_xlfn.TEXTBEFORE(Customers[[#This Row],[CustomerName]]," ")</f>
        <v>Nusrat</v>
      </c>
      <c r="D69" s="1" t="str">
        <f>_xlfn.TEXTAFTER(Customers[[#This Row],[CustomerName]]," ")</f>
        <v>Ahmed</v>
      </c>
      <c r="E69" s="1" t="s">
        <v>3860</v>
      </c>
      <c r="F69" s="1" t="s">
        <v>3907</v>
      </c>
      <c r="G69" s="1" t="s">
        <v>3867</v>
      </c>
      <c r="H69" s="2">
        <v>44268</v>
      </c>
      <c r="I69" s="1" t="s">
        <v>4003</v>
      </c>
    </row>
    <row r="70" spans="1:9" x14ac:dyDescent="0.25">
      <c r="A70" s="1" t="s">
        <v>442</v>
      </c>
      <c r="B70" s="1" t="s">
        <v>4004</v>
      </c>
      <c r="C70" s="1" t="str">
        <f>_xlfn.TEXTBEFORE(Customers[[#This Row],[CustomerName]]," ")</f>
        <v>Jamal</v>
      </c>
      <c r="D70" s="1" t="str">
        <f>_xlfn.TEXTAFTER(Customers[[#This Row],[CustomerName]]," ")</f>
        <v>Rahman</v>
      </c>
      <c r="E70" s="1" t="s">
        <v>3856</v>
      </c>
      <c r="F70" s="1" t="s">
        <v>3879</v>
      </c>
      <c r="G70" s="1" t="s">
        <v>3879</v>
      </c>
      <c r="H70" s="2">
        <v>45603</v>
      </c>
      <c r="I70" s="1" t="s">
        <v>4005</v>
      </c>
    </row>
    <row r="71" spans="1:9" x14ac:dyDescent="0.25">
      <c r="A71" s="1" t="s">
        <v>1033</v>
      </c>
      <c r="B71" s="1" t="s">
        <v>4008</v>
      </c>
      <c r="C71" s="1" t="str">
        <f>_xlfn.TEXTBEFORE(Customers[[#This Row],[CustomerName]]," ")</f>
        <v>Tanvir</v>
      </c>
      <c r="D71" s="1" t="str">
        <f>_xlfn.TEXTAFTER(Customers[[#This Row],[CustomerName]]," ")</f>
        <v>Uddin</v>
      </c>
      <c r="E71" s="1" t="s">
        <v>3856</v>
      </c>
      <c r="F71" s="1" t="s">
        <v>3885</v>
      </c>
      <c r="G71" s="1" t="s">
        <v>3886</v>
      </c>
      <c r="H71" s="2">
        <v>43861</v>
      </c>
      <c r="I71" s="1" t="s">
        <v>4009</v>
      </c>
    </row>
    <row r="72" spans="1:9" x14ac:dyDescent="0.25">
      <c r="A72" s="1" t="s">
        <v>308</v>
      </c>
      <c r="B72" s="1" t="s">
        <v>4012</v>
      </c>
      <c r="C72" s="1" t="str">
        <f>_xlfn.TEXTBEFORE(Customers[[#This Row],[CustomerName]]," ")</f>
        <v>John</v>
      </c>
      <c r="D72" s="1" t="str">
        <f>_xlfn.TEXTAFTER(Customers[[#This Row],[CustomerName]]," ")</f>
        <v>Thomas</v>
      </c>
      <c r="E72" s="1" t="s">
        <v>3872</v>
      </c>
      <c r="F72" s="1" t="s">
        <v>20</v>
      </c>
      <c r="G72" s="1" t="s">
        <v>3867</v>
      </c>
      <c r="H72" s="2">
        <v>44778</v>
      </c>
      <c r="I72" s="1" t="s">
        <v>4013</v>
      </c>
    </row>
    <row r="73" spans="1:9" x14ac:dyDescent="0.25">
      <c r="A73" s="1" t="s">
        <v>552</v>
      </c>
      <c r="B73" s="1" t="s">
        <v>4014</v>
      </c>
      <c r="C73" s="1" t="str">
        <f>_xlfn.TEXTBEFORE(Customers[[#This Row],[CustomerName]]," ")</f>
        <v>David</v>
      </c>
      <c r="D73" s="1" t="str">
        <f>_xlfn.TEXTAFTER(Customers[[#This Row],[CustomerName]]," ")</f>
        <v>Begum</v>
      </c>
      <c r="E73" s="1" t="s">
        <v>3866</v>
      </c>
      <c r="F73" s="1" t="s">
        <v>20</v>
      </c>
      <c r="G73" s="1" t="s">
        <v>3867</v>
      </c>
      <c r="H73" s="2">
        <v>45352</v>
      </c>
      <c r="I73" s="1" t="s">
        <v>4015</v>
      </c>
    </row>
    <row r="74" spans="1:9" x14ac:dyDescent="0.25">
      <c r="A74" s="1" t="s">
        <v>402</v>
      </c>
      <c r="B74" s="1" t="s">
        <v>4016</v>
      </c>
      <c r="C74" s="1" t="str">
        <f>_xlfn.TEXTBEFORE(Customers[[#This Row],[CustomerName]]," ")</f>
        <v>Ruma</v>
      </c>
      <c r="D74" s="1" t="str">
        <f>_xlfn.TEXTAFTER(Customers[[#This Row],[CustomerName]]," ")</f>
        <v>Thomas</v>
      </c>
      <c r="E74" s="1" t="s">
        <v>3860</v>
      </c>
      <c r="F74" s="1" t="s">
        <v>3889</v>
      </c>
      <c r="G74" s="1" t="s">
        <v>4555</v>
      </c>
      <c r="H74" s="2">
        <v>45483</v>
      </c>
      <c r="I74" s="1" t="s">
        <v>4017</v>
      </c>
    </row>
    <row r="75" spans="1:9" x14ac:dyDescent="0.25">
      <c r="A75" s="1" t="s">
        <v>706</v>
      </c>
      <c r="B75" s="1" t="s">
        <v>4018</v>
      </c>
      <c r="C75" s="1" t="str">
        <f>_xlfn.TEXTBEFORE(Customers[[#This Row],[CustomerName]]," ")</f>
        <v>Sabbir</v>
      </c>
      <c r="D75" s="1" t="str">
        <f>_xlfn.TEXTAFTER(Customers[[#This Row],[CustomerName]]," ")</f>
        <v>Begum</v>
      </c>
      <c r="E75" s="1" t="s">
        <v>3856</v>
      </c>
      <c r="F75" s="1" t="s">
        <v>3879</v>
      </c>
      <c r="G75" s="1" t="s">
        <v>3879</v>
      </c>
      <c r="H75" s="2">
        <v>45301</v>
      </c>
      <c r="I75" s="1" t="s">
        <v>4019</v>
      </c>
    </row>
    <row r="76" spans="1:9" x14ac:dyDescent="0.25">
      <c r="A76" s="1" t="s">
        <v>745</v>
      </c>
      <c r="B76" s="1" t="s">
        <v>4020</v>
      </c>
      <c r="C76" s="1" t="str">
        <f>_xlfn.TEXTBEFORE(Customers[[#This Row],[CustomerName]]," ")</f>
        <v>Rakib</v>
      </c>
      <c r="D76" s="1" t="str">
        <f>_xlfn.TEXTAFTER(Customers[[#This Row],[CustomerName]]," ")</f>
        <v>Uddin</v>
      </c>
      <c r="E76" s="1" t="s">
        <v>3860</v>
      </c>
      <c r="F76" s="1" t="s">
        <v>20</v>
      </c>
      <c r="G76" s="1" t="s">
        <v>3867</v>
      </c>
      <c r="H76" s="2">
        <v>44106</v>
      </c>
      <c r="I76" s="1" t="s">
        <v>4021</v>
      </c>
    </row>
    <row r="77" spans="1:9" x14ac:dyDescent="0.25">
      <c r="A77" s="1" t="s">
        <v>613</v>
      </c>
      <c r="B77" s="1" t="s">
        <v>3990</v>
      </c>
      <c r="C77" s="1" t="str">
        <f>_xlfn.TEXTBEFORE(Customers[[#This Row],[CustomerName]]," ")</f>
        <v>Daniel</v>
      </c>
      <c r="D77" s="1" t="str">
        <f>_xlfn.TEXTAFTER(Customers[[#This Row],[CustomerName]]," ")</f>
        <v>Johnson</v>
      </c>
      <c r="E77" s="1" t="s">
        <v>3860</v>
      </c>
      <c r="F77" s="1" t="s">
        <v>20</v>
      </c>
      <c r="G77" s="1" t="s">
        <v>3867</v>
      </c>
      <c r="H77" s="2">
        <v>43833</v>
      </c>
      <c r="I77" s="1" t="s">
        <v>3991</v>
      </c>
    </row>
    <row r="78" spans="1:9" x14ac:dyDescent="0.25">
      <c r="A78" s="1" t="s">
        <v>709</v>
      </c>
      <c r="B78" s="1" t="s">
        <v>4022</v>
      </c>
      <c r="C78" s="1" t="str">
        <f>_xlfn.TEXTBEFORE(Customers[[#This Row],[CustomerName]]," ")</f>
        <v>Rahim</v>
      </c>
      <c r="D78" s="1" t="str">
        <f>_xlfn.TEXTAFTER(Customers[[#This Row],[CustomerName]]," ")</f>
        <v>Wilson</v>
      </c>
      <c r="E78" s="1" t="s">
        <v>3866</v>
      </c>
      <c r="F78" s="1" t="s">
        <v>3861</v>
      </c>
      <c r="G78" s="1" t="s">
        <v>3858</v>
      </c>
      <c r="H78" s="2">
        <v>45769</v>
      </c>
      <c r="I78" s="1" t="s">
        <v>4023</v>
      </c>
    </row>
    <row r="79" spans="1:9" x14ac:dyDescent="0.25">
      <c r="A79" s="1" t="s">
        <v>57</v>
      </c>
      <c r="B79" s="1" t="s">
        <v>4014</v>
      </c>
      <c r="C79" s="1" t="str">
        <f>_xlfn.TEXTBEFORE(Customers[[#This Row],[CustomerName]]," ")</f>
        <v>David</v>
      </c>
      <c r="D79" s="1" t="str">
        <f>_xlfn.TEXTAFTER(Customers[[#This Row],[CustomerName]]," ")</f>
        <v>Begum</v>
      </c>
      <c r="E79" s="1" t="s">
        <v>3868</v>
      </c>
      <c r="F79" s="1" t="s">
        <v>3857</v>
      </c>
      <c r="G79" s="1" t="s">
        <v>3858</v>
      </c>
      <c r="H79" s="2">
        <v>43783</v>
      </c>
      <c r="I79" s="1" t="s">
        <v>4015</v>
      </c>
    </row>
    <row r="80" spans="1:9" x14ac:dyDescent="0.25">
      <c r="A80" s="1" t="s">
        <v>895</v>
      </c>
      <c r="B80" s="1" t="s">
        <v>4024</v>
      </c>
      <c r="C80" s="1" t="str">
        <f>_xlfn.TEXTBEFORE(Customers[[#This Row],[CustomerName]]," ")</f>
        <v>Daniel</v>
      </c>
      <c r="D80" s="1" t="str">
        <f>_xlfn.TEXTAFTER(Customers[[#This Row],[CustomerName]]," ")</f>
        <v>Moore</v>
      </c>
      <c r="E80" s="1" t="s">
        <v>3856</v>
      </c>
      <c r="F80" s="1" t="s">
        <v>20</v>
      </c>
      <c r="G80" s="1" t="s">
        <v>3867</v>
      </c>
      <c r="H80" s="2">
        <v>43780</v>
      </c>
      <c r="I80" s="1" t="s">
        <v>4025</v>
      </c>
    </row>
    <row r="81" spans="1:9" x14ac:dyDescent="0.25">
      <c r="A81" s="1" t="s">
        <v>257</v>
      </c>
      <c r="B81" s="1" t="s">
        <v>4026</v>
      </c>
      <c r="C81" s="1" t="str">
        <f>_xlfn.TEXTBEFORE(Customers[[#This Row],[CustomerName]]," ")</f>
        <v>Ruma</v>
      </c>
      <c r="D81" s="1" t="str">
        <f>_xlfn.TEXTAFTER(Customers[[#This Row],[CustomerName]]," ")</f>
        <v>Moore</v>
      </c>
      <c r="E81" s="1" t="s">
        <v>3860</v>
      </c>
      <c r="F81" s="1" t="s">
        <v>3869</v>
      </c>
      <c r="G81" s="1" t="s">
        <v>3858</v>
      </c>
      <c r="H81" s="2">
        <v>45145</v>
      </c>
      <c r="I81" s="1" t="s">
        <v>4027</v>
      </c>
    </row>
    <row r="82" spans="1:9" x14ac:dyDescent="0.25">
      <c r="A82" s="1" t="s">
        <v>1287</v>
      </c>
      <c r="B82" s="1" t="s">
        <v>3955</v>
      </c>
      <c r="C82" s="1" t="str">
        <f>_xlfn.TEXTBEFORE(Customers[[#This Row],[CustomerName]]," ")</f>
        <v>Karim</v>
      </c>
      <c r="D82" s="1" t="str">
        <f>_xlfn.TEXTAFTER(Customers[[#This Row],[CustomerName]]," ")</f>
        <v>Johnson</v>
      </c>
      <c r="E82" s="1" t="s">
        <v>3872</v>
      </c>
      <c r="F82" s="1" t="s">
        <v>3889</v>
      </c>
      <c r="G82" s="1" t="s">
        <v>4555</v>
      </c>
      <c r="H82" s="2">
        <v>45708</v>
      </c>
      <c r="I82" s="1" t="s">
        <v>3956</v>
      </c>
    </row>
    <row r="83" spans="1:9" x14ac:dyDescent="0.25">
      <c r="A83" s="1" t="s">
        <v>107</v>
      </c>
      <c r="B83" s="1" t="s">
        <v>4028</v>
      </c>
      <c r="C83" s="1" t="str">
        <f>_xlfn.TEXTBEFORE(Customers[[#This Row],[CustomerName]]," ")</f>
        <v>David</v>
      </c>
      <c r="D83" s="1" t="str">
        <f>_xlfn.TEXTAFTER(Customers[[#This Row],[CustomerName]]," ")</f>
        <v>Taylor</v>
      </c>
      <c r="E83" s="1" t="s">
        <v>3868</v>
      </c>
      <c r="F83" s="1" t="s">
        <v>3879</v>
      </c>
      <c r="G83" s="1" t="s">
        <v>3879</v>
      </c>
      <c r="H83" s="2">
        <v>45061</v>
      </c>
      <c r="I83" s="1" t="s">
        <v>4029</v>
      </c>
    </row>
    <row r="84" spans="1:9" x14ac:dyDescent="0.25">
      <c r="A84" s="1" t="s">
        <v>1104</v>
      </c>
      <c r="B84" s="1" t="s">
        <v>4030</v>
      </c>
      <c r="C84" s="1" t="str">
        <f>_xlfn.TEXTBEFORE(Customers[[#This Row],[CustomerName]]," ")</f>
        <v>Mitu</v>
      </c>
      <c r="D84" s="1" t="str">
        <f>_xlfn.TEXTAFTER(Customers[[#This Row],[CustomerName]]," ")</f>
        <v>Hossain</v>
      </c>
      <c r="E84" s="1" t="s">
        <v>3856</v>
      </c>
      <c r="F84" s="1" t="s">
        <v>20</v>
      </c>
      <c r="G84" s="1" t="s">
        <v>3867</v>
      </c>
      <c r="H84" s="2">
        <v>45373</v>
      </c>
      <c r="I84" s="1" t="s">
        <v>4031</v>
      </c>
    </row>
    <row r="85" spans="1:9" x14ac:dyDescent="0.25">
      <c r="A85" s="1" t="s">
        <v>243</v>
      </c>
      <c r="B85" s="1" t="s">
        <v>4010</v>
      </c>
      <c r="C85" s="1" t="str">
        <f>_xlfn.TEXTBEFORE(Customers[[#This Row],[CustomerName]]," ")</f>
        <v>Fatema</v>
      </c>
      <c r="D85" s="1" t="str">
        <f>_xlfn.TEXTAFTER(Customers[[#This Row],[CustomerName]]," ")</f>
        <v>Davis</v>
      </c>
      <c r="E85" s="1" t="s">
        <v>3866</v>
      </c>
      <c r="F85" s="1" t="s">
        <v>52</v>
      </c>
      <c r="G85" s="1" t="s">
        <v>3867</v>
      </c>
      <c r="H85" s="2">
        <v>45564</v>
      </c>
      <c r="I85" s="1" t="s">
        <v>4011</v>
      </c>
    </row>
    <row r="86" spans="1:9" x14ac:dyDescent="0.25">
      <c r="A86" s="1" t="s">
        <v>615</v>
      </c>
      <c r="B86" s="1" t="s">
        <v>4032</v>
      </c>
      <c r="C86" s="1" t="str">
        <f>_xlfn.TEXTBEFORE(Customers[[#This Row],[CustomerName]]," ")</f>
        <v>Tanvir</v>
      </c>
      <c r="D86" s="1" t="str">
        <f>_xlfn.TEXTAFTER(Customers[[#This Row],[CustomerName]]," ")</f>
        <v>Brown</v>
      </c>
      <c r="E86" s="1" t="s">
        <v>3856</v>
      </c>
      <c r="F86" s="1" t="s">
        <v>3943</v>
      </c>
      <c r="G86" s="1" t="s">
        <v>4553</v>
      </c>
      <c r="H86" s="2">
        <v>43724</v>
      </c>
      <c r="I86" s="1" t="s">
        <v>4033</v>
      </c>
    </row>
    <row r="87" spans="1:9" x14ac:dyDescent="0.25">
      <c r="A87" s="1" t="s">
        <v>294</v>
      </c>
      <c r="B87" s="1" t="s">
        <v>4034</v>
      </c>
      <c r="C87" s="1" t="str">
        <f>_xlfn.TEXTBEFORE(Customers[[#This Row],[CustomerName]]," ")</f>
        <v>Nusrat</v>
      </c>
      <c r="D87" s="1" t="str">
        <f>_xlfn.TEXTAFTER(Customers[[#This Row],[CustomerName]]," ")</f>
        <v>Wilson</v>
      </c>
      <c r="E87" s="1" t="s">
        <v>3868</v>
      </c>
      <c r="F87" s="1" t="s">
        <v>3943</v>
      </c>
      <c r="G87" s="1" t="s">
        <v>4553</v>
      </c>
      <c r="H87" s="2">
        <v>45798</v>
      </c>
      <c r="I87" s="1" t="s">
        <v>4035</v>
      </c>
    </row>
    <row r="88" spans="1:9" x14ac:dyDescent="0.25">
      <c r="A88" s="1" t="s">
        <v>103</v>
      </c>
      <c r="B88" s="1" t="s">
        <v>4036</v>
      </c>
      <c r="C88" s="1" t="str">
        <f>_xlfn.TEXTBEFORE(Customers[[#This Row],[CustomerName]]," ")</f>
        <v>Emma</v>
      </c>
      <c r="D88" s="1" t="str">
        <f>_xlfn.TEXTAFTER(Customers[[#This Row],[CustomerName]]," ")</f>
        <v>Anderson</v>
      </c>
      <c r="E88" s="1" t="s">
        <v>3860</v>
      </c>
      <c r="F88" s="1" t="s">
        <v>3869</v>
      </c>
      <c r="G88" s="1" t="s">
        <v>3858</v>
      </c>
      <c r="H88" s="2">
        <v>44654</v>
      </c>
      <c r="I88" s="1" t="s">
        <v>4037</v>
      </c>
    </row>
    <row r="89" spans="1:9" x14ac:dyDescent="0.25">
      <c r="A89" s="1" t="s">
        <v>153</v>
      </c>
      <c r="B89" s="1" t="s">
        <v>3955</v>
      </c>
      <c r="C89" s="1" t="str">
        <f>_xlfn.TEXTBEFORE(Customers[[#This Row],[CustomerName]]," ")</f>
        <v>Karim</v>
      </c>
      <c r="D89" s="1" t="str">
        <f>_xlfn.TEXTAFTER(Customers[[#This Row],[CustomerName]]," ")</f>
        <v>Johnson</v>
      </c>
      <c r="E89" s="1" t="s">
        <v>3856</v>
      </c>
      <c r="F89" s="1" t="s">
        <v>3885</v>
      </c>
      <c r="G89" s="1" t="s">
        <v>3886</v>
      </c>
      <c r="H89" s="2">
        <v>44587</v>
      </c>
      <c r="I89" s="1" t="s">
        <v>3956</v>
      </c>
    </row>
    <row r="90" spans="1:9" x14ac:dyDescent="0.25">
      <c r="A90" s="1" t="s">
        <v>482</v>
      </c>
      <c r="B90" s="1" t="s">
        <v>4038</v>
      </c>
      <c r="C90" s="1" t="str">
        <f>_xlfn.TEXTBEFORE(Customers[[#This Row],[CustomerName]]," ")</f>
        <v>Emma</v>
      </c>
      <c r="D90" s="1" t="str">
        <f>_xlfn.TEXTAFTER(Customers[[#This Row],[CustomerName]]," ")</f>
        <v>Khan</v>
      </c>
      <c r="E90" s="1" t="s">
        <v>3856</v>
      </c>
      <c r="F90" s="1" t="s">
        <v>3889</v>
      </c>
      <c r="G90" s="1" t="s">
        <v>4555</v>
      </c>
      <c r="H90" s="2">
        <v>43864</v>
      </c>
      <c r="I90" s="1" t="s">
        <v>4039</v>
      </c>
    </row>
    <row r="91" spans="1:9" x14ac:dyDescent="0.25">
      <c r="A91" s="1" t="s">
        <v>377</v>
      </c>
      <c r="B91" s="1" t="s">
        <v>4040</v>
      </c>
      <c r="C91" s="1" t="str">
        <f>_xlfn.TEXTBEFORE(Customers[[#This Row],[CustomerName]]," ")</f>
        <v>Nadia</v>
      </c>
      <c r="D91" s="1" t="str">
        <f>_xlfn.TEXTAFTER(Customers[[#This Row],[CustomerName]]," ")</f>
        <v>Begum</v>
      </c>
      <c r="E91" s="1" t="s">
        <v>3860</v>
      </c>
      <c r="F91" s="1" t="s">
        <v>3857</v>
      </c>
      <c r="G91" s="1" t="s">
        <v>3858</v>
      </c>
      <c r="H91" s="2">
        <v>44681</v>
      </c>
      <c r="I91" s="1" t="s">
        <v>4041</v>
      </c>
    </row>
    <row r="92" spans="1:9" x14ac:dyDescent="0.25">
      <c r="A92" s="1" t="s">
        <v>918</v>
      </c>
      <c r="B92" s="1" t="s">
        <v>4042</v>
      </c>
      <c r="C92" s="1" t="str">
        <f>_xlfn.TEXTBEFORE(Customers[[#This Row],[CustomerName]]," ")</f>
        <v>Mim</v>
      </c>
      <c r="D92" s="1" t="str">
        <f>_xlfn.TEXTAFTER(Customers[[#This Row],[CustomerName]]," ")</f>
        <v>Brown</v>
      </c>
      <c r="E92" s="1" t="s">
        <v>3856</v>
      </c>
      <c r="F92" s="1" t="s">
        <v>14</v>
      </c>
      <c r="G92" s="1" t="s">
        <v>3867</v>
      </c>
      <c r="H92" s="2">
        <v>45646</v>
      </c>
      <c r="I92" s="1" t="s">
        <v>4043</v>
      </c>
    </row>
    <row r="93" spans="1:9" x14ac:dyDescent="0.25">
      <c r="A93" s="1" t="s">
        <v>806</v>
      </c>
      <c r="B93" s="1" t="s">
        <v>4044</v>
      </c>
      <c r="C93" s="1" t="str">
        <f>_xlfn.TEXTBEFORE(Customers[[#This Row],[CustomerName]]," ")</f>
        <v>Farhan</v>
      </c>
      <c r="D93" s="1" t="str">
        <f>_xlfn.TEXTAFTER(Customers[[#This Row],[CustomerName]]," ")</f>
        <v>Brown</v>
      </c>
      <c r="E93" s="1" t="s">
        <v>3866</v>
      </c>
      <c r="F93" s="1" t="s">
        <v>3857</v>
      </c>
      <c r="G93" s="1" t="s">
        <v>3858</v>
      </c>
      <c r="H93" s="2">
        <v>45717</v>
      </c>
      <c r="I93" s="1" t="s">
        <v>4045</v>
      </c>
    </row>
    <row r="94" spans="1:9" x14ac:dyDescent="0.25">
      <c r="A94" s="1" t="s">
        <v>732</v>
      </c>
      <c r="B94" s="1" t="s">
        <v>4046</v>
      </c>
      <c r="C94" s="1" t="str">
        <f>_xlfn.TEXTBEFORE(Customers[[#This Row],[CustomerName]]," ")</f>
        <v>Daniel</v>
      </c>
      <c r="D94" s="1" t="str">
        <f>_xlfn.TEXTAFTER(Customers[[#This Row],[CustomerName]]," ")</f>
        <v>Khan</v>
      </c>
      <c r="E94" s="1" t="s">
        <v>3860</v>
      </c>
      <c r="F94" s="1" t="s">
        <v>3857</v>
      </c>
      <c r="G94" s="1" t="s">
        <v>3858</v>
      </c>
      <c r="H94" s="2">
        <v>44538</v>
      </c>
      <c r="I94" s="1" t="s">
        <v>4047</v>
      </c>
    </row>
    <row r="95" spans="1:9" x14ac:dyDescent="0.25">
      <c r="A95" s="1" t="s">
        <v>408</v>
      </c>
      <c r="B95" s="1" t="s">
        <v>4048</v>
      </c>
      <c r="C95" s="1" t="str">
        <f>_xlfn.TEXTBEFORE(Customers[[#This Row],[CustomerName]]," ")</f>
        <v>Shakib</v>
      </c>
      <c r="D95" s="1" t="str">
        <f>_xlfn.TEXTAFTER(Customers[[#This Row],[CustomerName]]," ")</f>
        <v>Alam</v>
      </c>
      <c r="E95" s="1" t="s">
        <v>3866</v>
      </c>
      <c r="F95" s="1" t="s">
        <v>3861</v>
      </c>
      <c r="G95" s="1" t="s">
        <v>3858</v>
      </c>
      <c r="H95" s="2">
        <v>44570</v>
      </c>
      <c r="I95" s="1" t="s">
        <v>4049</v>
      </c>
    </row>
    <row r="96" spans="1:9" x14ac:dyDescent="0.25">
      <c r="A96" s="1" t="s">
        <v>543</v>
      </c>
      <c r="B96" s="1" t="s">
        <v>4226</v>
      </c>
      <c r="C96" s="1" t="str">
        <f>_xlfn.TEXTBEFORE(Customers[[#This Row],[CustomerName]]," ")</f>
        <v>Nadia</v>
      </c>
      <c r="D96" s="1" t="str">
        <f>_xlfn.TEXTAFTER(Customers[[#This Row],[CustomerName]]," ")</f>
        <v>Brown</v>
      </c>
      <c r="E96" s="1" t="s">
        <v>3868</v>
      </c>
      <c r="F96" s="1" t="s">
        <v>20</v>
      </c>
      <c r="G96" s="1" t="s">
        <v>3867</v>
      </c>
      <c r="H96" s="2">
        <v>44364</v>
      </c>
      <c r="I96" s="1" t="s">
        <v>4050</v>
      </c>
    </row>
    <row r="97" spans="1:9" x14ac:dyDescent="0.25">
      <c r="A97" s="1" t="s">
        <v>350</v>
      </c>
      <c r="B97" s="1" t="s">
        <v>3978</v>
      </c>
      <c r="C97" s="1" t="str">
        <f>_xlfn.TEXTBEFORE(Customers[[#This Row],[CustomerName]]," ")</f>
        <v>Tania</v>
      </c>
      <c r="D97" s="1" t="str">
        <f>_xlfn.TEXTAFTER(Customers[[#This Row],[CustomerName]]," ")</f>
        <v>Wilson</v>
      </c>
      <c r="E97" s="1" t="s">
        <v>3860</v>
      </c>
      <c r="F97" s="1" t="s">
        <v>3894</v>
      </c>
      <c r="G97" s="1" t="s">
        <v>3867</v>
      </c>
      <c r="H97" s="2">
        <v>44463</v>
      </c>
      <c r="I97" s="1" t="s">
        <v>3979</v>
      </c>
    </row>
    <row r="98" spans="1:9" x14ac:dyDescent="0.25">
      <c r="A98" s="1" t="s">
        <v>1583</v>
      </c>
      <c r="B98" s="1" t="s">
        <v>4051</v>
      </c>
      <c r="C98" s="1" t="str">
        <f>_xlfn.TEXTBEFORE(Customers[[#This Row],[CustomerName]]," ")</f>
        <v>Karim</v>
      </c>
      <c r="D98" s="1" t="str">
        <f>_xlfn.TEXTAFTER(Customers[[#This Row],[CustomerName]]," ")</f>
        <v>Alam</v>
      </c>
      <c r="E98" s="1" t="s">
        <v>3860</v>
      </c>
      <c r="F98" s="1" t="s">
        <v>3943</v>
      </c>
      <c r="G98" s="1" t="s">
        <v>4553</v>
      </c>
      <c r="H98" s="2">
        <v>43758</v>
      </c>
      <c r="I98" s="1" t="s">
        <v>4052</v>
      </c>
    </row>
    <row r="99" spans="1:9" x14ac:dyDescent="0.25">
      <c r="A99" s="1" t="s">
        <v>381</v>
      </c>
      <c r="B99" s="1" t="s">
        <v>4006</v>
      </c>
      <c r="C99" s="1" t="str">
        <f>_xlfn.TEXTBEFORE(Customers[[#This Row],[CustomerName]]," ")</f>
        <v>Ayesha</v>
      </c>
      <c r="D99" s="1" t="str">
        <f>_xlfn.TEXTAFTER(Customers[[#This Row],[CustomerName]]," ")</f>
        <v>Miller</v>
      </c>
      <c r="E99" s="1" t="s">
        <v>3866</v>
      </c>
      <c r="F99" s="1" t="s">
        <v>20</v>
      </c>
      <c r="G99" s="1" t="s">
        <v>3867</v>
      </c>
      <c r="H99" s="2">
        <v>44797</v>
      </c>
      <c r="I99" s="1" t="s">
        <v>4007</v>
      </c>
    </row>
    <row r="100" spans="1:9" x14ac:dyDescent="0.25">
      <c r="A100" s="1" t="s">
        <v>415</v>
      </c>
      <c r="B100" s="1" t="s">
        <v>4054</v>
      </c>
      <c r="C100" s="1" t="str">
        <f>_xlfn.TEXTBEFORE(Customers[[#This Row],[CustomerName]]," ")</f>
        <v>Grace</v>
      </c>
      <c r="D100" s="1" t="str">
        <f>_xlfn.TEXTAFTER(Customers[[#This Row],[CustomerName]]," ")</f>
        <v>Uddin</v>
      </c>
      <c r="E100" s="1" t="s">
        <v>3856</v>
      </c>
      <c r="F100" s="1" t="s">
        <v>39</v>
      </c>
      <c r="G100" s="1" t="s">
        <v>3867</v>
      </c>
      <c r="H100" s="2">
        <v>45464</v>
      </c>
      <c r="I100" s="1" t="s">
        <v>4055</v>
      </c>
    </row>
    <row r="101" spans="1:9" x14ac:dyDescent="0.25">
      <c r="A101" s="1" t="s">
        <v>598</v>
      </c>
      <c r="B101" s="1" t="s">
        <v>4056</v>
      </c>
      <c r="C101" s="1" t="str">
        <f>_xlfn.TEXTBEFORE(Customers[[#This Row],[CustomerName]]," ")</f>
        <v>Michael</v>
      </c>
      <c r="D101" s="1" t="str">
        <f>_xlfn.TEXTAFTER(Customers[[#This Row],[CustomerName]]," ")</f>
        <v>Uddin</v>
      </c>
      <c r="E101" s="1" t="s">
        <v>3866</v>
      </c>
      <c r="F101" s="1" t="s">
        <v>3869</v>
      </c>
      <c r="G101" s="1" t="s">
        <v>3858</v>
      </c>
      <c r="H101" s="2">
        <v>43853</v>
      </c>
      <c r="I101" s="1" t="s">
        <v>4057</v>
      </c>
    </row>
    <row r="102" spans="1:9" x14ac:dyDescent="0.25">
      <c r="A102" s="1" t="s">
        <v>266</v>
      </c>
      <c r="B102" s="1" t="s">
        <v>4058</v>
      </c>
      <c r="C102" s="1" t="str">
        <f>_xlfn.TEXTBEFORE(Customers[[#This Row],[CustomerName]]," ")</f>
        <v>Nadia</v>
      </c>
      <c r="D102" s="1" t="str">
        <f>_xlfn.TEXTAFTER(Customers[[#This Row],[CustomerName]]," ")</f>
        <v>Miller</v>
      </c>
      <c r="E102" s="1" t="s">
        <v>3856</v>
      </c>
      <c r="F102" s="1" t="s">
        <v>20</v>
      </c>
      <c r="G102" s="1" t="s">
        <v>3867</v>
      </c>
      <c r="H102" s="2">
        <v>45548</v>
      </c>
      <c r="I102" s="1" t="s">
        <v>4059</v>
      </c>
    </row>
    <row r="103" spans="1:9" x14ac:dyDescent="0.25">
      <c r="A103" s="1" t="s">
        <v>1147</v>
      </c>
      <c r="B103" s="1" t="s">
        <v>4061</v>
      </c>
      <c r="C103" s="1" t="str">
        <f>_xlfn.TEXTBEFORE(Customers[[#This Row],[CustomerName]]," ")</f>
        <v>Tania</v>
      </c>
      <c r="D103" s="1" t="str">
        <f>_xlfn.TEXTAFTER(Customers[[#This Row],[CustomerName]]," ")</f>
        <v>Miller</v>
      </c>
      <c r="E103" s="1" t="s">
        <v>3872</v>
      </c>
      <c r="F103" s="1" t="s">
        <v>20</v>
      </c>
      <c r="G103" s="1" t="s">
        <v>3867</v>
      </c>
      <c r="H103" s="2">
        <v>45253</v>
      </c>
      <c r="I103" s="1" t="s">
        <v>4062</v>
      </c>
    </row>
    <row r="104" spans="1:9" x14ac:dyDescent="0.25">
      <c r="A104" s="1" t="s">
        <v>239</v>
      </c>
      <c r="B104" s="1" t="s">
        <v>4065</v>
      </c>
      <c r="C104" s="1" t="str">
        <f>_xlfn.TEXTBEFORE(Customers[[#This Row],[CustomerName]]," ")</f>
        <v>Emma</v>
      </c>
      <c r="D104" s="1" t="str">
        <f>_xlfn.TEXTAFTER(Customers[[#This Row],[CustomerName]]," ")</f>
        <v>Wilson</v>
      </c>
      <c r="E104" s="1" t="s">
        <v>3872</v>
      </c>
      <c r="F104" s="1" t="s">
        <v>14</v>
      </c>
      <c r="G104" s="1" t="s">
        <v>3867</v>
      </c>
      <c r="H104" s="2">
        <v>44711</v>
      </c>
      <c r="I104" s="1" t="s">
        <v>4066</v>
      </c>
    </row>
    <row r="105" spans="1:9" x14ac:dyDescent="0.25">
      <c r="A105" s="1" t="s">
        <v>67</v>
      </c>
      <c r="B105" s="1" t="s">
        <v>4067</v>
      </c>
      <c r="C105" s="1" t="str">
        <f>_xlfn.TEXTBEFORE(Customers[[#This Row],[CustomerName]]," ")</f>
        <v>Olivia</v>
      </c>
      <c r="D105" s="1" t="str">
        <f>_xlfn.TEXTAFTER(Customers[[#This Row],[CustomerName]]," ")</f>
        <v>Akter</v>
      </c>
      <c r="E105" s="1" t="s">
        <v>3872</v>
      </c>
      <c r="F105" s="1" t="s">
        <v>3882</v>
      </c>
      <c r="G105" s="1" t="s">
        <v>3867</v>
      </c>
      <c r="H105" s="2">
        <v>43539</v>
      </c>
      <c r="I105" s="1" t="s">
        <v>4068</v>
      </c>
    </row>
    <row r="106" spans="1:9" x14ac:dyDescent="0.25">
      <c r="A106" s="1" t="s">
        <v>83</v>
      </c>
      <c r="B106" s="1" t="s">
        <v>4069</v>
      </c>
      <c r="C106" s="1" t="str">
        <f>_xlfn.TEXTBEFORE(Customers[[#This Row],[CustomerName]]," ")</f>
        <v>John</v>
      </c>
      <c r="D106" s="1" t="str">
        <f>_xlfn.TEXTAFTER(Customers[[#This Row],[CustomerName]]," ")</f>
        <v>Smith</v>
      </c>
      <c r="E106" s="1" t="s">
        <v>3860</v>
      </c>
      <c r="F106" s="1" t="s">
        <v>20</v>
      </c>
      <c r="G106" s="1" t="s">
        <v>3867</v>
      </c>
      <c r="H106" s="2">
        <v>44536</v>
      </c>
      <c r="I106" s="1" t="s">
        <v>4070</v>
      </c>
    </row>
    <row r="107" spans="1:9" x14ac:dyDescent="0.25">
      <c r="A107" s="1" t="s">
        <v>656</v>
      </c>
      <c r="B107" s="1" t="s">
        <v>4071</v>
      </c>
      <c r="C107" s="1" t="str">
        <f>_xlfn.TEXTBEFORE(Customers[[#This Row],[CustomerName]]," ")</f>
        <v>Olivia</v>
      </c>
      <c r="D107" s="1" t="str">
        <f>_xlfn.TEXTAFTER(Customers[[#This Row],[CustomerName]]," ")</f>
        <v>Davis</v>
      </c>
      <c r="E107" s="1" t="s">
        <v>3872</v>
      </c>
      <c r="F107" s="1" t="s">
        <v>39</v>
      </c>
      <c r="G107" s="1" t="s">
        <v>3867</v>
      </c>
      <c r="H107" s="2">
        <v>45105</v>
      </c>
      <c r="I107" s="1" t="s">
        <v>4072</v>
      </c>
    </row>
    <row r="108" spans="1:9" x14ac:dyDescent="0.25">
      <c r="A108" s="1" t="s">
        <v>1434</v>
      </c>
      <c r="B108" s="1" t="s">
        <v>4075</v>
      </c>
      <c r="C108" s="1" t="str">
        <f>_xlfn.TEXTBEFORE(Customers[[#This Row],[CustomerName]]," ")</f>
        <v>Nadia</v>
      </c>
      <c r="D108" s="1" t="str">
        <f>_xlfn.TEXTAFTER(Customers[[#This Row],[CustomerName]]," ")</f>
        <v>Ahmed</v>
      </c>
      <c r="E108" s="1" t="s">
        <v>3866</v>
      </c>
      <c r="F108" s="1" t="s">
        <v>3869</v>
      </c>
      <c r="G108" s="1" t="s">
        <v>3858</v>
      </c>
      <c r="H108" s="2">
        <v>45354</v>
      </c>
      <c r="I108" s="1" t="s">
        <v>4076</v>
      </c>
    </row>
    <row r="109" spans="1:9" x14ac:dyDescent="0.25">
      <c r="A109" s="1" t="s">
        <v>487</v>
      </c>
      <c r="B109" s="1" t="s">
        <v>4077</v>
      </c>
      <c r="C109" s="1" t="str">
        <f>_xlfn.TEXTBEFORE(Customers[[#This Row],[CustomerName]]," ")</f>
        <v>James</v>
      </c>
      <c r="D109" s="1" t="str">
        <f>_xlfn.TEXTAFTER(Customers[[#This Row],[CustomerName]]," ")</f>
        <v>Ahmed</v>
      </c>
      <c r="E109" s="1" t="s">
        <v>3872</v>
      </c>
      <c r="F109" s="1" t="s">
        <v>3861</v>
      </c>
      <c r="G109" s="1" t="s">
        <v>3858</v>
      </c>
      <c r="H109" s="2">
        <v>43571</v>
      </c>
      <c r="I109" s="1" t="s">
        <v>4078</v>
      </c>
    </row>
    <row r="110" spans="1:9" x14ac:dyDescent="0.25">
      <c r="A110" s="1" t="s">
        <v>730</v>
      </c>
      <c r="B110" s="1" t="s">
        <v>4079</v>
      </c>
      <c r="C110" s="1" t="str">
        <f>_xlfn.TEXTBEFORE(Customers[[#This Row],[CustomerName]]," ")</f>
        <v>Sara</v>
      </c>
      <c r="D110" s="1" t="str">
        <f>_xlfn.TEXTAFTER(Customers[[#This Row],[CustomerName]]," ")</f>
        <v>Miller</v>
      </c>
      <c r="E110" s="1" t="s">
        <v>3856</v>
      </c>
      <c r="F110" s="1" t="s">
        <v>3857</v>
      </c>
      <c r="G110" s="1" t="s">
        <v>3858</v>
      </c>
      <c r="H110" s="2">
        <v>45378</v>
      </c>
      <c r="I110" s="1" t="s">
        <v>4080</v>
      </c>
    </row>
    <row r="111" spans="1:9" x14ac:dyDescent="0.25">
      <c r="A111" s="1" t="s">
        <v>37</v>
      </c>
      <c r="B111" s="1" t="s">
        <v>4054</v>
      </c>
      <c r="C111" s="1" t="str">
        <f>_xlfn.TEXTBEFORE(Customers[[#This Row],[CustomerName]]," ")</f>
        <v>Grace</v>
      </c>
      <c r="D111" s="1" t="str">
        <f>_xlfn.TEXTAFTER(Customers[[#This Row],[CustomerName]]," ")</f>
        <v>Uddin</v>
      </c>
      <c r="E111" s="1" t="s">
        <v>3856</v>
      </c>
      <c r="F111" s="1" t="s">
        <v>43</v>
      </c>
      <c r="G111" s="1" t="s">
        <v>3867</v>
      </c>
      <c r="H111" s="2">
        <v>44223</v>
      </c>
      <c r="I111" s="1" t="s">
        <v>4055</v>
      </c>
    </row>
    <row r="112" spans="1:9" x14ac:dyDescent="0.25">
      <c r="A112" s="1" t="s">
        <v>273</v>
      </c>
      <c r="B112" s="1" t="s">
        <v>4081</v>
      </c>
      <c r="C112" s="1" t="str">
        <f>_xlfn.TEXTBEFORE(Customers[[#This Row],[CustomerName]]," ")</f>
        <v>Sabbir</v>
      </c>
      <c r="D112" s="1" t="str">
        <f>_xlfn.TEXTAFTER(Customers[[#This Row],[CustomerName]]," ")</f>
        <v>Alam</v>
      </c>
      <c r="E112" s="1" t="s">
        <v>3860</v>
      </c>
      <c r="F112" s="1" t="s">
        <v>3907</v>
      </c>
      <c r="G112" s="1" t="s">
        <v>3867</v>
      </c>
      <c r="H112" s="2">
        <v>44777</v>
      </c>
      <c r="I112" s="1" t="s">
        <v>4082</v>
      </c>
    </row>
    <row r="113" spans="1:9" x14ac:dyDescent="0.25">
      <c r="A113" s="1" t="s">
        <v>1261</v>
      </c>
      <c r="B113" s="1" t="s">
        <v>4083</v>
      </c>
      <c r="C113" s="1" t="str">
        <f>_xlfn.TEXTBEFORE(Customers[[#This Row],[CustomerName]]," ")</f>
        <v>John</v>
      </c>
      <c r="D113" s="1" t="str">
        <f>_xlfn.TEXTAFTER(Customers[[#This Row],[CustomerName]]," ")</f>
        <v>Moore</v>
      </c>
      <c r="E113" s="1" t="s">
        <v>3866</v>
      </c>
      <c r="F113" s="1" t="s">
        <v>14</v>
      </c>
      <c r="G113" s="1" t="s">
        <v>3867</v>
      </c>
      <c r="H113" s="2">
        <v>44471</v>
      </c>
      <c r="I113" s="1" t="s">
        <v>4084</v>
      </c>
    </row>
    <row r="114" spans="1:9" x14ac:dyDescent="0.25">
      <c r="A114" s="1" t="s">
        <v>881</v>
      </c>
      <c r="B114" s="1" t="s">
        <v>4085</v>
      </c>
      <c r="C114" s="1" t="str">
        <f>_xlfn.TEXTBEFORE(Customers[[#This Row],[CustomerName]]," ")</f>
        <v>Ruma</v>
      </c>
      <c r="D114" s="1" t="str">
        <f>_xlfn.TEXTAFTER(Customers[[#This Row],[CustomerName]]," ")</f>
        <v>Akter</v>
      </c>
      <c r="E114" s="1" t="s">
        <v>3856</v>
      </c>
      <c r="F114" s="1" t="s">
        <v>3889</v>
      </c>
      <c r="G114" s="1" t="s">
        <v>4555</v>
      </c>
      <c r="H114" s="2">
        <v>45308</v>
      </c>
      <c r="I114" s="1" t="s">
        <v>4086</v>
      </c>
    </row>
    <row r="115" spans="1:9" x14ac:dyDescent="0.25">
      <c r="A115" s="1" t="s">
        <v>373</v>
      </c>
      <c r="B115" s="1" t="s">
        <v>4089</v>
      </c>
      <c r="C115" s="1" t="str">
        <f>_xlfn.TEXTBEFORE(Customers[[#This Row],[CustomerName]]," ")</f>
        <v>Fatema</v>
      </c>
      <c r="D115" s="1" t="str">
        <f>_xlfn.TEXTAFTER(Customers[[#This Row],[CustomerName]]," ")</f>
        <v>Akter</v>
      </c>
      <c r="E115" s="1" t="s">
        <v>3866</v>
      </c>
      <c r="F115" s="1" t="s">
        <v>3861</v>
      </c>
      <c r="G115" s="1" t="s">
        <v>3858</v>
      </c>
      <c r="H115" s="2">
        <v>45341</v>
      </c>
      <c r="I115" s="1" t="s">
        <v>4090</v>
      </c>
    </row>
    <row r="116" spans="1:9" x14ac:dyDescent="0.25">
      <c r="A116" s="1" t="s">
        <v>501</v>
      </c>
      <c r="B116" s="1" t="s">
        <v>3980</v>
      </c>
      <c r="C116" s="1" t="str">
        <f>_xlfn.TEXTBEFORE(Customers[[#This Row],[CustomerName]]," ")</f>
        <v>Daniel</v>
      </c>
      <c r="D116" s="1" t="str">
        <f>_xlfn.TEXTAFTER(Customers[[#This Row],[CustomerName]]," ")</f>
        <v>Alam</v>
      </c>
      <c r="E116" s="1" t="s">
        <v>3872</v>
      </c>
      <c r="F116" s="1" t="s">
        <v>14</v>
      </c>
      <c r="G116" s="1" t="s">
        <v>3867</v>
      </c>
      <c r="H116" s="2">
        <v>44679</v>
      </c>
      <c r="I116" s="1" t="s">
        <v>3981</v>
      </c>
    </row>
    <row r="117" spans="1:9" x14ac:dyDescent="0.25">
      <c r="A117" s="1" t="s">
        <v>833</v>
      </c>
      <c r="B117" s="1" t="s">
        <v>4091</v>
      </c>
      <c r="C117" s="1" t="str">
        <f>_xlfn.TEXTBEFORE(Customers[[#This Row],[CustomerName]]," ")</f>
        <v>Sophia</v>
      </c>
      <c r="D117" s="1" t="str">
        <f>_xlfn.TEXTAFTER(Customers[[#This Row],[CustomerName]]," ")</f>
        <v>Khan</v>
      </c>
      <c r="E117" s="1" t="s">
        <v>3860</v>
      </c>
      <c r="F117" s="1" t="s">
        <v>3943</v>
      </c>
      <c r="G117" s="1" t="s">
        <v>4553</v>
      </c>
      <c r="H117" s="2">
        <v>44514</v>
      </c>
      <c r="I117" s="1" t="s">
        <v>4092</v>
      </c>
    </row>
    <row r="118" spans="1:9" x14ac:dyDescent="0.25">
      <c r="A118" s="1" t="s">
        <v>952</v>
      </c>
      <c r="B118" s="1" t="s">
        <v>4093</v>
      </c>
      <c r="C118" s="1" t="str">
        <f>_xlfn.TEXTBEFORE(Customers[[#This Row],[CustomerName]]," ")</f>
        <v>Tanvir</v>
      </c>
      <c r="D118" s="1" t="str">
        <f>_xlfn.TEXTAFTER(Customers[[#This Row],[CustomerName]]," ")</f>
        <v>Hossain</v>
      </c>
      <c r="E118" s="1" t="s">
        <v>3872</v>
      </c>
      <c r="F118" s="1" t="s">
        <v>20</v>
      </c>
      <c r="G118" s="1" t="s">
        <v>3867</v>
      </c>
      <c r="H118" s="2">
        <v>45258</v>
      </c>
      <c r="I118" s="1" t="s">
        <v>4094</v>
      </c>
    </row>
    <row r="119" spans="1:9" x14ac:dyDescent="0.25">
      <c r="A119" s="1" t="s">
        <v>354</v>
      </c>
      <c r="B119" s="1" t="s">
        <v>4053</v>
      </c>
      <c r="C119" s="1" t="str">
        <f>_xlfn.TEXTBEFORE(Customers[[#This Row],[CustomerName]]," ")</f>
        <v>Sara</v>
      </c>
      <c r="D119" s="1" t="str">
        <f>_xlfn.TEXTAFTER(Customers[[#This Row],[CustomerName]]," ")</f>
        <v>Smith</v>
      </c>
      <c r="E119" s="1" t="s">
        <v>3872</v>
      </c>
      <c r="F119" s="1" t="s">
        <v>3907</v>
      </c>
      <c r="G119" s="1" t="s">
        <v>3867</v>
      </c>
      <c r="H119" s="2">
        <v>43802</v>
      </c>
      <c r="I119" s="1" t="s">
        <v>4095</v>
      </c>
    </row>
    <row r="120" spans="1:9" x14ac:dyDescent="0.25">
      <c r="A120" s="1" t="s">
        <v>1765</v>
      </c>
      <c r="B120" s="1" t="s">
        <v>4096</v>
      </c>
      <c r="C120" s="1" t="str">
        <f>_xlfn.TEXTBEFORE(Customers[[#This Row],[CustomerName]]," ")</f>
        <v>Daniel</v>
      </c>
      <c r="D120" s="1" t="str">
        <f>_xlfn.TEXTAFTER(Customers[[#This Row],[CustomerName]]," ")</f>
        <v>Wilson</v>
      </c>
      <c r="E120" s="1" t="s">
        <v>3860</v>
      </c>
      <c r="F120" s="1" t="s">
        <v>52</v>
      </c>
      <c r="G120" s="1" t="s">
        <v>3867</v>
      </c>
      <c r="H120" s="2">
        <v>43864</v>
      </c>
      <c r="I120" s="1" t="s">
        <v>4097</v>
      </c>
    </row>
    <row r="121" spans="1:9" x14ac:dyDescent="0.25">
      <c r="A121" s="1" t="s">
        <v>537</v>
      </c>
      <c r="B121" s="1" t="s">
        <v>4098</v>
      </c>
      <c r="C121" s="1" t="str">
        <f>_xlfn.TEXTBEFORE(Customers[[#This Row],[CustomerName]]," ")</f>
        <v>Arif</v>
      </c>
      <c r="D121" s="1" t="str">
        <f>_xlfn.TEXTAFTER(Customers[[#This Row],[CustomerName]]," ")</f>
        <v>Miller</v>
      </c>
      <c r="E121" s="1" t="s">
        <v>3860</v>
      </c>
      <c r="F121" s="1" t="s">
        <v>3879</v>
      </c>
      <c r="G121" s="1" t="s">
        <v>3879</v>
      </c>
      <c r="H121" s="2">
        <v>44377</v>
      </c>
      <c r="I121" s="1" t="s">
        <v>4099</v>
      </c>
    </row>
    <row r="122" spans="1:9" x14ac:dyDescent="0.25">
      <c r="A122" s="1" t="s">
        <v>871</v>
      </c>
      <c r="B122" s="1" t="s">
        <v>4102</v>
      </c>
      <c r="C122" s="1" t="str">
        <f>_xlfn.TEXTBEFORE(Customers[[#This Row],[CustomerName]]," ")</f>
        <v>Nadia</v>
      </c>
      <c r="D122" s="1" t="str">
        <f>_xlfn.TEXTAFTER(Customers[[#This Row],[CustomerName]]," ")</f>
        <v>Alam</v>
      </c>
      <c r="E122" s="1" t="s">
        <v>3866</v>
      </c>
      <c r="F122" s="1" t="s">
        <v>3879</v>
      </c>
      <c r="G122" s="1" t="s">
        <v>3879</v>
      </c>
      <c r="H122" s="2">
        <v>45784</v>
      </c>
      <c r="I122" s="1" t="s">
        <v>4103</v>
      </c>
    </row>
    <row r="123" spans="1:9" x14ac:dyDescent="0.25">
      <c r="A123" s="1" t="s">
        <v>528</v>
      </c>
      <c r="B123" s="1" t="s">
        <v>4104</v>
      </c>
      <c r="C123" s="1" t="str">
        <f>_xlfn.TEXTBEFORE(Customers[[#This Row],[CustomerName]]," ")</f>
        <v>Priya</v>
      </c>
      <c r="D123" s="1" t="str">
        <f>_xlfn.TEXTAFTER(Customers[[#This Row],[CustomerName]]," ")</f>
        <v>Hossain</v>
      </c>
      <c r="E123" s="1" t="s">
        <v>3856</v>
      </c>
      <c r="F123" s="1" t="s">
        <v>3885</v>
      </c>
      <c r="G123" s="1" t="s">
        <v>3886</v>
      </c>
      <c r="H123" s="2">
        <v>44739</v>
      </c>
      <c r="I123" s="1" t="s">
        <v>4105</v>
      </c>
    </row>
    <row r="124" spans="1:9" x14ac:dyDescent="0.25">
      <c r="A124" s="1" t="s">
        <v>49</v>
      </c>
      <c r="B124" s="1" t="s">
        <v>4106</v>
      </c>
      <c r="C124" s="1" t="str">
        <f>_xlfn.TEXTBEFORE(Customers[[#This Row],[CustomerName]]," ")</f>
        <v>John</v>
      </c>
      <c r="D124" s="1" t="str">
        <f>_xlfn.TEXTAFTER(Customers[[#This Row],[CustomerName]]," ")</f>
        <v>Hossain</v>
      </c>
      <c r="E124" s="1" t="s">
        <v>3872</v>
      </c>
      <c r="F124" s="1" t="s">
        <v>3882</v>
      </c>
      <c r="G124" s="1" t="s">
        <v>3867</v>
      </c>
      <c r="H124" s="2">
        <v>45349</v>
      </c>
      <c r="I124" s="1" t="s">
        <v>4107</v>
      </c>
    </row>
    <row r="125" spans="1:9" x14ac:dyDescent="0.25">
      <c r="A125" s="1" t="s">
        <v>550</v>
      </c>
      <c r="B125" s="1" t="s">
        <v>4109</v>
      </c>
      <c r="C125" s="1" t="str">
        <f>_xlfn.TEXTBEFORE(Customers[[#This Row],[CustomerName]]," ")</f>
        <v>Sophia</v>
      </c>
      <c r="D125" s="1" t="str">
        <f>_xlfn.TEXTAFTER(Customers[[#This Row],[CustomerName]]," ")</f>
        <v>Thomas</v>
      </c>
      <c r="E125" s="1" t="s">
        <v>3872</v>
      </c>
      <c r="F125" s="1" t="s">
        <v>3943</v>
      </c>
      <c r="G125" s="1" t="s">
        <v>4553</v>
      </c>
      <c r="H125" s="2">
        <v>44456</v>
      </c>
      <c r="I125" s="1" t="s">
        <v>4110</v>
      </c>
    </row>
    <row r="126" spans="1:9" x14ac:dyDescent="0.25">
      <c r="A126" s="1" t="s">
        <v>400</v>
      </c>
      <c r="B126" s="1" t="s">
        <v>4000</v>
      </c>
      <c r="C126" s="1" t="str">
        <f>_xlfn.TEXTBEFORE(Customers[[#This Row],[CustomerName]]," ")</f>
        <v>Shakib</v>
      </c>
      <c r="D126" s="1" t="str">
        <f>_xlfn.TEXTAFTER(Customers[[#This Row],[CustomerName]]," ")</f>
        <v>Uddin</v>
      </c>
      <c r="E126" s="1" t="s">
        <v>3860</v>
      </c>
      <c r="F126" s="1" t="s">
        <v>20</v>
      </c>
      <c r="G126" s="1" t="s">
        <v>3867</v>
      </c>
      <c r="H126" s="2">
        <v>44596</v>
      </c>
      <c r="I126" s="1" t="s">
        <v>4001</v>
      </c>
    </row>
    <row r="127" spans="1:9" x14ac:dyDescent="0.25">
      <c r="A127" s="1" t="s">
        <v>785</v>
      </c>
      <c r="B127" s="1" t="s">
        <v>4046</v>
      </c>
      <c r="C127" s="1" t="str">
        <f>_xlfn.TEXTBEFORE(Customers[[#This Row],[CustomerName]]," ")</f>
        <v>Daniel</v>
      </c>
      <c r="D127" s="1" t="str">
        <f>_xlfn.TEXTAFTER(Customers[[#This Row],[CustomerName]]," ")</f>
        <v>Khan</v>
      </c>
      <c r="E127" s="1" t="s">
        <v>3860</v>
      </c>
      <c r="F127" s="1" t="s">
        <v>20</v>
      </c>
      <c r="G127" s="1" t="s">
        <v>3867</v>
      </c>
      <c r="H127" s="2">
        <v>43684</v>
      </c>
      <c r="I127" s="1" t="s">
        <v>4047</v>
      </c>
    </row>
    <row r="128" spans="1:9" x14ac:dyDescent="0.25">
      <c r="A128" s="1" t="s">
        <v>110</v>
      </c>
      <c r="B128" s="1" t="s">
        <v>4111</v>
      </c>
      <c r="C128" s="1" t="str">
        <f>_xlfn.TEXTBEFORE(Customers[[#This Row],[CustomerName]]," ")</f>
        <v>Sara</v>
      </c>
      <c r="D128" s="1" t="str">
        <f>_xlfn.TEXTAFTER(Customers[[#This Row],[CustomerName]]," ")</f>
        <v>Rahman</v>
      </c>
      <c r="E128" s="1" t="s">
        <v>3860</v>
      </c>
      <c r="F128" s="1" t="s">
        <v>3861</v>
      </c>
      <c r="G128" s="1" t="s">
        <v>3858</v>
      </c>
      <c r="H128" s="2">
        <v>45847</v>
      </c>
      <c r="I128" s="1" t="s">
        <v>3947</v>
      </c>
    </row>
    <row r="129" spans="1:9" x14ac:dyDescent="0.25">
      <c r="A129" s="1" t="s">
        <v>206</v>
      </c>
      <c r="B129" s="1" t="s">
        <v>3976</v>
      </c>
      <c r="C129" s="1" t="str">
        <f>_xlfn.TEXTBEFORE(Customers[[#This Row],[CustomerName]]," ")</f>
        <v>Tanvir</v>
      </c>
      <c r="D129" s="1" t="str">
        <f>_xlfn.TEXTAFTER(Customers[[#This Row],[CustomerName]]," ")</f>
        <v>Alam</v>
      </c>
      <c r="E129" s="1" t="s">
        <v>3856</v>
      </c>
      <c r="F129" s="1" t="s">
        <v>3943</v>
      </c>
      <c r="G129" s="1" t="s">
        <v>4553</v>
      </c>
      <c r="H129" s="2">
        <v>45404</v>
      </c>
      <c r="I129" s="1" t="s">
        <v>3977</v>
      </c>
    </row>
    <row r="130" spans="1:9" x14ac:dyDescent="0.25">
      <c r="A130" s="1" t="s">
        <v>283</v>
      </c>
      <c r="B130" s="1" t="s">
        <v>4112</v>
      </c>
      <c r="C130" s="1" t="str">
        <f>_xlfn.TEXTBEFORE(Customers[[#This Row],[CustomerName]]," ")</f>
        <v>Rakib</v>
      </c>
      <c r="D130" s="1" t="str">
        <f>_xlfn.TEXTAFTER(Customers[[#This Row],[CustomerName]]," ")</f>
        <v>Smith</v>
      </c>
      <c r="E130" s="1" t="s">
        <v>3866</v>
      </c>
      <c r="F130" s="1" t="s">
        <v>39</v>
      </c>
      <c r="G130" s="1" t="s">
        <v>3867</v>
      </c>
      <c r="H130" s="2">
        <v>44884</v>
      </c>
      <c r="I130" s="1" t="s">
        <v>4113</v>
      </c>
    </row>
    <row r="131" spans="1:9" x14ac:dyDescent="0.25">
      <c r="A131" s="1" t="s">
        <v>453</v>
      </c>
      <c r="B131" s="1" t="s">
        <v>4114</v>
      </c>
      <c r="C131" s="1" t="str">
        <f>_xlfn.TEXTBEFORE(Customers[[#This Row],[CustomerName]]," ")</f>
        <v>Daniel</v>
      </c>
      <c r="D131" s="1" t="str">
        <f>_xlfn.TEXTAFTER(Customers[[#This Row],[CustomerName]]," ")</f>
        <v>Uddin</v>
      </c>
      <c r="E131" s="1" t="s">
        <v>3872</v>
      </c>
      <c r="F131" s="1" t="s">
        <v>20</v>
      </c>
      <c r="G131" s="1" t="s">
        <v>3867</v>
      </c>
      <c r="H131" s="2">
        <v>44994</v>
      </c>
      <c r="I131" s="1" t="s">
        <v>4115</v>
      </c>
    </row>
    <row r="132" spans="1:9" x14ac:dyDescent="0.25">
      <c r="A132" s="1" t="s">
        <v>592</v>
      </c>
      <c r="B132" s="1" t="s">
        <v>4116</v>
      </c>
      <c r="C132" s="1" t="str">
        <f>_xlfn.TEXTBEFORE(Customers[[#This Row],[CustomerName]]," ")</f>
        <v>Emma</v>
      </c>
      <c r="D132" s="1" t="str">
        <f>_xlfn.TEXTAFTER(Customers[[#This Row],[CustomerName]]," ")</f>
        <v>Begum</v>
      </c>
      <c r="E132" s="1" t="s">
        <v>3860</v>
      </c>
      <c r="F132" s="1" t="s">
        <v>3894</v>
      </c>
      <c r="G132" s="1" t="s">
        <v>3867</v>
      </c>
      <c r="H132" s="2">
        <v>44920</v>
      </c>
      <c r="I132" s="1" t="s">
        <v>4117</v>
      </c>
    </row>
    <row r="133" spans="1:9" x14ac:dyDescent="0.25">
      <c r="A133" s="1" t="s">
        <v>519</v>
      </c>
      <c r="B133" s="1" t="s">
        <v>4118</v>
      </c>
      <c r="C133" s="1" t="str">
        <f>_xlfn.TEXTBEFORE(Customers[[#This Row],[CustomerName]]," ")</f>
        <v>Mitu</v>
      </c>
      <c r="D133" s="1" t="str">
        <f>_xlfn.TEXTAFTER(Customers[[#This Row],[CustomerName]]," ")</f>
        <v>Begum</v>
      </c>
      <c r="E133" s="1" t="s">
        <v>3866</v>
      </c>
      <c r="F133" s="1" t="s">
        <v>20</v>
      </c>
      <c r="G133" s="1" t="s">
        <v>3867</v>
      </c>
      <c r="H133" s="2">
        <v>44577</v>
      </c>
      <c r="I133" s="1" t="s">
        <v>4119</v>
      </c>
    </row>
    <row r="134" spans="1:9" x14ac:dyDescent="0.25">
      <c r="A134" s="1" t="s">
        <v>483</v>
      </c>
      <c r="B134" s="1" t="s">
        <v>4120</v>
      </c>
      <c r="C134" s="1" t="str">
        <f>_xlfn.TEXTBEFORE(Customers[[#This Row],[CustomerName]]," ")</f>
        <v>Farhan</v>
      </c>
      <c r="D134" s="1" t="str">
        <f>_xlfn.TEXTAFTER(Customers[[#This Row],[CustomerName]]," ")</f>
        <v>Davis</v>
      </c>
      <c r="E134" s="1" t="s">
        <v>3872</v>
      </c>
      <c r="F134" s="1" t="s">
        <v>3958</v>
      </c>
      <c r="G134" s="1" t="s">
        <v>4554</v>
      </c>
      <c r="H134" s="2">
        <v>44974</v>
      </c>
      <c r="I134" s="1" t="s">
        <v>4121</v>
      </c>
    </row>
    <row r="135" spans="1:9" x14ac:dyDescent="0.25">
      <c r="A135" s="1" t="s">
        <v>884</v>
      </c>
      <c r="B135" s="1" t="s">
        <v>4016</v>
      </c>
      <c r="C135" s="1" t="str">
        <f>_xlfn.TEXTBEFORE(Customers[[#This Row],[CustomerName]]," ")</f>
        <v>Ruma</v>
      </c>
      <c r="D135" s="1" t="str">
        <f>_xlfn.TEXTAFTER(Customers[[#This Row],[CustomerName]]," ")</f>
        <v>Thomas</v>
      </c>
      <c r="E135" s="1" t="s">
        <v>3860</v>
      </c>
      <c r="F135" s="1" t="s">
        <v>3861</v>
      </c>
      <c r="G135" s="1" t="s">
        <v>3858</v>
      </c>
      <c r="H135" s="2">
        <v>43549</v>
      </c>
      <c r="I135" s="1" t="s">
        <v>4017</v>
      </c>
    </row>
    <row r="136" spans="1:9" x14ac:dyDescent="0.25">
      <c r="A136" s="1" t="s">
        <v>419</v>
      </c>
      <c r="B136" s="1" t="s">
        <v>4122</v>
      </c>
      <c r="C136" s="1" t="str">
        <f>_xlfn.TEXTBEFORE(Customers[[#This Row],[CustomerName]]," ")</f>
        <v>Fatema</v>
      </c>
      <c r="D136" s="1" t="str">
        <f>_xlfn.TEXTAFTER(Customers[[#This Row],[CustomerName]]," ")</f>
        <v>Anderson</v>
      </c>
      <c r="E136" s="1" t="s">
        <v>3856</v>
      </c>
      <c r="F136" s="1" t="s">
        <v>3882</v>
      </c>
      <c r="G136" s="1" t="s">
        <v>3867</v>
      </c>
      <c r="H136" s="2">
        <v>44466</v>
      </c>
      <c r="I136" s="1" t="s">
        <v>4123</v>
      </c>
    </row>
    <row r="137" spans="1:9" x14ac:dyDescent="0.25">
      <c r="A137" s="1" t="s">
        <v>764</v>
      </c>
      <c r="B137" s="1" t="s">
        <v>4124</v>
      </c>
      <c r="C137" s="1" t="str">
        <f>_xlfn.TEXTBEFORE(Customers[[#This Row],[CustomerName]]," ")</f>
        <v>Rahim</v>
      </c>
      <c r="D137" s="1" t="str">
        <f>_xlfn.TEXTAFTER(Customers[[#This Row],[CustomerName]]," ")</f>
        <v>Uddin</v>
      </c>
      <c r="E137" s="1" t="s">
        <v>3866</v>
      </c>
      <c r="F137" s="1" t="s">
        <v>39</v>
      </c>
      <c r="G137" s="1" t="s">
        <v>3867</v>
      </c>
      <c r="H137" s="2">
        <v>44987</v>
      </c>
      <c r="I137" s="1" t="s">
        <v>4125</v>
      </c>
    </row>
    <row r="138" spans="1:9" x14ac:dyDescent="0.25">
      <c r="A138" s="1" t="s">
        <v>211</v>
      </c>
      <c r="B138" s="1" t="s">
        <v>4063</v>
      </c>
      <c r="C138" s="1" t="str">
        <f>_xlfn.TEXTBEFORE(Customers[[#This Row],[CustomerName]]," ")</f>
        <v>Rahim</v>
      </c>
      <c r="D138" s="1" t="str">
        <f>_xlfn.TEXTAFTER(Customers[[#This Row],[CustomerName]]," ")</f>
        <v>Johnson</v>
      </c>
      <c r="E138" s="1" t="s">
        <v>3866</v>
      </c>
      <c r="F138" s="1" t="s">
        <v>3894</v>
      </c>
      <c r="G138" s="1" t="s">
        <v>3867</v>
      </c>
      <c r="H138" s="2">
        <v>45182</v>
      </c>
      <c r="I138" s="1" t="s">
        <v>4064</v>
      </c>
    </row>
    <row r="139" spans="1:9" x14ac:dyDescent="0.25">
      <c r="A139" s="1" t="s">
        <v>556</v>
      </c>
      <c r="B139" s="1" t="s">
        <v>4128</v>
      </c>
      <c r="C139" s="1" t="str">
        <f>_xlfn.TEXTBEFORE(Customers[[#This Row],[CustomerName]]," ")</f>
        <v>Grace</v>
      </c>
      <c r="D139" s="1" t="str">
        <f>_xlfn.TEXTAFTER(Customers[[#This Row],[CustomerName]]," ")</f>
        <v>Begum</v>
      </c>
      <c r="E139" s="1" t="s">
        <v>3856</v>
      </c>
      <c r="F139" s="1" t="s">
        <v>3889</v>
      </c>
      <c r="G139" s="1" t="s">
        <v>4555</v>
      </c>
      <c r="H139" s="2">
        <v>45370</v>
      </c>
      <c r="I139" s="1" t="s">
        <v>4129</v>
      </c>
    </row>
    <row r="140" spans="1:9" x14ac:dyDescent="0.25">
      <c r="A140" s="1" t="s">
        <v>830</v>
      </c>
      <c r="B140" s="1" t="s">
        <v>4130</v>
      </c>
      <c r="C140" s="1" t="str">
        <f>_xlfn.TEXTBEFORE(Customers[[#This Row],[CustomerName]]," ")</f>
        <v>Hasan</v>
      </c>
      <c r="D140" s="1" t="str">
        <f>_xlfn.TEXTAFTER(Customers[[#This Row],[CustomerName]]," ")</f>
        <v>Chowdhury</v>
      </c>
      <c r="E140" s="1" t="s">
        <v>3872</v>
      </c>
      <c r="F140" s="1" t="s">
        <v>3958</v>
      </c>
      <c r="G140" s="1" t="s">
        <v>4554</v>
      </c>
      <c r="H140" s="2">
        <v>43829</v>
      </c>
      <c r="I140" s="1" t="s">
        <v>4131</v>
      </c>
    </row>
    <row r="141" spans="1:9" x14ac:dyDescent="0.25">
      <c r="A141" s="1" t="s">
        <v>255</v>
      </c>
      <c r="B141" s="1" t="s">
        <v>3957</v>
      </c>
      <c r="C141" s="1" t="str">
        <f>_xlfn.TEXTBEFORE(Customers[[#This Row],[CustomerName]]," ")</f>
        <v>Sophia</v>
      </c>
      <c r="D141" s="1" t="str">
        <f>_xlfn.TEXTAFTER(Customers[[#This Row],[CustomerName]]," ")</f>
        <v>Ahmed</v>
      </c>
      <c r="E141" s="1" t="s">
        <v>3856</v>
      </c>
      <c r="F141" s="1" t="s">
        <v>3861</v>
      </c>
      <c r="G141" s="1" t="s">
        <v>3858</v>
      </c>
      <c r="H141" s="2">
        <v>45456</v>
      </c>
      <c r="I141" s="1" t="s">
        <v>3959</v>
      </c>
    </row>
    <row r="142" spans="1:9" x14ac:dyDescent="0.25">
      <c r="A142" s="1" t="s">
        <v>860</v>
      </c>
      <c r="B142" s="1" t="s">
        <v>4134</v>
      </c>
      <c r="C142" s="1" t="str">
        <f>_xlfn.TEXTBEFORE(Customers[[#This Row],[CustomerName]]," ")</f>
        <v>Nadia</v>
      </c>
      <c r="D142" s="1" t="str">
        <f>_xlfn.TEXTAFTER(Customers[[#This Row],[CustomerName]]," ")</f>
        <v>Davis</v>
      </c>
      <c r="E142" s="1" t="s">
        <v>3866</v>
      </c>
      <c r="F142" s="1" t="s">
        <v>3882</v>
      </c>
      <c r="G142" s="1" t="s">
        <v>3867</v>
      </c>
      <c r="H142" s="2">
        <v>43852</v>
      </c>
      <c r="I142" s="1" t="s">
        <v>4135</v>
      </c>
    </row>
    <row r="143" spans="1:9" x14ac:dyDescent="0.25">
      <c r="A143" s="1" t="s">
        <v>1153</v>
      </c>
      <c r="B143" s="1" t="s">
        <v>4136</v>
      </c>
      <c r="C143" s="1" t="str">
        <f>_xlfn.TEXTBEFORE(Customers[[#This Row],[CustomerName]]," ")</f>
        <v>Tania</v>
      </c>
      <c r="D143" s="1" t="str">
        <f>_xlfn.TEXTAFTER(Customers[[#This Row],[CustomerName]]," ")</f>
        <v>Ahmed</v>
      </c>
      <c r="E143" s="1" t="s">
        <v>3872</v>
      </c>
      <c r="F143" s="1" t="s">
        <v>20</v>
      </c>
      <c r="G143" s="1" t="s">
        <v>3867</v>
      </c>
      <c r="H143" s="2">
        <v>44519</v>
      </c>
      <c r="I143" s="1" t="s">
        <v>4137</v>
      </c>
    </row>
    <row r="144" spans="1:9" x14ac:dyDescent="0.25">
      <c r="A144" s="1" t="s">
        <v>1594</v>
      </c>
      <c r="B144" s="1" t="s">
        <v>4138</v>
      </c>
      <c r="C144" s="1" t="str">
        <f>_xlfn.TEXTBEFORE(Customers[[#This Row],[CustomerName]]," ")</f>
        <v>Tania</v>
      </c>
      <c r="D144" s="1" t="str">
        <f>_xlfn.TEXTAFTER(Customers[[#This Row],[CustomerName]]," ")</f>
        <v>Anderson</v>
      </c>
      <c r="E144" s="1" t="s">
        <v>3856</v>
      </c>
      <c r="F144" s="1" t="s">
        <v>3907</v>
      </c>
      <c r="G144" s="1" t="s">
        <v>3867</v>
      </c>
      <c r="H144" s="2">
        <v>45106</v>
      </c>
      <c r="I144" s="1" t="s">
        <v>4139</v>
      </c>
    </row>
    <row r="145" spans="1:9" x14ac:dyDescent="0.25">
      <c r="A145" s="1" t="s">
        <v>371</v>
      </c>
      <c r="B145" s="1" t="s">
        <v>4140</v>
      </c>
      <c r="C145" s="1" t="str">
        <f>_xlfn.TEXTBEFORE(Customers[[#This Row],[CustomerName]]," ")</f>
        <v>Emma</v>
      </c>
      <c r="D145" s="1" t="str">
        <f>_xlfn.TEXTAFTER(Customers[[#This Row],[CustomerName]]," ")</f>
        <v>Akter</v>
      </c>
      <c r="E145" s="1" t="s">
        <v>3872</v>
      </c>
      <c r="F145" s="1" t="s">
        <v>3879</v>
      </c>
      <c r="G145" s="1" t="s">
        <v>3879</v>
      </c>
      <c r="H145" s="2">
        <v>45286</v>
      </c>
      <c r="I145" s="1" t="s">
        <v>4141</v>
      </c>
    </row>
    <row r="146" spans="1:9" x14ac:dyDescent="0.25">
      <c r="A146" s="1" t="s">
        <v>80</v>
      </c>
      <c r="B146" s="1" t="s">
        <v>4036</v>
      </c>
      <c r="C146" s="1" t="str">
        <f>_xlfn.TEXTBEFORE(Customers[[#This Row],[CustomerName]]," ")</f>
        <v>Emma</v>
      </c>
      <c r="D146" s="1" t="str">
        <f>_xlfn.TEXTAFTER(Customers[[#This Row],[CustomerName]]," ")</f>
        <v>Anderson</v>
      </c>
      <c r="E146" s="1" t="s">
        <v>3856</v>
      </c>
      <c r="F146" s="1" t="s">
        <v>3889</v>
      </c>
      <c r="G146" s="1" t="s">
        <v>4555</v>
      </c>
      <c r="H146" s="2">
        <v>43851</v>
      </c>
      <c r="I146" s="1" t="s">
        <v>4037</v>
      </c>
    </row>
    <row r="147" spans="1:9" x14ac:dyDescent="0.25">
      <c r="A147" s="1" t="s">
        <v>736</v>
      </c>
      <c r="B147" s="1" t="s">
        <v>4044</v>
      </c>
      <c r="C147" s="1" t="str">
        <f>_xlfn.TEXTBEFORE(Customers[[#This Row],[CustomerName]]," ")</f>
        <v>Farhan</v>
      </c>
      <c r="D147" s="1" t="str">
        <f>_xlfn.TEXTAFTER(Customers[[#This Row],[CustomerName]]," ")</f>
        <v>Brown</v>
      </c>
      <c r="E147" s="1" t="s">
        <v>3860</v>
      </c>
      <c r="F147" s="1" t="s">
        <v>14</v>
      </c>
      <c r="G147" s="1" t="s">
        <v>3867</v>
      </c>
      <c r="H147" s="2">
        <v>44173</v>
      </c>
      <c r="I147" s="1" t="s">
        <v>4045</v>
      </c>
    </row>
    <row r="148" spans="1:9" x14ac:dyDescent="0.25">
      <c r="A148" s="1" t="s">
        <v>186</v>
      </c>
      <c r="B148" s="1" t="s">
        <v>4142</v>
      </c>
      <c r="C148" s="1" t="str">
        <f>_xlfn.TEXTBEFORE(Customers[[#This Row],[CustomerName]]," ")</f>
        <v>Ruma</v>
      </c>
      <c r="D148" s="1" t="str">
        <f>_xlfn.TEXTAFTER(Customers[[#This Row],[CustomerName]]," ")</f>
        <v>Alam</v>
      </c>
      <c r="E148" s="1" t="s">
        <v>3872</v>
      </c>
      <c r="F148" s="1" t="s">
        <v>14</v>
      </c>
      <c r="G148" s="1" t="s">
        <v>3867</v>
      </c>
      <c r="H148" s="2">
        <v>44586</v>
      </c>
      <c r="I148" s="1" t="s">
        <v>4143</v>
      </c>
    </row>
    <row r="149" spans="1:9" x14ac:dyDescent="0.25">
      <c r="A149" s="1" t="s">
        <v>724</v>
      </c>
      <c r="B149" s="1" t="s">
        <v>4144</v>
      </c>
      <c r="C149" s="1" t="str">
        <f>_xlfn.TEXTBEFORE(Customers[[#This Row],[CustomerName]]," ")</f>
        <v>Mim</v>
      </c>
      <c r="D149" s="1" t="str">
        <f>_xlfn.TEXTAFTER(Customers[[#This Row],[CustomerName]]," ")</f>
        <v>Uddin</v>
      </c>
      <c r="E149" s="1" t="s">
        <v>3866</v>
      </c>
      <c r="F149" s="1" t="s">
        <v>3857</v>
      </c>
      <c r="G149" s="1" t="s">
        <v>3858</v>
      </c>
      <c r="H149" s="2">
        <v>44977</v>
      </c>
      <c r="I149" s="1" t="s">
        <v>4145</v>
      </c>
    </row>
    <row r="150" spans="1:9" x14ac:dyDescent="0.25">
      <c r="A150" s="1" t="s">
        <v>759</v>
      </c>
      <c r="B150" s="1" t="s">
        <v>4146</v>
      </c>
      <c r="C150" s="1" t="str">
        <f>_xlfn.TEXTBEFORE(Customers[[#This Row],[CustomerName]]," ")</f>
        <v>Ayesha</v>
      </c>
      <c r="D150" s="1" t="str">
        <f>_xlfn.TEXTAFTER(Customers[[#This Row],[CustomerName]]," ")</f>
        <v>Ahmed</v>
      </c>
      <c r="E150" s="1" t="s">
        <v>3860</v>
      </c>
      <c r="F150" s="1" t="s">
        <v>14</v>
      </c>
      <c r="G150" s="1" t="s">
        <v>3867</v>
      </c>
      <c r="H150" s="2">
        <v>45201</v>
      </c>
      <c r="I150" s="1" t="s">
        <v>4147</v>
      </c>
    </row>
    <row r="151" spans="1:9" x14ac:dyDescent="0.25">
      <c r="A151" s="1" t="s">
        <v>314</v>
      </c>
      <c r="B151" s="1" t="s">
        <v>3888</v>
      </c>
      <c r="C151" s="1" t="str">
        <f>_xlfn.TEXTBEFORE(Customers[[#This Row],[CustomerName]]," ")</f>
        <v>Sadia</v>
      </c>
      <c r="D151" s="1" t="str">
        <f>_xlfn.TEXTAFTER(Customers[[#This Row],[CustomerName]]," ")</f>
        <v>Rahman</v>
      </c>
      <c r="E151" s="1" t="s">
        <v>3856</v>
      </c>
      <c r="F151" s="1" t="s">
        <v>20</v>
      </c>
      <c r="G151" s="1" t="s">
        <v>3867</v>
      </c>
      <c r="H151" s="2">
        <v>44668</v>
      </c>
      <c r="I151" s="1" t="s">
        <v>3890</v>
      </c>
    </row>
    <row r="152" spans="1:9" x14ac:dyDescent="0.25">
      <c r="A152" s="1" t="s">
        <v>767</v>
      </c>
      <c r="B152" s="1" t="s">
        <v>4051</v>
      </c>
      <c r="C152" s="1" t="str">
        <f>_xlfn.TEXTBEFORE(Customers[[#This Row],[CustomerName]]," ")</f>
        <v>Karim</v>
      </c>
      <c r="D152" s="1" t="str">
        <f>_xlfn.TEXTAFTER(Customers[[#This Row],[CustomerName]]," ")</f>
        <v>Alam</v>
      </c>
      <c r="E152" s="1" t="s">
        <v>3868</v>
      </c>
      <c r="F152" s="1" t="s">
        <v>3958</v>
      </c>
      <c r="G152" s="1" t="s">
        <v>4554</v>
      </c>
      <c r="H152" s="2">
        <v>44299</v>
      </c>
      <c r="I152" s="1" t="s">
        <v>4052</v>
      </c>
    </row>
    <row r="153" spans="1:9" x14ac:dyDescent="0.25">
      <c r="A153" s="1" t="s">
        <v>216</v>
      </c>
      <c r="B153" s="1" t="s">
        <v>4148</v>
      </c>
      <c r="C153" s="1" t="str">
        <f>_xlfn.TEXTBEFORE(Customers[[#This Row],[CustomerName]]," ")</f>
        <v>Fatema</v>
      </c>
      <c r="D153" s="1" t="str">
        <f>_xlfn.TEXTAFTER(Customers[[#This Row],[CustomerName]]," ")</f>
        <v>Brown</v>
      </c>
      <c r="E153" s="1" t="s">
        <v>3856</v>
      </c>
      <c r="F153" s="1" t="s">
        <v>3894</v>
      </c>
      <c r="G153" s="1" t="s">
        <v>3867</v>
      </c>
      <c r="H153" s="2">
        <v>43937</v>
      </c>
      <c r="I153" s="1" t="s">
        <v>4149</v>
      </c>
    </row>
    <row r="154" spans="1:9" x14ac:dyDescent="0.25">
      <c r="A154" s="1" t="s">
        <v>1045</v>
      </c>
      <c r="B154" s="1" t="s">
        <v>4150</v>
      </c>
      <c r="C154" s="1" t="str">
        <f>_xlfn.TEXTBEFORE(Customers[[#This Row],[CustomerName]]," ")</f>
        <v>Olivia</v>
      </c>
      <c r="D154" s="1" t="str">
        <f>_xlfn.TEXTAFTER(Customers[[#This Row],[CustomerName]]," ")</f>
        <v>Chowdhury</v>
      </c>
      <c r="E154" s="1" t="s">
        <v>3872</v>
      </c>
      <c r="F154" s="1" t="s">
        <v>3882</v>
      </c>
      <c r="G154" s="1" t="s">
        <v>3867</v>
      </c>
      <c r="H154" s="2">
        <v>44898</v>
      </c>
      <c r="I154" s="1" t="s">
        <v>4151</v>
      </c>
    </row>
    <row r="155" spans="1:9" x14ac:dyDescent="0.25">
      <c r="A155" s="1" t="s">
        <v>1318</v>
      </c>
      <c r="B155" s="1" t="s">
        <v>4152</v>
      </c>
      <c r="C155" s="1" t="str">
        <f>_xlfn.TEXTBEFORE(Customers[[#This Row],[CustomerName]]," ")</f>
        <v>Rahim</v>
      </c>
      <c r="D155" s="1" t="str">
        <f>_xlfn.TEXTAFTER(Customers[[#This Row],[CustomerName]]," ")</f>
        <v>Davis</v>
      </c>
      <c r="E155" s="1" t="s">
        <v>3868</v>
      </c>
      <c r="F155" s="1" t="s">
        <v>3943</v>
      </c>
      <c r="G155" s="1" t="s">
        <v>4553</v>
      </c>
      <c r="H155" s="2">
        <v>43890</v>
      </c>
      <c r="I155" s="1" t="s">
        <v>4153</v>
      </c>
    </row>
    <row r="156" spans="1:9" x14ac:dyDescent="0.25">
      <c r="A156" s="1" t="s">
        <v>328</v>
      </c>
      <c r="B156" s="1" t="s">
        <v>4154</v>
      </c>
      <c r="C156" s="1" t="str">
        <f>_xlfn.TEXTBEFORE(Customers[[#This Row],[CustomerName]]," ")</f>
        <v>Karim</v>
      </c>
      <c r="D156" s="1" t="str">
        <f>_xlfn.TEXTAFTER(Customers[[#This Row],[CustomerName]]," ")</f>
        <v>Anderson</v>
      </c>
      <c r="E156" s="1" t="s">
        <v>3872</v>
      </c>
      <c r="F156" s="1" t="s">
        <v>3885</v>
      </c>
      <c r="G156" s="1" t="s">
        <v>3886</v>
      </c>
      <c r="H156" s="2">
        <v>45113</v>
      </c>
      <c r="I156" s="1" t="s">
        <v>4155</v>
      </c>
    </row>
    <row r="157" spans="1:9" x14ac:dyDescent="0.25">
      <c r="A157" s="1" t="s">
        <v>688</v>
      </c>
      <c r="B157" s="1" t="s">
        <v>4156</v>
      </c>
      <c r="C157" s="1" t="str">
        <f>_xlfn.TEXTBEFORE(Customers[[#This Row],[CustomerName]]," ")</f>
        <v>Priya</v>
      </c>
      <c r="D157" s="1" t="str">
        <f>_xlfn.TEXTAFTER(Customers[[#This Row],[CustomerName]]," ")</f>
        <v>Davis</v>
      </c>
      <c r="E157" s="1" t="s">
        <v>3860</v>
      </c>
      <c r="F157" s="1" t="s">
        <v>43</v>
      </c>
      <c r="G157" s="1" t="s">
        <v>3867</v>
      </c>
      <c r="H157" s="2">
        <v>45705</v>
      </c>
      <c r="I157" s="1" t="s">
        <v>4157</v>
      </c>
    </row>
    <row r="158" spans="1:9" x14ac:dyDescent="0.25">
      <c r="A158" s="1" t="s">
        <v>26</v>
      </c>
      <c r="B158" s="1" t="s">
        <v>4158</v>
      </c>
      <c r="C158" s="1" t="str">
        <f>_xlfn.TEXTBEFORE(Customers[[#This Row],[CustomerName]]," ")</f>
        <v>James</v>
      </c>
      <c r="D158" s="1" t="str">
        <f>_xlfn.TEXTAFTER(Customers[[#This Row],[CustomerName]]," ")</f>
        <v>Thomas</v>
      </c>
      <c r="E158" s="1" t="s">
        <v>3868</v>
      </c>
      <c r="F158" s="1" t="s">
        <v>3882</v>
      </c>
      <c r="G158" s="1" t="s">
        <v>3867</v>
      </c>
      <c r="H158" s="2">
        <v>44507</v>
      </c>
      <c r="I158" s="1" t="s">
        <v>4159</v>
      </c>
    </row>
    <row r="159" spans="1:9" x14ac:dyDescent="0.25">
      <c r="A159" s="1" t="s">
        <v>365</v>
      </c>
      <c r="B159" s="1" t="s">
        <v>4160</v>
      </c>
      <c r="C159" s="1" t="str">
        <f>_xlfn.TEXTBEFORE(Customers[[#This Row],[CustomerName]]," ")</f>
        <v>Sophia</v>
      </c>
      <c r="D159" s="1" t="str">
        <f>_xlfn.TEXTAFTER(Customers[[#This Row],[CustomerName]]," ")</f>
        <v>Wilson</v>
      </c>
      <c r="E159" s="1" t="s">
        <v>3866</v>
      </c>
      <c r="F159" s="1" t="s">
        <v>52</v>
      </c>
      <c r="G159" s="1" t="s">
        <v>3867</v>
      </c>
      <c r="H159" s="2">
        <v>45505</v>
      </c>
      <c r="I159" s="1" t="s">
        <v>4161</v>
      </c>
    </row>
    <row r="160" spans="1:9" x14ac:dyDescent="0.25">
      <c r="A160" s="1" t="s">
        <v>31</v>
      </c>
      <c r="B160" s="1" t="s">
        <v>4162</v>
      </c>
      <c r="C160" s="1" t="str">
        <f>_xlfn.TEXTBEFORE(Customers[[#This Row],[CustomerName]]," ")</f>
        <v>Nadia</v>
      </c>
      <c r="D160" s="1" t="str">
        <f>_xlfn.TEXTAFTER(Customers[[#This Row],[CustomerName]]," ")</f>
        <v>Taylor</v>
      </c>
      <c r="E160" s="1" t="s">
        <v>3872</v>
      </c>
      <c r="F160" s="1" t="s">
        <v>3869</v>
      </c>
      <c r="G160" s="1" t="s">
        <v>3858</v>
      </c>
      <c r="H160" s="2">
        <v>44592</v>
      </c>
      <c r="I160" s="1" t="s">
        <v>4163</v>
      </c>
    </row>
    <row r="161" spans="1:9" x14ac:dyDescent="0.25">
      <c r="A161" s="1" t="s">
        <v>661</v>
      </c>
      <c r="B161" s="1" t="s">
        <v>4164</v>
      </c>
      <c r="C161" s="1" t="str">
        <f>_xlfn.TEXTBEFORE(Customers[[#This Row],[CustomerName]]," ")</f>
        <v>Olivia</v>
      </c>
      <c r="D161" s="1" t="str">
        <f>_xlfn.TEXTAFTER(Customers[[#This Row],[CustomerName]]," ")</f>
        <v>Smith</v>
      </c>
      <c r="E161" s="1" t="s">
        <v>3856</v>
      </c>
      <c r="F161" s="1" t="s">
        <v>3857</v>
      </c>
      <c r="G161" s="1" t="s">
        <v>3858</v>
      </c>
      <c r="H161" s="2">
        <v>45690</v>
      </c>
      <c r="I161" s="1" t="s">
        <v>4165</v>
      </c>
    </row>
    <row r="162" spans="1:9" x14ac:dyDescent="0.25">
      <c r="A162" s="1" t="s">
        <v>90</v>
      </c>
      <c r="B162" s="1" t="s">
        <v>3922</v>
      </c>
      <c r="C162" s="1" t="str">
        <f>_xlfn.TEXTBEFORE(Customers[[#This Row],[CustomerName]]," ")</f>
        <v>James</v>
      </c>
      <c r="D162" s="1" t="str">
        <f>_xlfn.TEXTAFTER(Customers[[#This Row],[CustomerName]]," ")</f>
        <v>Anderson</v>
      </c>
      <c r="E162" s="1" t="s">
        <v>3860</v>
      </c>
      <c r="F162" s="1" t="s">
        <v>39</v>
      </c>
      <c r="G162" s="1" t="s">
        <v>3867</v>
      </c>
      <c r="H162" s="2">
        <v>45824</v>
      </c>
      <c r="I162" s="1" t="s">
        <v>3923</v>
      </c>
    </row>
    <row r="163" spans="1:9" x14ac:dyDescent="0.25">
      <c r="A163" s="1" t="s">
        <v>147</v>
      </c>
      <c r="B163" s="1" t="s">
        <v>4073</v>
      </c>
      <c r="C163" s="1" t="str">
        <f>_xlfn.TEXTBEFORE(Customers[[#This Row],[CustomerName]]," ")</f>
        <v>Michael</v>
      </c>
      <c r="D163" s="1" t="str">
        <f>_xlfn.TEXTAFTER(Customers[[#This Row],[CustomerName]]," ")</f>
        <v>Chowdhury</v>
      </c>
      <c r="E163" s="1" t="s">
        <v>3872</v>
      </c>
      <c r="F163" s="1" t="s">
        <v>39</v>
      </c>
      <c r="G163" s="1" t="s">
        <v>3867</v>
      </c>
      <c r="H163" s="2">
        <v>44508</v>
      </c>
      <c r="I163" s="1" t="s">
        <v>4074</v>
      </c>
    </row>
    <row r="164" spans="1:9" x14ac:dyDescent="0.25">
      <c r="A164" s="1" t="s">
        <v>64</v>
      </c>
      <c r="B164" s="1" t="s">
        <v>4087</v>
      </c>
      <c r="C164" s="1" t="str">
        <f>_xlfn.TEXTBEFORE(Customers[[#This Row],[CustomerName]]," ")</f>
        <v>Daniel</v>
      </c>
      <c r="D164" s="1" t="str">
        <f>_xlfn.TEXTAFTER(Customers[[#This Row],[CustomerName]]," ")</f>
        <v>Taylor</v>
      </c>
      <c r="E164" s="1" t="s">
        <v>3860</v>
      </c>
      <c r="F164" s="1" t="s">
        <v>20</v>
      </c>
      <c r="G164" s="1" t="s">
        <v>3867</v>
      </c>
      <c r="H164" s="2">
        <v>45354</v>
      </c>
      <c r="I164" s="1" t="s">
        <v>4088</v>
      </c>
    </row>
    <row r="165" spans="1:9" x14ac:dyDescent="0.25">
      <c r="A165" s="1" t="s">
        <v>291</v>
      </c>
      <c r="B165" s="1" t="s">
        <v>4166</v>
      </c>
      <c r="C165" s="1" t="str">
        <f>_xlfn.TEXTBEFORE(Customers[[#This Row],[CustomerName]]," ")</f>
        <v>Sophia</v>
      </c>
      <c r="D165" s="1" t="str">
        <f>_xlfn.TEXTAFTER(Customers[[#This Row],[CustomerName]]," ")</f>
        <v>Alam</v>
      </c>
      <c r="E165" s="1" t="s">
        <v>3856</v>
      </c>
      <c r="F165" s="1" t="s">
        <v>20</v>
      </c>
      <c r="G165" s="1" t="s">
        <v>3867</v>
      </c>
      <c r="H165" s="2">
        <v>44978</v>
      </c>
      <c r="I165" s="1" t="s">
        <v>4167</v>
      </c>
    </row>
    <row r="166" spans="1:9" x14ac:dyDescent="0.25">
      <c r="A166" s="1" t="s">
        <v>279</v>
      </c>
      <c r="B166" s="1" t="s">
        <v>4168</v>
      </c>
      <c r="C166" s="1" t="str">
        <f>_xlfn.TEXTBEFORE(Customers[[#This Row],[CustomerName]]," ")</f>
        <v>Arif</v>
      </c>
      <c r="D166" s="1" t="str">
        <f>_xlfn.TEXTAFTER(Customers[[#This Row],[CustomerName]]," ")</f>
        <v>Islam</v>
      </c>
      <c r="E166" s="1" t="s">
        <v>3868</v>
      </c>
      <c r="F166" s="1" t="s">
        <v>20</v>
      </c>
      <c r="G166" s="1" t="s">
        <v>3867</v>
      </c>
      <c r="H166" s="2">
        <v>43517</v>
      </c>
      <c r="I166" s="1" t="s">
        <v>4169</v>
      </c>
    </row>
    <row r="167" spans="1:9" x14ac:dyDescent="0.25">
      <c r="A167" s="1" t="s">
        <v>253</v>
      </c>
      <c r="B167" s="1" t="s">
        <v>4170</v>
      </c>
      <c r="C167" s="1" t="str">
        <f>_xlfn.TEXTBEFORE(Customers[[#This Row],[CustomerName]]," ")</f>
        <v>Nadia</v>
      </c>
      <c r="D167" s="1" t="str">
        <f>_xlfn.TEXTAFTER(Customers[[#This Row],[CustomerName]]," ")</f>
        <v>Akter</v>
      </c>
      <c r="E167" s="1" t="s">
        <v>3872</v>
      </c>
      <c r="F167" s="1" t="s">
        <v>3907</v>
      </c>
      <c r="G167" s="1" t="s">
        <v>3867</v>
      </c>
      <c r="H167" s="2">
        <v>45481</v>
      </c>
      <c r="I167" s="1" t="s">
        <v>4171</v>
      </c>
    </row>
    <row r="168" spans="1:9" x14ac:dyDescent="0.25">
      <c r="A168" s="1" t="s">
        <v>1354</v>
      </c>
      <c r="B168" s="1" t="s">
        <v>4174</v>
      </c>
      <c r="C168" s="1" t="str">
        <f>_xlfn.TEXTBEFORE(Customers[[#This Row],[CustomerName]]," ")</f>
        <v>Hasan</v>
      </c>
      <c r="D168" s="1" t="str">
        <f>_xlfn.TEXTAFTER(Customers[[#This Row],[CustomerName]]," ")</f>
        <v>Johnson</v>
      </c>
      <c r="E168" s="1" t="s">
        <v>3868</v>
      </c>
      <c r="F168" s="1" t="s">
        <v>3943</v>
      </c>
      <c r="G168" s="1" t="s">
        <v>4553</v>
      </c>
      <c r="H168" s="2">
        <v>45289</v>
      </c>
      <c r="I168" s="1" t="s">
        <v>4175</v>
      </c>
    </row>
    <row r="169" spans="1:9" x14ac:dyDescent="0.25">
      <c r="A169" s="1" t="s">
        <v>241</v>
      </c>
      <c r="B169" s="1" t="s">
        <v>4176</v>
      </c>
      <c r="C169" s="1" t="str">
        <f>_xlfn.TEXTBEFORE(Customers[[#This Row],[CustomerName]]," ")</f>
        <v>David</v>
      </c>
      <c r="D169" s="1" t="str">
        <f>_xlfn.TEXTAFTER(Customers[[#This Row],[CustomerName]]," ")</f>
        <v>Hossain</v>
      </c>
      <c r="E169" s="1" t="s">
        <v>3872</v>
      </c>
      <c r="F169" s="1" t="s">
        <v>3889</v>
      </c>
      <c r="G169" s="1" t="s">
        <v>4555</v>
      </c>
      <c r="H169" s="2">
        <v>44130</v>
      </c>
      <c r="I169" s="1" t="s">
        <v>4177</v>
      </c>
    </row>
    <row r="170" spans="1:9" x14ac:dyDescent="0.25">
      <c r="A170" s="1" t="s">
        <v>1010</v>
      </c>
      <c r="B170" s="1" t="s">
        <v>3964</v>
      </c>
      <c r="C170" s="1" t="str">
        <f>_xlfn.TEXTBEFORE(Customers[[#This Row],[CustomerName]]," ")</f>
        <v>Farhan</v>
      </c>
      <c r="D170" s="1" t="str">
        <f>_xlfn.TEXTAFTER(Customers[[#This Row],[CustomerName]]," ")</f>
        <v>Thomas</v>
      </c>
      <c r="E170" s="1" t="s">
        <v>3856</v>
      </c>
      <c r="F170" s="1" t="s">
        <v>3857</v>
      </c>
      <c r="G170" s="1" t="s">
        <v>3858</v>
      </c>
      <c r="H170" s="2">
        <v>44334</v>
      </c>
      <c r="I170" s="1" t="s">
        <v>3965</v>
      </c>
    </row>
    <row r="171" spans="1:9" x14ac:dyDescent="0.25">
      <c r="A171" s="1" t="s">
        <v>1574</v>
      </c>
      <c r="B171" s="1" t="s">
        <v>3865</v>
      </c>
      <c r="C171" s="1" t="str">
        <f>_xlfn.TEXTBEFORE(Customers[[#This Row],[CustomerName]]," ")</f>
        <v>Priya</v>
      </c>
      <c r="D171" s="1" t="str">
        <f>_xlfn.TEXTAFTER(Customers[[#This Row],[CustomerName]]," ")</f>
        <v>Uddin</v>
      </c>
      <c r="E171" s="1" t="s">
        <v>3872</v>
      </c>
      <c r="F171" s="1" t="s">
        <v>3882</v>
      </c>
      <c r="G171" s="1" t="s">
        <v>3867</v>
      </c>
      <c r="H171" s="2">
        <v>43489</v>
      </c>
      <c r="I171" s="1" t="s">
        <v>4178</v>
      </c>
    </row>
    <row r="172" spans="1:9" x14ac:dyDescent="0.25">
      <c r="A172" s="1" t="s">
        <v>652</v>
      </c>
      <c r="B172" s="1" t="s">
        <v>4179</v>
      </c>
      <c r="C172" s="1" t="str">
        <f>_xlfn.TEXTBEFORE(Customers[[#This Row],[CustomerName]]," ")</f>
        <v>Nusrat</v>
      </c>
      <c r="D172" s="1" t="str">
        <f>_xlfn.TEXTAFTER(Customers[[#This Row],[CustomerName]]," ")</f>
        <v>Moore</v>
      </c>
      <c r="E172" s="1" t="s">
        <v>3868</v>
      </c>
      <c r="F172" s="1" t="s">
        <v>3907</v>
      </c>
      <c r="G172" s="1" t="s">
        <v>3867</v>
      </c>
      <c r="H172" s="2">
        <v>44039</v>
      </c>
      <c r="I172" s="1" t="s">
        <v>4180</v>
      </c>
    </row>
    <row r="173" spans="1:9" x14ac:dyDescent="0.25">
      <c r="A173" s="1" t="s">
        <v>1022</v>
      </c>
      <c r="B173" s="1" t="s">
        <v>3955</v>
      </c>
      <c r="C173" s="1" t="str">
        <f>_xlfn.TEXTBEFORE(Customers[[#This Row],[CustomerName]]," ")</f>
        <v>Karim</v>
      </c>
      <c r="D173" s="1" t="str">
        <f>_xlfn.TEXTAFTER(Customers[[#This Row],[CustomerName]]," ")</f>
        <v>Johnson</v>
      </c>
      <c r="E173" s="1" t="s">
        <v>3872</v>
      </c>
      <c r="F173" s="1" t="s">
        <v>3894</v>
      </c>
      <c r="G173" s="1" t="s">
        <v>3867</v>
      </c>
      <c r="H173" s="2">
        <v>43884</v>
      </c>
      <c r="I173" s="1" t="s">
        <v>3956</v>
      </c>
    </row>
    <row r="174" spans="1:9" x14ac:dyDescent="0.25">
      <c r="A174" s="1" t="s">
        <v>150</v>
      </c>
      <c r="B174" s="1" t="s">
        <v>3957</v>
      </c>
      <c r="C174" s="1" t="str">
        <f>_xlfn.TEXTBEFORE(Customers[[#This Row],[CustomerName]]," ")</f>
        <v>Sophia</v>
      </c>
      <c r="D174" s="1" t="str">
        <f>_xlfn.TEXTAFTER(Customers[[#This Row],[CustomerName]]," ")</f>
        <v>Ahmed</v>
      </c>
      <c r="E174" s="1" t="s">
        <v>3872</v>
      </c>
      <c r="F174" s="1" t="s">
        <v>3879</v>
      </c>
      <c r="G174" s="1" t="s">
        <v>3879</v>
      </c>
      <c r="H174" s="2">
        <v>45258</v>
      </c>
      <c r="I174" s="1" t="s">
        <v>3959</v>
      </c>
    </row>
    <row r="175" spans="1:9" x14ac:dyDescent="0.25">
      <c r="A175" s="1" t="s">
        <v>512</v>
      </c>
      <c r="B175" s="1" t="s">
        <v>3930</v>
      </c>
      <c r="C175" s="1" t="str">
        <f>_xlfn.TEXTBEFORE(Customers[[#This Row],[CustomerName]]," ")</f>
        <v>Rakib</v>
      </c>
      <c r="D175" s="1" t="str">
        <f>_xlfn.TEXTAFTER(Customers[[#This Row],[CustomerName]]," ")</f>
        <v>Islam</v>
      </c>
      <c r="E175" s="1" t="s">
        <v>3860</v>
      </c>
      <c r="F175" s="1" t="s">
        <v>20</v>
      </c>
      <c r="G175" s="1" t="s">
        <v>3867</v>
      </c>
      <c r="H175" s="2">
        <v>44080</v>
      </c>
      <c r="I175" s="1" t="s">
        <v>3931</v>
      </c>
    </row>
    <row r="176" spans="1:9" x14ac:dyDescent="0.25">
      <c r="A176" s="1" t="s">
        <v>751</v>
      </c>
      <c r="B176" s="1" t="s">
        <v>4181</v>
      </c>
      <c r="C176" s="1" t="str">
        <f>_xlfn.TEXTBEFORE(Customers[[#This Row],[CustomerName]]," ")</f>
        <v>Rahim</v>
      </c>
      <c r="D176" s="1" t="str">
        <f>_xlfn.TEXTAFTER(Customers[[#This Row],[CustomerName]]," ")</f>
        <v>Taylor</v>
      </c>
      <c r="E176" s="1" t="s">
        <v>3868</v>
      </c>
      <c r="F176" s="1" t="s">
        <v>39</v>
      </c>
      <c r="G176" s="1" t="s">
        <v>3867</v>
      </c>
      <c r="H176" s="2">
        <v>45526</v>
      </c>
      <c r="I176" s="1" t="s">
        <v>4182</v>
      </c>
    </row>
    <row r="177" spans="1:9" x14ac:dyDescent="0.25">
      <c r="A177" s="1" t="s">
        <v>717</v>
      </c>
      <c r="B177" s="1" t="s">
        <v>4053</v>
      </c>
      <c r="C177" s="1" t="str">
        <f>_xlfn.TEXTBEFORE(Customers[[#This Row],[CustomerName]]," ")</f>
        <v>Sara</v>
      </c>
      <c r="D177" s="1" t="str">
        <f>_xlfn.TEXTAFTER(Customers[[#This Row],[CustomerName]]," ")</f>
        <v>Smith</v>
      </c>
      <c r="E177" s="1" t="s">
        <v>3872</v>
      </c>
      <c r="F177" s="1" t="s">
        <v>20</v>
      </c>
      <c r="G177" s="1" t="s">
        <v>3867</v>
      </c>
      <c r="H177" s="2">
        <v>44607</v>
      </c>
      <c r="I177" s="1" t="s">
        <v>4095</v>
      </c>
    </row>
    <row r="178" spans="1:9" x14ac:dyDescent="0.25">
      <c r="A178" s="1" t="s">
        <v>948</v>
      </c>
      <c r="B178" s="1" t="s">
        <v>4183</v>
      </c>
      <c r="C178" s="1" t="str">
        <f>_xlfn.TEXTBEFORE(Customers[[#This Row],[CustomerName]]," ")</f>
        <v>David</v>
      </c>
      <c r="D178" s="1" t="str">
        <f>_xlfn.TEXTAFTER(Customers[[#This Row],[CustomerName]]," ")</f>
        <v>Chowdhury</v>
      </c>
      <c r="E178" s="1" t="s">
        <v>3860</v>
      </c>
      <c r="F178" s="1" t="s">
        <v>3882</v>
      </c>
      <c r="G178" s="1" t="s">
        <v>3867</v>
      </c>
      <c r="H178" s="2">
        <v>44535</v>
      </c>
      <c r="I178" s="1" t="s">
        <v>4184</v>
      </c>
    </row>
    <row r="179" spans="1:9" x14ac:dyDescent="0.25">
      <c r="A179" s="1" t="s">
        <v>1224</v>
      </c>
      <c r="B179" s="1" t="s">
        <v>4077</v>
      </c>
      <c r="C179" s="1" t="str">
        <f>_xlfn.TEXTBEFORE(Customers[[#This Row],[CustomerName]]," ")</f>
        <v>James</v>
      </c>
      <c r="D179" s="1" t="str">
        <f>_xlfn.TEXTAFTER(Customers[[#This Row],[CustomerName]]," ")</f>
        <v>Ahmed</v>
      </c>
      <c r="E179" s="1" t="s">
        <v>3860</v>
      </c>
      <c r="F179" s="1" t="s">
        <v>43</v>
      </c>
      <c r="G179" s="1" t="s">
        <v>3867</v>
      </c>
      <c r="H179" s="2">
        <v>45375</v>
      </c>
      <c r="I179" s="1" t="s">
        <v>4078</v>
      </c>
    </row>
    <row r="180" spans="1:9" x14ac:dyDescent="0.25">
      <c r="A180" s="1" t="s">
        <v>507</v>
      </c>
      <c r="B180" s="1" t="s">
        <v>4108</v>
      </c>
      <c r="C180" s="1" t="str">
        <f>_xlfn.TEXTBEFORE(Customers[[#This Row],[CustomerName]]," ")</f>
        <v>Fatema</v>
      </c>
      <c r="D180" s="1" t="str">
        <f>_xlfn.TEXTAFTER(Customers[[#This Row],[CustomerName]]," ")</f>
        <v>Alam</v>
      </c>
      <c r="E180" s="1" t="s">
        <v>3872</v>
      </c>
      <c r="F180" s="1" t="s">
        <v>3857</v>
      </c>
      <c r="G180" s="1" t="s">
        <v>3858</v>
      </c>
      <c r="H180" s="2">
        <v>45073</v>
      </c>
      <c r="I180" s="1" t="s">
        <v>4185</v>
      </c>
    </row>
    <row r="181" spans="1:9" x14ac:dyDescent="0.25">
      <c r="A181" s="1" t="s">
        <v>812</v>
      </c>
      <c r="B181" s="1" t="s">
        <v>4186</v>
      </c>
      <c r="C181" s="1" t="str">
        <f>_xlfn.TEXTBEFORE(Customers[[#This Row],[CustomerName]]," ")</f>
        <v>Sabbir</v>
      </c>
      <c r="D181" s="1" t="str">
        <f>_xlfn.TEXTAFTER(Customers[[#This Row],[CustomerName]]," ")</f>
        <v>Wilson</v>
      </c>
      <c r="E181" s="1" t="s">
        <v>3872</v>
      </c>
      <c r="F181" s="1" t="s">
        <v>20</v>
      </c>
      <c r="G181" s="1" t="s">
        <v>3867</v>
      </c>
      <c r="H181" s="2">
        <v>44547</v>
      </c>
      <c r="I181" s="1" t="s">
        <v>4187</v>
      </c>
    </row>
    <row r="182" spans="1:9" x14ac:dyDescent="0.25">
      <c r="A182" s="1" t="s">
        <v>392</v>
      </c>
      <c r="B182" s="1" t="s">
        <v>3865</v>
      </c>
      <c r="C182" s="1" t="str">
        <f>_xlfn.TEXTBEFORE(Customers[[#This Row],[CustomerName]]," ")</f>
        <v>Priya</v>
      </c>
      <c r="D182" s="1" t="str">
        <f>_xlfn.TEXTAFTER(Customers[[#This Row],[CustomerName]]," ")</f>
        <v>Uddin</v>
      </c>
      <c r="E182" s="1" t="s">
        <v>3860</v>
      </c>
      <c r="F182" s="1" t="s">
        <v>20</v>
      </c>
      <c r="G182" s="1" t="s">
        <v>3867</v>
      </c>
      <c r="H182" s="2">
        <v>45807</v>
      </c>
      <c r="I182" s="1" t="s">
        <v>4178</v>
      </c>
    </row>
    <row r="183" spans="1:9" x14ac:dyDescent="0.25">
      <c r="A183" s="1" t="s">
        <v>545</v>
      </c>
      <c r="B183" s="1" t="s">
        <v>4053</v>
      </c>
      <c r="C183" s="1" t="str">
        <f>_xlfn.TEXTBEFORE(Customers[[#This Row],[CustomerName]]," ")</f>
        <v>Sara</v>
      </c>
      <c r="D183" s="1" t="str">
        <f>_xlfn.TEXTAFTER(Customers[[#This Row],[CustomerName]]," ")</f>
        <v>Smith</v>
      </c>
      <c r="E183" s="1" t="s">
        <v>3872</v>
      </c>
      <c r="F183" s="1" t="s">
        <v>20</v>
      </c>
      <c r="G183" s="1" t="s">
        <v>3867</v>
      </c>
      <c r="H183" s="2">
        <v>45233</v>
      </c>
      <c r="I183" s="1" t="s">
        <v>4095</v>
      </c>
    </row>
    <row r="184" spans="1:9" x14ac:dyDescent="0.25">
      <c r="A184" s="1" t="s">
        <v>604</v>
      </c>
      <c r="B184" s="1" t="s">
        <v>4189</v>
      </c>
      <c r="C184" s="1" t="str">
        <f>_xlfn.TEXTBEFORE(Customers[[#This Row],[CustomerName]]," ")</f>
        <v>Jamal</v>
      </c>
      <c r="D184" s="1" t="str">
        <f>_xlfn.TEXTAFTER(Customers[[#This Row],[CustomerName]]," ")</f>
        <v>Begum</v>
      </c>
      <c r="E184" s="1" t="s">
        <v>3860</v>
      </c>
      <c r="F184" s="1" t="s">
        <v>3889</v>
      </c>
      <c r="G184" s="1" t="s">
        <v>4555</v>
      </c>
      <c r="H184" s="2">
        <v>45058</v>
      </c>
      <c r="I184" s="1" t="s">
        <v>4190</v>
      </c>
    </row>
    <row r="185" spans="1:9" x14ac:dyDescent="0.25">
      <c r="A185" s="1" t="s">
        <v>1205</v>
      </c>
      <c r="B185" s="1" t="s">
        <v>4191</v>
      </c>
      <c r="C185" s="1" t="str">
        <f>_xlfn.TEXTBEFORE(Customers[[#This Row],[CustomerName]]," ")</f>
        <v>John</v>
      </c>
      <c r="D185" s="1" t="str">
        <f>_xlfn.TEXTAFTER(Customers[[#This Row],[CustomerName]]," ")</f>
        <v>Wilson</v>
      </c>
      <c r="E185" s="1" t="s">
        <v>3872</v>
      </c>
      <c r="F185" s="1" t="s">
        <v>3885</v>
      </c>
      <c r="G185" s="1" t="s">
        <v>3886</v>
      </c>
      <c r="H185" s="2">
        <v>44128</v>
      </c>
      <c r="I185" s="1" t="s">
        <v>4192</v>
      </c>
    </row>
    <row r="186" spans="1:9" x14ac:dyDescent="0.25">
      <c r="A186" s="1" t="s">
        <v>1196</v>
      </c>
      <c r="B186" s="1" t="s">
        <v>4140</v>
      </c>
      <c r="C186" s="1" t="str">
        <f>_xlfn.TEXTBEFORE(Customers[[#This Row],[CustomerName]]," ")</f>
        <v>Emma</v>
      </c>
      <c r="D186" s="1" t="str">
        <f>_xlfn.TEXTAFTER(Customers[[#This Row],[CustomerName]]," ")</f>
        <v>Akter</v>
      </c>
      <c r="E186" s="1" t="s">
        <v>3856</v>
      </c>
      <c r="F186" s="1" t="s">
        <v>3857</v>
      </c>
      <c r="G186" s="1" t="s">
        <v>3858</v>
      </c>
      <c r="H186" s="2">
        <v>44830</v>
      </c>
      <c r="I186" s="1" t="s">
        <v>4141</v>
      </c>
    </row>
    <row r="187" spans="1:9" x14ac:dyDescent="0.25">
      <c r="A187" s="1" t="s">
        <v>360</v>
      </c>
      <c r="B187" s="1" t="s">
        <v>4191</v>
      </c>
      <c r="C187" s="1" t="str">
        <f>_xlfn.TEXTBEFORE(Customers[[#This Row],[CustomerName]]," ")</f>
        <v>John</v>
      </c>
      <c r="D187" s="1" t="str">
        <f>_xlfn.TEXTAFTER(Customers[[#This Row],[CustomerName]]," ")</f>
        <v>Wilson</v>
      </c>
      <c r="E187" s="1" t="s">
        <v>3860</v>
      </c>
      <c r="F187" s="1" t="s">
        <v>3857</v>
      </c>
      <c r="G187" s="1" t="s">
        <v>3858</v>
      </c>
      <c r="H187" s="2">
        <v>45011</v>
      </c>
      <c r="I187" s="1" t="s">
        <v>4192</v>
      </c>
    </row>
    <row r="188" spans="1:9" x14ac:dyDescent="0.25">
      <c r="A188" s="1" t="s">
        <v>334</v>
      </c>
      <c r="B188" s="1" t="s">
        <v>4138</v>
      </c>
      <c r="C188" s="1" t="str">
        <f>_xlfn.TEXTBEFORE(Customers[[#This Row],[CustomerName]]," ")</f>
        <v>Tania</v>
      </c>
      <c r="D188" s="1" t="str">
        <f>_xlfn.TEXTAFTER(Customers[[#This Row],[CustomerName]]," ")</f>
        <v>Anderson</v>
      </c>
      <c r="E188" s="1" t="s">
        <v>3860</v>
      </c>
      <c r="F188" s="1" t="s">
        <v>3857</v>
      </c>
      <c r="G188" s="1" t="s">
        <v>3858</v>
      </c>
      <c r="H188" s="2">
        <v>44347</v>
      </c>
      <c r="I188" s="1" t="s">
        <v>4139</v>
      </c>
    </row>
    <row r="189" spans="1:9" x14ac:dyDescent="0.25">
      <c r="A189" s="1" t="s">
        <v>1230</v>
      </c>
      <c r="B189" s="1" t="s">
        <v>4193</v>
      </c>
      <c r="C189" s="1" t="str">
        <f>_xlfn.TEXTBEFORE(Customers[[#This Row],[CustomerName]]," ")</f>
        <v>Mitu</v>
      </c>
      <c r="D189" s="1" t="str">
        <f>_xlfn.TEXTAFTER(Customers[[#This Row],[CustomerName]]," ")</f>
        <v>Akter</v>
      </c>
      <c r="E189" s="1" t="s">
        <v>3856</v>
      </c>
      <c r="F189" s="1" t="s">
        <v>3869</v>
      </c>
      <c r="G189" s="1" t="s">
        <v>3858</v>
      </c>
      <c r="H189" s="2">
        <v>43676</v>
      </c>
      <c r="I189" s="1" t="s">
        <v>4194</v>
      </c>
    </row>
    <row r="190" spans="1:9" x14ac:dyDescent="0.25">
      <c r="A190" s="1" t="s">
        <v>912</v>
      </c>
      <c r="B190" s="1" t="s">
        <v>4195</v>
      </c>
      <c r="C190" s="1" t="str">
        <f>_xlfn.TEXTBEFORE(Customers[[#This Row],[CustomerName]]," ")</f>
        <v>Sophia</v>
      </c>
      <c r="D190" s="1" t="str">
        <f>_xlfn.TEXTAFTER(Customers[[#This Row],[CustomerName]]," ")</f>
        <v>Anderson</v>
      </c>
      <c r="E190" s="1" t="s">
        <v>3856</v>
      </c>
      <c r="F190" s="1" t="s">
        <v>3879</v>
      </c>
      <c r="G190" s="1" t="s">
        <v>3879</v>
      </c>
      <c r="H190" s="2">
        <v>45197</v>
      </c>
      <c r="I190" s="1" t="s">
        <v>4196</v>
      </c>
    </row>
    <row r="191" spans="1:9" x14ac:dyDescent="0.25">
      <c r="A191" s="1" t="s">
        <v>797</v>
      </c>
      <c r="B191" s="1" t="s">
        <v>4197</v>
      </c>
      <c r="C191" s="1" t="str">
        <f>_xlfn.TEXTBEFORE(Customers[[#This Row],[CustomerName]]," ")</f>
        <v>Nusrat</v>
      </c>
      <c r="D191" s="1" t="str">
        <f>_xlfn.TEXTAFTER(Customers[[#This Row],[CustomerName]]," ")</f>
        <v>Khan</v>
      </c>
      <c r="E191" s="1" t="s">
        <v>3868</v>
      </c>
      <c r="F191" s="1" t="s">
        <v>3857</v>
      </c>
      <c r="G191" s="1" t="s">
        <v>3858</v>
      </c>
      <c r="H191" s="2">
        <v>44767</v>
      </c>
      <c r="I191" s="1" t="s">
        <v>4198</v>
      </c>
    </row>
    <row r="192" spans="1:9" x14ac:dyDescent="0.25">
      <c r="A192" s="1" t="s">
        <v>170</v>
      </c>
      <c r="B192" s="1" t="s">
        <v>3992</v>
      </c>
      <c r="C192" s="1" t="str">
        <f>_xlfn.TEXTBEFORE(Customers[[#This Row],[CustomerName]]," ")</f>
        <v>Olivia</v>
      </c>
      <c r="D192" s="1" t="str">
        <f>_xlfn.TEXTAFTER(Customers[[#This Row],[CustomerName]]," ")</f>
        <v>Thomas</v>
      </c>
      <c r="E192" s="1" t="s">
        <v>3856</v>
      </c>
      <c r="F192" s="1" t="s">
        <v>3882</v>
      </c>
      <c r="G192" s="1" t="s">
        <v>3867</v>
      </c>
      <c r="H192" s="2">
        <v>44686</v>
      </c>
      <c r="I192" s="1" t="s">
        <v>3993</v>
      </c>
    </row>
    <row r="193" spans="1:9" x14ac:dyDescent="0.25">
      <c r="A193" s="1" t="s">
        <v>620</v>
      </c>
      <c r="B193" s="1" t="s">
        <v>4098</v>
      </c>
      <c r="C193" s="1" t="str">
        <f>_xlfn.TEXTBEFORE(Customers[[#This Row],[CustomerName]]," ")</f>
        <v>Arif</v>
      </c>
      <c r="D193" s="1" t="str">
        <f>_xlfn.TEXTAFTER(Customers[[#This Row],[CustomerName]]," ")</f>
        <v>Miller</v>
      </c>
      <c r="E193" s="1" t="s">
        <v>3872</v>
      </c>
      <c r="F193" s="1" t="s">
        <v>14</v>
      </c>
      <c r="G193" s="1" t="s">
        <v>3867</v>
      </c>
      <c r="H193" s="2">
        <v>44247</v>
      </c>
      <c r="I193" s="1" t="s">
        <v>4099</v>
      </c>
    </row>
    <row r="194" spans="1:9" x14ac:dyDescent="0.25">
      <c r="A194" s="1" t="s">
        <v>198</v>
      </c>
      <c r="B194" s="1" t="s">
        <v>4199</v>
      </c>
      <c r="C194" s="1" t="str">
        <f>_xlfn.TEXTBEFORE(Customers[[#This Row],[CustomerName]]," ")</f>
        <v>Sara</v>
      </c>
      <c r="D194" s="1" t="str">
        <f>_xlfn.TEXTAFTER(Customers[[#This Row],[CustomerName]]," ")</f>
        <v>Wilson</v>
      </c>
      <c r="E194" s="1" t="s">
        <v>3868</v>
      </c>
      <c r="F194" s="1" t="s">
        <v>20</v>
      </c>
      <c r="G194" s="1" t="s">
        <v>3867</v>
      </c>
      <c r="H194" s="2">
        <v>45795</v>
      </c>
      <c r="I194" s="1" t="s">
        <v>4200</v>
      </c>
    </row>
    <row r="195" spans="1:9" x14ac:dyDescent="0.25">
      <c r="A195" s="1" t="s">
        <v>530</v>
      </c>
      <c r="B195" s="1" t="s">
        <v>4201</v>
      </c>
      <c r="C195" s="1" t="str">
        <f>_xlfn.TEXTBEFORE(Customers[[#This Row],[CustomerName]]," ")</f>
        <v>Jamal</v>
      </c>
      <c r="D195" s="1" t="str">
        <f>_xlfn.TEXTAFTER(Customers[[#This Row],[CustomerName]]," ")</f>
        <v>Akter</v>
      </c>
      <c r="E195" s="1" t="s">
        <v>3856</v>
      </c>
      <c r="F195" s="1" t="s">
        <v>3943</v>
      </c>
      <c r="G195" s="1" t="s">
        <v>4553</v>
      </c>
      <c r="H195" s="2">
        <v>43520</v>
      </c>
      <c r="I195" s="1" t="s">
        <v>4202</v>
      </c>
    </row>
    <row r="196" spans="1:9" x14ac:dyDescent="0.25">
      <c r="A196" s="1" t="s">
        <v>757</v>
      </c>
      <c r="B196" s="1" t="s">
        <v>3913</v>
      </c>
      <c r="C196" s="1" t="str">
        <f>_xlfn.TEXTBEFORE(Customers[[#This Row],[CustomerName]]," ")</f>
        <v>Sadia</v>
      </c>
      <c r="D196" s="1" t="str">
        <f>_xlfn.TEXTAFTER(Customers[[#This Row],[CustomerName]]," ")</f>
        <v>Begum</v>
      </c>
      <c r="E196" s="1" t="s">
        <v>3866</v>
      </c>
      <c r="F196" s="1" t="s">
        <v>3958</v>
      </c>
      <c r="G196" s="1" t="s">
        <v>4554</v>
      </c>
      <c r="H196" s="2">
        <v>44538</v>
      </c>
      <c r="I196" s="1" t="s">
        <v>3914</v>
      </c>
    </row>
    <row r="197" spans="1:9" x14ac:dyDescent="0.25">
      <c r="A197" s="1" t="s">
        <v>947</v>
      </c>
      <c r="B197" s="1" t="s">
        <v>4203</v>
      </c>
      <c r="C197" s="1" t="str">
        <f>_xlfn.TEXTBEFORE(Customers[[#This Row],[CustomerName]]," ")</f>
        <v>Sadia</v>
      </c>
      <c r="D197" s="1" t="str">
        <f>_xlfn.TEXTAFTER(Customers[[#This Row],[CustomerName]]," ")</f>
        <v>Brown</v>
      </c>
      <c r="E197" s="1" t="s">
        <v>3868</v>
      </c>
      <c r="F197" s="1" t="s">
        <v>3882</v>
      </c>
      <c r="G197" s="1" t="s">
        <v>3867</v>
      </c>
      <c r="H197" s="2">
        <v>43945</v>
      </c>
      <c r="I197" s="1" t="s">
        <v>4204</v>
      </c>
    </row>
    <row r="198" spans="1:9" x14ac:dyDescent="0.25">
      <c r="A198" s="1" t="s">
        <v>721</v>
      </c>
      <c r="B198" s="1" t="s">
        <v>4006</v>
      </c>
      <c r="C198" s="1" t="str">
        <f>_xlfn.TEXTBEFORE(Customers[[#This Row],[CustomerName]]," ")</f>
        <v>Ayesha</v>
      </c>
      <c r="D198" s="1" t="str">
        <f>_xlfn.TEXTAFTER(Customers[[#This Row],[CustomerName]]," ")</f>
        <v>Miller</v>
      </c>
      <c r="E198" s="1" t="s">
        <v>3866</v>
      </c>
      <c r="F198" s="1" t="s">
        <v>3889</v>
      </c>
      <c r="G198" s="1" t="s">
        <v>4555</v>
      </c>
      <c r="H198" s="2">
        <v>44702</v>
      </c>
      <c r="I198" s="1" t="s">
        <v>4007</v>
      </c>
    </row>
    <row r="199" spans="1:9" x14ac:dyDescent="0.25">
      <c r="A199" s="1" t="s">
        <v>465</v>
      </c>
      <c r="B199" s="1" t="s">
        <v>4205</v>
      </c>
      <c r="C199" s="1" t="str">
        <f>_xlfn.TEXTBEFORE(Customers[[#This Row],[CustomerName]]," ")</f>
        <v>Tanvir</v>
      </c>
      <c r="D199" s="1" t="str">
        <f>_xlfn.TEXTAFTER(Customers[[#This Row],[CustomerName]]," ")</f>
        <v>Miller</v>
      </c>
      <c r="E199" s="1" t="s">
        <v>3856</v>
      </c>
      <c r="F199" s="1" t="s">
        <v>3869</v>
      </c>
      <c r="G199" s="1" t="s">
        <v>3858</v>
      </c>
      <c r="H199" s="2">
        <v>45689</v>
      </c>
      <c r="I199" s="1" t="s">
        <v>4206</v>
      </c>
    </row>
    <row r="200" spans="1:9" x14ac:dyDescent="0.25">
      <c r="A200" s="1" t="s">
        <v>472</v>
      </c>
      <c r="B200" s="1" t="s">
        <v>3888</v>
      </c>
      <c r="C200" s="1" t="str">
        <f>_xlfn.TEXTBEFORE(Customers[[#This Row],[CustomerName]]," ")</f>
        <v>Sadia</v>
      </c>
      <c r="D200" s="1" t="str">
        <f>_xlfn.TEXTAFTER(Customers[[#This Row],[CustomerName]]," ")</f>
        <v>Rahman</v>
      </c>
      <c r="E200" s="1" t="s">
        <v>3856</v>
      </c>
      <c r="F200" s="1" t="s">
        <v>3882</v>
      </c>
      <c r="G200" s="1" t="s">
        <v>3867</v>
      </c>
      <c r="H200" s="2">
        <v>44395</v>
      </c>
      <c r="I200" s="1" t="s">
        <v>3890</v>
      </c>
    </row>
    <row r="201" spans="1:9" x14ac:dyDescent="0.25">
      <c r="A201" s="1" t="s">
        <v>495</v>
      </c>
      <c r="B201" s="1" t="s">
        <v>4207</v>
      </c>
      <c r="C201" s="1" t="str">
        <f>_xlfn.TEXTBEFORE(Customers[[#This Row],[CustomerName]]," ")</f>
        <v>Michael</v>
      </c>
      <c r="D201" s="1" t="str">
        <f>_xlfn.TEXTAFTER(Customers[[#This Row],[CustomerName]]," ")</f>
        <v>Begum</v>
      </c>
      <c r="E201" s="1" t="s">
        <v>3872</v>
      </c>
      <c r="F201" s="1" t="s">
        <v>20</v>
      </c>
      <c r="G201" s="1" t="s">
        <v>3867</v>
      </c>
      <c r="H201" s="2">
        <v>44524</v>
      </c>
      <c r="I201" s="1" t="s">
        <v>4208</v>
      </c>
    </row>
    <row r="202" spans="1:9" x14ac:dyDescent="0.25">
      <c r="A202" s="1" t="s">
        <v>247</v>
      </c>
      <c r="B202" s="1" t="s">
        <v>4209</v>
      </c>
      <c r="C202" s="1" t="str">
        <f>_xlfn.TEXTBEFORE(Customers[[#This Row],[CustomerName]]," ")</f>
        <v>Grace</v>
      </c>
      <c r="D202" s="1" t="str">
        <f>_xlfn.TEXTAFTER(Customers[[#This Row],[CustomerName]]," ")</f>
        <v>Alam</v>
      </c>
      <c r="E202" s="1" t="s">
        <v>3860</v>
      </c>
      <c r="F202" s="1" t="s">
        <v>43</v>
      </c>
      <c r="G202" s="1" t="s">
        <v>3867</v>
      </c>
      <c r="H202" s="2">
        <v>43649</v>
      </c>
      <c r="I202" s="1" t="s">
        <v>4210</v>
      </c>
    </row>
    <row r="203" spans="1:9" x14ac:dyDescent="0.25">
      <c r="A203" s="1" t="s">
        <v>326</v>
      </c>
      <c r="B203" s="1" t="s">
        <v>4211</v>
      </c>
      <c r="C203" s="1" t="str">
        <f>_xlfn.TEXTBEFORE(Customers[[#This Row],[CustomerName]]," ")</f>
        <v>Grace</v>
      </c>
      <c r="D203" s="1" t="str">
        <f>_xlfn.TEXTAFTER(Customers[[#This Row],[CustomerName]]," ")</f>
        <v>Taylor</v>
      </c>
      <c r="E203" s="1" t="s">
        <v>3856</v>
      </c>
      <c r="F203" s="1" t="s">
        <v>14</v>
      </c>
      <c r="G203" s="1" t="s">
        <v>3867</v>
      </c>
      <c r="H203" s="2">
        <v>44355</v>
      </c>
      <c r="I203" s="1" t="s">
        <v>4212</v>
      </c>
    </row>
    <row r="204" spans="1:9" x14ac:dyDescent="0.25">
      <c r="A204" s="1" t="s">
        <v>446</v>
      </c>
      <c r="B204" s="1" t="s">
        <v>4213</v>
      </c>
      <c r="C204" s="1" t="str">
        <f>_xlfn.TEXTBEFORE(Customers[[#This Row],[CustomerName]]," ")</f>
        <v>Karim</v>
      </c>
      <c r="D204" s="1" t="str">
        <f>_xlfn.TEXTAFTER(Customers[[#This Row],[CustomerName]]," ")</f>
        <v>Ahmed</v>
      </c>
      <c r="E204" s="1" t="s">
        <v>3860</v>
      </c>
      <c r="F204" s="1" t="s">
        <v>3894</v>
      </c>
      <c r="G204" s="1" t="s">
        <v>3867</v>
      </c>
      <c r="H204" s="2">
        <v>45310</v>
      </c>
      <c r="I204" s="1" t="s">
        <v>4214</v>
      </c>
    </row>
    <row r="205" spans="1:9" x14ac:dyDescent="0.25">
      <c r="A205" s="1" t="s">
        <v>1945</v>
      </c>
      <c r="B205" s="1" t="s">
        <v>4273</v>
      </c>
      <c r="C205" s="1" t="str">
        <f>_xlfn.TEXTBEFORE(Customers[[#This Row],[CustomerName]]," ")</f>
        <v>Karim</v>
      </c>
      <c r="D205" s="1" t="str">
        <f>_xlfn.TEXTAFTER(Customers[[#This Row],[CustomerName]]," ")</f>
        <v>Uddin</v>
      </c>
      <c r="E205" s="1" t="s">
        <v>3872</v>
      </c>
      <c r="F205" s="1" t="s">
        <v>3958</v>
      </c>
      <c r="G205" s="1" t="s">
        <v>4554</v>
      </c>
      <c r="H205" s="2">
        <v>43697</v>
      </c>
      <c r="I205" s="1" t="s">
        <v>4215</v>
      </c>
    </row>
    <row r="206" spans="1:9" x14ac:dyDescent="0.25">
      <c r="A206" s="1" t="s">
        <v>72</v>
      </c>
      <c r="B206" s="1" t="s">
        <v>4216</v>
      </c>
      <c r="C206" s="1" t="str">
        <f>_xlfn.TEXTBEFORE(Customers[[#This Row],[CustomerName]]," ")</f>
        <v>Nusrat</v>
      </c>
      <c r="D206" s="1" t="str">
        <f>_xlfn.TEXTAFTER(Customers[[#This Row],[CustomerName]]," ")</f>
        <v>Begum</v>
      </c>
      <c r="E206" s="1" t="s">
        <v>3860</v>
      </c>
      <c r="F206" s="1" t="s">
        <v>3894</v>
      </c>
      <c r="G206" s="1" t="s">
        <v>3867</v>
      </c>
      <c r="H206" s="2">
        <v>45057</v>
      </c>
      <c r="I206" s="1" t="s">
        <v>4217</v>
      </c>
    </row>
    <row r="207" spans="1:9" x14ac:dyDescent="0.25">
      <c r="A207" s="1" t="s">
        <v>321</v>
      </c>
      <c r="B207" s="1" t="s">
        <v>4077</v>
      </c>
      <c r="C207" s="1" t="str">
        <f>_xlfn.TEXTBEFORE(Customers[[#This Row],[CustomerName]]," ")</f>
        <v>James</v>
      </c>
      <c r="D207" s="1" t="str">
        <f>_xlfn.TEXTAFTER(Customers[[#This Row],[CustomerName]]," ")</f>
        <v>Ahmed</v>
      </c>
      <c r="E207" s="1" t="s">
        <v>3860</v>
      </c>
      <c r="F207" s="1" t="s">
        <v>3894</v>
      </c>
      <c r="G207" s="1" t="s">
        <v>3867</v>
      </c>
      <c r="H207" s="2">
        <v>45616</v>
      </c>
      <c r="I207" s="1" t="s">
        <v>4078</v>
      </c>
    </row>
    <row r="208" spans="1:9" x14ac:dyDescent="0.25">
      <c r="A208" s="1" t="s">
        <v>346</v>
      </c>
      <c r="B208" s="1" t="s">
        <v>3863</v>
      </c>
      <c r="C208" s="1" t="str">
        <f>_xlfn.TEXTBEFORE(Customers[[#This Row],[CustomerName]]," ")</f>
        <v>Nadia</v>
      </c>
      <c r="D208" s="1" t="str">
        <f>_xlfn.TEXTAFTER(Customers[[#This Row],[CustomerName]]," ")</f>
        <v>Uddin</v>
      </c>
      <c r="E208" s="1" t="s">
        <v>3856</v>
      </c>
      <c r="F208" s="1" t="s">
        <v>20</v>
      </c>
      <c r="G208" s="1" t="s">
        <v>3867</v>
      </c>
      <c r="H208" s="2">
        <v>45237</v>
      </c>
      <c r="I208" s="1" t="s">
        <v>3864</v>
      </c>
    </row>
    <row r="209" spans="1:9" x14ac:dyDescent="0.25">
      <c r="A209" s="1" t="s">
        <v>581</v>
      </c>
      <c r="B209" s="1" t="s">
        <v>4218</v>
      </c>
      <c r="C209" s="1" t="str">
        <f>_xlfn.TEXTBEFORE(Customers[[#This Row],[CustomerName]]," ")</f>
        <v>Farhan</v>
      </c>
      <c r="D209" s="1" t="str">
        <f>_xlfn.TEXTAFTER(Customers[[#This Row],[CustomerName]]," ")</f>
        <v>Wilson</v>
      </c>
      <c r="E209" s="1" t="s">
        <v>3860</v>
      </c>
      <c r="F209" s="1" t="s">
        <v>14</v>
      </c>
      <c r="G209" s="1" t="s">
        <v>3867</v>
      </c>
      <c r="H209" s="2">
        <v>45250</v>
      </c>
      <c r="I209" s="1" t="s">
        <v>4219</v>
      </c>
    </row>
    <row r="210" spans="1:9" x14ac:dyDescent="0.25">
      <c r="A210" s="1" t="s">
        <v>696</v>
      </c>
      <c r="B210" s="1" t="s">
        <v>4134</v>
      </c>
      <c r="C210" s="1" t="str">
        <f>_xlfn.TEXTBEFORE(Customers[[#This Row],[CustomerName]]," ")</f>
        <v>Nadia</v>
      </c>
      <c r="D210" s="1" t="str">
        <f>_xlfn.TEXTAFTER(Customers[[#This Row],[CustomerName]]," ")</f>
        <v>Davis</v>
      </c>
      <c r="E210" s="1" t="s">
        <v>3856</v>
      </c>
      <c r="F210" s="1" t="s">
        <v>20</v>
      </c>
      <c r="G210" s="1" t="s">
        <v>3867</v>
      </c>
      <c r="H210" s="2">
        <v>44822</v>
      </c>
      <c r="I210" s="1" t="s">
        <v>4135</v>
      </c>
    </row>
    <row r="211" spans="1:9" x14ac:dyDescent="0.25">
      <c r="A211" s="1" t="s">
        <v>520</v>
      </c>
      <c r="B211" s="1" t="s">
        <v>4220</v>
      </c>
      <c r="C211" s="1" t="str">
        <f>_xlfn.TEXTBEFORE(Customers[[#This Row],[CustomerName]]," ")</f>
        <v>Nusrat</v>
      </c>
      <c r="D211" s="1" t="str">
        <f>_xlfn.TEXTAFTER(Customers[[#This Row],[CustomerName]]," ")</f>
        <v>Taylor</v>
      </c>
      <c r="E211" s="1" t="s">
        <v>3866</v>
      </c>
      <c r="F211" s="1" t="s">
        <v>20</v>
      </c>
      <c r="G211" s="1" t="s">
        <v>3867</v>
      </c>
      <c r="H211" s="2">
        <v>44778</v>
      </c>
      <c r="I211" s="1" t="s">
        <v>4221</v>
      </c>
    </row>
    <row r="212" spans="1:9" x14ac:dyDescent="0.25">
      <c r="A212" s="1" t="s">
        <v>990</v>
      </c>
      <c r="B212" s="1" t="s">
        <v>4126</v>
      </c>
      <c r="C212" s="1" t="str">
        <f>_xlfn.TEXTBEFORE(Customers[[#This Row],[CustomerName]]," ")</f>
        <v>Sadia</v>
      </c>
      <c r="D212" s="1" t="str">
        <f>_xlfn.TEXTAFTER(Customers[[#This Row],[CustomerName]]," ")</f>
        <v>Davis</v>
      </c>
      <c r="E212" s="1" t="s">
        <v>3860</v>
      </c>
      <c r="F212" s="1" t="s">
        <v>3907</v>
      </c>
      <c r="G212" s="1" t="s">
        <v>3867</v>
      </c>
      <c r="H212" s="2">
        <v>44774</v>
      </c>
      <c r="I212" s="1" t="s">
        <v>4127</v>
      </c>
    </row>
    <row r="213" spans="1:9" x14ac:dyDescent="0.25">
      <c r="A213" s="1" t="s">
        <v>719</v>
      </c>
      <c r="B213" s="1" t="s">
        <v>4048</v>
      </c>
      <c r="C213" s="1" t="str">
        <f>_xlfn.TEXTBEFORE(Customers[[#This Row],[CustomerName]]," ")</f>
        <v>Shakib</v>
      </c>
      <c r="D213" s="1" t="str">
        <f>_xlfn.TEXTAFTER(Customers[[#This Row],[CustomerName]]," ")</f>
        <v>Alam</v>
      </c>
      <c r="E213" s="1" t="s">
        <v>3868</v>
      </c>
      <c r="F213" s="1" t="s">
        <v>3889</v>
      </c>
      <c r="G213" s="1" t="s">
        <v>4555</v>
      </c>
      <c r="H213" s="2">
        <v>44505</v>
      </c>
      <c r="I213" s="1" t="s">
        <v>4049</v>
      </c>
    </row>
    <row r="214" spans="1:9" x14ac:dyDescent="0.25">
      <c r="A214" s="1" t="s">
        <v>296</v>
      </c>
      <c r="B214" s="1" t="s">
        <v>4222</v>
      </c>
      <c r="C214" s="1" t="str">
        <f>_xlfn.TEXTBEFORE(Customers[[#This Row],[CustomerName]]," ")</f>
        <v>Hasan</v>
      </c>
      <c r="D214" s="1" t="str">
        <f>_xlfn.TEXTAFTER(Customers[[#This Row],[CustomerName]]," ")</f>
        <v>Moore</v>
      </c>
      <c r="E214" s="1" t="s">
        <v>3866</v>
      </c>
      <c r="F214" s="1" t="s">
        <v>3869</v>
      </c>
      <c r="G214" s="1" t="s">
        <v>3858</v>
      </c>
      <c r="H214" s="2">
        <v>45685</v>
      </c>
      <c r="I214" s="1" t="s">
        <v>4223</v>
      </c>
    </row>
    <row r="215" spans="1:9" x14ac:dyDescent="0.25">
      <c r="A215" s="1" t="s">
        <v>304</v>
      </c>
      <c r="B215" s="1" t="s">
        <v>4224</v>
      </c>
      <c r="C215" s="1" t="str">
        <f>_xlfn.TEXTBEFORE(Customers[[#This Row],[CustomerName]]," ")</f>
        <v>Rakib</v>
      </c>
      <c r="D215" s="1" t="str">
        <f>_xlfn.TEXTAFTER(Customers[[#This Row],[CustomerName]]," ")</f>
        <v>Chowdhury</v>
      </c>
      <c r="E215" s="1" t="s">
        <v>3866</v>
      </c>
      <c r="F215" s="1" t="s">
        <v>3879</v>
      </c>
      <c r="G215" s="1" t="s">
        <v>3879</v>
      </c>
      <c r="H215" s="2">
        <v>44452</v>
      </c>
      <c r="I215" s="1" t="s">
        <v>4225</v>
      </c>
    </row>
    <row r="216" spans="1:9" x14ac:dyDescent="0.25">
      <c r="A216" s="1" t="s">
        <v>982</v>
      </c>
      <c r="B216" s="1" t="s">
        <v>4128</v>
      </c>
      <c r="C216" s="1" t="str">
        <f>_xlfn.TEXTBEFORE(Customers[[#This Row],[CustomerName]]," ")</f>
        <v>Grace</v>
      </c>
      <c r="D216" s="1" t="str">
        <f>_xlfn.TEXTAFTER(Customers[[#This Row],[CustomerName]]," ")</f>
        <v>Begum</v>
      </c>
      <c r="E216" s="1" t="s">
        <v>3860</v>
      </c>
      <c r="F216" s="1" t="s">
        <v>3943</v>
      </c>
      <c r="G216" s="1" t="s">
        <v>4553</v>
      </c>
      <c r="H216" s="2">
        <v>43812</v>
      </c>
      <c r="I216" s="1" t="s">
        <v>4129</v>
      </c>
    </row>
    <row r="217" spans="1:9" x14ac:dyDescent="0.25">
      <c r="A217" s="1" t="s">
        <v>586</v>
      </c>
      <c r="B217" s="1" t="s">
        <v>4034</v>
      </c>
      <c r="C217" s="1" t="str">
        <f>_xlfn.TEXTBEFORE(Customers[[#This Row],[CustomerName]]," ")</f>
        <v>Nusrat</v>
      </c>
      <c r="D217" s="1" t="str">
        <f>_xlfn.TEXTAFTER(Customers[[#This Row],[CustomerName]]," ")</f>
        <v>Wilson</v>
      </c>
      <c r="E217" s="1" t="s">
        <v>3856</v>
      </c>
      <c r="F217" s="1" t="s">
        <v>3958</v>
      </c>
      <c r="G217" s="1" t="s">
        <v>4554</v>
      </c>
      <c r="H217" s="2">
        <v>44577</v>
      </c>
      <c r="I217" s="1" t="s">
        <v>4035</v>
      </c>
    </row>
    <row r="218" spans="1:9" x14ac:dyDescent="0.25">
      <c r="A218" s="1" t="s">
        <v>674</v>
      </c>
      <c r="B218" s="1" t="s">
        <v>4229</v>
      </c>
      <c r="C218" s="1" t="str">
        <f>_xlfn.TEXTBEFORE(Customers[[#This Row],[CustomerName]]," ")</f>
        <v>Michael</v>
      </c>
      <c r="D218" s="1" t="str">
        <f>_xlfn.TEXTAFTER(Customers[[#This Row],[CustomerName]]," ")</f>
        <v>Miller</v>
      </c>
      <c r="E218" s="1" t="s">
        <v>3856</v>
      </c>
      <c r="F218" s="1" t="s">
        <v>3907</v>
      </c>
      <c r="G218" s="1" t="s">
        <v>3867</v>
      </c>
      <c r="H218" s="2">
        <v>44104</v>
      </c>
      <c r="I218" s="1" t="s">
        <v>4230</v>
      </c>
    </row>
    <row r="219" spans="1:9" x14ac:dyDescent="0.25">
      <c r="A219" s="1" t="s">
        <v>508</v>
      </c>
      <c r="B219" s="1" t="s">
        <v>4232</v>
      </c>
      <c r="C219" s="1" t="str">
        <f>_xlfn.TEXTBEFORE(Customers[[#This Row],[CustomerName]]," ")</f>
        <v>Tanvir</v>
      </c>
      <c r="D219" s="1" t="str">
        <f>_xlfn.TEXTAFTER(Customers[[#This Row],[CustomerName]]," ")</f>
        <v>Moore</v>
      </c>
      <c r="E219" s="1" t="s">
        <v>3872</v>
      </c>
      <c r="F219" s="1" t="s">
        <v>3861</v>
      </c>
      <c r="G219" s="1" t="s">
        <v>3858</v>
      </c>
      <c r="H219" s="2">
        <v>45766</v>
      </c>
      <c r="I219" s="1" t="s">
        <v>4233</v>
      </c>
    </row>
    <row r="220" spans="1:9" x14ac:dyDescent="0.25">
      <c r="A220" s="1" t="s">
        <v>331</v>
      </c>
      <c r="B220" s="1" t="s">
        <v>3988</v>
      </c>
      <c r="C220" s="1" t="str">
        <f>_xlfn.TEXTBEFORE(Customers[[#This Row],[CustomerName]]," ")</f>
        <v>Rakib</v>
      </c>
      <c r="D220" s="1" t="str">
        <f>_xlfn.TEXTAFTER(Customers[[#This Row],[CustomerName]]," ")</f>
        <v>Rahman</v>
      </c>
      <c r="E220" s="1" t="s">
        <v>3860</v>
      </c>
      <c r="F220" s="1" t="s">
        <v>3882</v>
      </c>
      <c r="G220" s="1" t="s">
        <v>3867</v>
      </c>
      <c r="H220" s="2">
        <v>44876</v>
      </c>
      <c r="I220" s="1" t="s">
        <v>3989</v>
      </c>
    </row>
    <row r="221" spans="1:9" x14ac:dyDescent="0.25">
      <c r="A221" s="1" t="s">
        <v>532</v>
      </c>
      <c r="B221" s="1" t="s">
        <v>4234</v>
      </c>
      <c r="C221" s="1" t="str">
        <f>_xlfn.TEXTBEFORE(Customers[[#This Row],[CustomerName]]," ")</f>
        <v>Sabbir</v>
      </c>
      <c r="D221" s="1" t="str">
        <f>_xlfn.TEXTAFTER(Customers[[#This Row],[CustomerName]]," ")</f>
        <v>Rahman</v>
      </c>
      <c r="E221" s="1" t="s">
        <v>3868</v>
      </c>
      <c r="F221" s="1" t="s">
        <v>3857</v>
      </c>
      <c r="G221" s="1" t="s">
        <v>3858</v>
      </c>
      <c r="H221" s="2">
        <v>45036</v>
      </c>
      <c r="I221" s="1" t="s">
        <v>4235</v>
      </c>
    </row>
    <row r="222" spans="1:9" x14ac:dyDescent="0.25">
      <c r="A222" s="1" t="s">
        <v>1689</v>
      </c>
      <c r="B222" s="1" t="s">
        <v>4236</v>
      </c>
      <c r="C222" s="1" t="str">
        <f>_xlfn.TEXTBEFORE(Customers[[#This Row],[CustomerName]]," ")</f>
        <v>Sophia</v>
      </c>
      <c r="D222" s="1" t="str">
        <f>_xlfn.TEXTAFTER(Customers[[#This Row],[CustomerName]]," ")</f>
        <v>Hossain</v>
      </c>
      <c r="E222" s="1" t="s">
        <v>3868</v>
      </c>
      <c r="F222" s="1" t="s">
        <v>20</v>
      </c>
      <c r="G222" s="1" t="s">
        <v>3867</v>
      </c>
      <c r="H222" s="2">
        <v>44820</v>
      </c>
      <c r="I222" s="1" t="s">
        <v>4237</v>
      </c>
    </row>
    <row r="223" spans="1:9" x14ac:dyDescent="0.25">
      <c r="A223" s="1" t="s">
        <v>1122</v>
      </c>
      <c r="B223" s="1" t="s">
        <v>4239</v>
      </c>
      <c r="C223" s="1" t="str">
        <f>_xlfn.TEXTBEFORE(Customers[[#This Row],[CustomerName]]," ")</f>
        <v>Rakib</v>
      </c>
      <c r="D223" s="1" t="str">
        <f>_xlfn.TEXTAFTER(Customers[[#This Row],[CustomerName]]," ")</f>
        <v>Anderson</v>
      </c>
      <c r="E223" s="1" t="s">
        <v>3872</v>
      </c>
      <c r="F223" s="1" t="s">
        <v>3885</v>
      </c>
      <c r="G223" s="1" t="s">
        <v>3886</v>
      </c>
      <c r="H223" s="2">
        <v>44136</v>
      </c>
      <c r="I223" s="1" t="s">
        <v>4240</v>
      </c>
    </row>
    <row r="224" spans="1:9" x14ac:dyDescent="0.25">
      <c r="A224" s="1" t="s">
        <v>324</v>
      </c>
      <c r="B224" s="1" t="s">
        <v>4241</v>
      </c>
      <c r="C224" s="1" t="str">
        <f>_xlfn.TEXTBEFORE(Customers[[#This Row],[CustomerName]]," ")</f>
        <v>Fatema</v>
      </c>
      <c r="D224" s="1" t="str">
        <f>_xlfn.TEXTAFTER(Customers[[#This Row],[CustomerName]]," ")</f>
        <v>Begum</v>
      </c>
      <c r="E224" s="1" t="s">
        <v>3856</v>
      </c>
      <c r="F224" s="1" t="s">
        <v>14</v>
      </c>
      <c r="G224" s="1" t="s">
        <v>3867</v>
      </c>
      <c r="H224" s="2">
        <v>44141</v>
      </c>
      <c r="I224" s="1" t="s">
        <v>4242</v>
      </c>
    </row>
    <row r="225" spans="1:9" x14ac:dyDescent="0.25">
      <c r="A225" s="1" t="s">
        <v>300</v>
      </c>
      <c r="B225" s="1" t="s">
        <v>4243</v>
      </c>
      <c r="C225" s="1" t="str">
        <f>_xlfn.TEXTBEFORE(Customers[[#This Row],[CustomerName]]," ")</f>
        <v>Rahim</v>
      </c>
      <c r="D225" s="1" t="str">
        <f>_xlfn.TEXTAFTER(Customers[[#This Row],[CustomerName]]," ")</f>
        <v>Brown</v>
      </c>
      <c r="E225" s="1" t="s">
        <v>3860</v>
      </c>
      <c r="F225" s="1" t="s">
        <v>3861</v>
      </c>
      <c r="G225" s="1" t="s">
        <v>3858</v>
      </c>
      <c r="H225" s="2">
        <v>44441</v>
      </c>
      <c r="I225" s="1" t="s">
        <v>4244</v>
      </c>
    </row>
    <row r="226" spans="1:9" x14ac:dyDescent="0.25">
      <c r="A226" s="1" t="s">
        <v>340</v>
      </c>
      <c r="B226" s="1" t="s">
        <v>4065</v>
      </c>
      <c r="C226" s="1" t="str">
        <f>_xlfn.TEXTBEFORE(Customers[[#This Row],[CustomerName]]," ")</f>
        <v>Emma</v>
      </c>
      <c r="D226" s="1" t="str">
        <f>_xlfn.TEXTAFTER(Customers[[#This Row],[CustomerName]]," ")</f>
        <v>Wilson</v>
      </c>
      <c r="E226" s="1" t="s">
        <v>3872</v>
      </c>
      <c r="F226" s="1" t="s">
        <v>20</v>
      </c>
      <c r="G226" s="1" t="s">
        <v>3867</v>
      </c>
      <c r="H226" s="2">
        <v>45606</v>
      </c>
      <c r="I226" s="1" t="s">
        <v>4066</v>
      </c>
    </row>
    <row r="227" spans="1:9" x14ac:dyDescent="0.25">
      <c r="A227" s="1" t="s">
        <v>524</v>
      </c>
      <c r="B227" s="1" t="s">
        <v>4245</v>
      </c>
      <c r="C227" s="1" t="str">
        <f>_xlfn.TEXTBEFORE(Customers[[#This Row],[CustomerName]]," ")</f>
        <v>Jamal</v>
      </c>
      <c r="D227" s="1" t="str">
        <f>_xlfn.TEXTAFTER(Customers[[#This Row],[CustomerName]]," ")</f>
        <v>Moore</v>
      </c>
      <c r="E227" s="1" t="s">
        <v>3872</v>
      </c>
      <c r="F227" s="1" t="s">
        <v>3907</v>
      </c>
      <c r="G227" s="1" t="s">
        <v>3867</v>
      </c>
      <c r="H227" s="2">
        <v>44860</v>
      </c>
      <c r="I227" s="1" t="s">
        <v>4246</v>
      </c>
    </row>
    <row r="228" spans="1:9" x14ac:dyDescent="0.25">
      <c r="A228" s="1" t="s">
        <v>113</v>
      </c>
      <c r="B228" s="1" t="s">
        <v>4138</v>
      </c>
      <c r="C228" s="1" t="str">
        <f>_xlfn.TEXTBEFORE(Customers[[#This Row],[CustomerName]]," ")</f>
        <v>Tania</v>
      </c>
      <c r="D228" s="1" t="str">
        <f>_xlfn.TEXTAFTER(Customers[[#This Row],[CustomerName]]," ")</f>
        <v>Anderson</v>
      </c>
      <c r="E228" s="1" t="s">
        <v>3868</v>
      </c>
      <c r="F228" s="1" t="s">
        <v>3857</v>
      </c>
      <c r="G228" s="1" t="s">
        <v>3858</v>
      </c>
      <c r="H228" s="2">
        <v>43573</v>
      </c>
      <c r="I228" s="1" t="s">
        <v>4139</v>
      </c>
    </row>
    <row r="229" spans="1:9" x14ac:dyDescent="0.25">
      <c r="A229" s="1" t="s">
        <v>261</v>
      </c>
      <c r="B229" s="1" t="s">
        <v>4247</v>
      </c>
      <c r="C229" s="1" t="str">
        <f>_xlfn.TEXTBEFORE(Customers[[#This Row],[CustomerName]]," ")</f>
        <v>Rakib</v>
      </c>
      <c r="D229" s="1" t="str">
        <f>_xlfn.TEXTAFTER(Customers[[#This Row],[CustomerName]]," ")</f>
        <v>Johnson</v>
      </c>
      <c r="E229" s="1" t="s">
        <v>3868</v>
      </c>
      <c r="F229" s="1" t="s">
        <v>3889</v>
      </c>
      <c r="G229" s="1" t="s">
        <v>4555</v>
      </c>
      <c r="H229" s="2">
        <v>44958</v>
      </c>
      <c r="I229" s="1" t="s">
        <v>4248</v>
      </c>
    </row>
    <row r="230" spans="1:9" x14ac:dyDescent="0.25">
      <c r="A230" s="1" t="s">
        <v>209</v>
      </c>
      <c r="B230" s="1" t="s">
        <v>4249</v>
      </c>
      <c r="C230" s="1" t="str">
        <f>_xlfn.TEXTBEFORE(Customers[[#This Row],[CustomerName]]," ")</f>
        <v>Michael</v>
      </c>
      <c r="D230" s="1" t="str">
        <f>_xlfn.TEXTAFTER(Customers[[#This Row],[CustomerName]]," ")</f>
        <v>Brown</v>
      </c>
      <c r="E230" s="1" t="s">
        <v>3856</v>
      </c>
      <c r="F230" s="1" t="s">
        <v>20</v>
      </c>
      <c r="G230" s="1" t="s">
        <v>3867</v>
      </c>
      <c r="H230" s="2">
        <v>43621</v>
      </c>
      <c r="I230" s="1" t="s">
        <v>4250</v>
      </c>
    </row>
    <row r="231" spans="1:9" x14ac:dyDescent="0.25">
      <c r="A231" s="1" t="s">
        <v>70</v>
      </c>
      <c r="B231" s="1" t="s">
        <v>4251</v>
      </c>
      <c r="C231" s="1" t="str">
        <f>_xlfn.TEXTBEFORE(Customers[[#This Row],[CustomerName]]," ")</f>
        <v>Arif</v>
      </c>
      <c r="D231" s="1" t="str">
        <f>_xlfn.TEXTAFTER(Customers[[#This Row],[CustomerName]]," ")</f>
        <v>Taylor</v>
      </c>
      <c r="E231" s="1" t="s">
        <v>3860</v>
      </c>
      <c r="F231" s="1" t="s">
        <v>52</v>
      </c>
      <c r="G231" s="1" t="s">
        <v>3867</v>
      </c>
      <c r="H231" s="2">
        <v>44140</v>
      </c>
      <c r="I231" s="1" t="s">
        <v>4252</v>
      </c>
    </row>
    <row r="232" spans="1:9" x14ac:dyDescent="0.25">
      <c r="A232" s="1" t="s">
        <v>447</v>
      </c>
      <c r="B232" s="1" t="s">
        <v>3960</v>
      </c>
      <c r="C232" s="1" t="str">
        <f>_xlfn.TEXTBEFORE(Customers[[#This Row],[CustomerName]]," ")</f>
        <v>Mim</v>
      </c>
      <c r="D232" s="1" t="str">
        <f>_xlfn.TEXTAFTER(Customers[[#This Row],[CustomerName]]," ")</f>
        <v>Khan</v>
      </c>
      <c r="E232" s="1" t="s">
        <v>3856</v>
      </c>
      <c r="F232" s="1" t="s">
        <v>3943</v>
      </c>
      <c r="G232" s="1" t="s">
        <v>4553</v>
      </c>
      <c r="H232" s="2">
        <v>45210</v>
      </c>
      <c r="I232" s="1" t="s">
        <v>3961</v>
      </c>
    </row>
    <row r="233" spans="1:9" x14ac:dyDescent="0.25">
      <c r="A233" s="1" t="s">
        <v>184</v>
      </c>
      <c r="B233" s="1" t="s">
        <v>4253</v>
      </c>
      <c r="C233" s="1" t="str">
        <f>_xlfn.TEXTBEFORE(Customers[[#This Row],[CustomerName]]," ")</f>
        <v>David</v>
      </c>
      <c r="D233" s="1" t="str">
        <f>_xlfn.TEXTAFTER(Customers[[#This Row],[CustomerName]]," ")</f>
        <v>Alam</v>
      </c>
      <c r="E233" s="1" t="s">
        <v>3860</v>
      </c>
      <c r="F233" s="1" t="s">
        <v>3958</v>
      </c>
      <c r="G233" s="1" t="s">
        <v>4554</v>
      </c>
      <c r="H233" s="2">
        <v>45774</v>
      </c>
      <c r="I233" s="1" t="s">
        <v>4254</v>
      </c>
    </row>
    <row r="234" spans="1:9" x14ac:dyDescent="0.25">
      <c r="A234" s="1" t="s">
        <v>457</v>
      </c>
      <c r="B234" s="1" t="s">
        <v>4026</v>
      </c>
      <c r="C234" s="1" t="str">
        <f>_xlfn.TEXTBEFORE(Customers[[#This Row],[CustomerName]]," ")</f>
        <v>Ruma</v>
      </c>
      <c r="D234" s="1" t="str">
        <f>_xlfn.TEXTAFTER(Customers[[#This Row],[CustomerName]]," ")</f>
        <v>Moore</v>
      </c>
      <c r="E234" s="1" t="s">
        <v>3868</v>
      </c>
      <c r="F234" s="1" t="s">
        <v>20</v>
      </c>
      <c r="G234" s="1" t="s">
        <v>3867</v>
      </c>
      <c r="H234" s="2">
        <v>45285</v>
      </c>
      <c r="I234" s="1" t="s">
        <v>4027</v>
      </c>
    </row>
    <row r="235" spans="1:9" x14ac:dyDescent="0.25">
      <c r="A235" s="1" t="s">
        <v>1007</v>
      </c>
      <c r="B235" s="1" t="s">
        <v>4255</v>
      </c>
      <c r="C235" s="1" t="str">
        <f>_xlfn.TEXTBEFORE(Customers[[#This Row],[CustomerName]]," ")</f>
        <v>Nusrat</v>
      </c>
      <c r="D235" s="1" t="str">
        <f>_xlfn.TEXTAFTER(Customers[[#This Row],[CustomerName]]," ")</f>
        <v>Akter</v>
      </c>
      <c r="E235" s="1" t="s">
        <v>3868</v>
      </c>
      <c r="F235" s="1" t="s">
        <v>3882</v>
      </c>
      <c r="G235" s="1" t="s">
        <v>3867</v>
      </c>
      <c r="H235" s="2">
        <v>44191</v>
      </c>
      <c r="I235" s="1" t="s">
        <v>4256</v>
      </c>
    </row>
    <row r="236" spans="1:9" x14ac:dyDescent="0.25">
      <c r="A236" s="1" t="s">
        <v>190</v>
      </c>
      <c r="B236" s="1" t="s">
        <v>4257</v>
      </c>
      <c r="C236" s="1" t="str">
        <f>_xlfn.TEXTBEFORE(Customers[[#This Row],[CustomerName]]," ")</f>
        <v>Michael</v>
      </c>
      <c r="D236" s="1" t="str">
        <f>_xlfn.TEXTAFTER(Customers[[#This Row],[CustomerName]]," ")</f>
        <v>Khan</v>
      </c>
      <c r="E236" s="1" t="s">
        <v>3868</v>
      </c>
      <c r="F236" s="1" t="s">
        <v>3894</v>
      </c>
      <c r="G236" s="1" t="s">
        <v>3867</v>
      </c>
      <c r="H236" s="2">
        <v>45540</v>
      </c>
      <c r="I236" s="1" t="s">
        <v>4258</v>
      </c>
    </row>
    <row r="237" spans="1:9" x14ac:dyDescent="0.25">
      <c r="A237" s="1" t="s">
        <v>804</v>
      </c>
      <c r="B237" s="1" t="s">
        <v>3913</v>
      </c>
      <c r="C237" s="1" t="str">
        <f>_xlfn.TEXTBEFORE(Customers[[#This Row],[CustomerName]]," ")</f>
        <v>Sadia</v>
      </c>
      <c r="D237" s="1" t="str">
        <f>_xlfn.TEXTAFTER(Customers[[#This Row],[CustomerName]]," ")</f>
        <v>Begum</v>
      </c>
      <c r="E237" s="1" t="s">
        <v>3872</v>
      </c>
      <c r="F237" s="1" t="s">
        <v>3943</v>
      </c>
      <c r="G237" s="1" t="s">
        <v>4553</v>
      </c>
      <c r="H237" s="2">
        <v>45521</v>
      </c>
      <c r="I237" s="1" t="s">
        <v>3914</v>
      </c>
    </row>
    <row r="238" spans="1:9" x14ac:dyDescent="0.25">
      <c r="A238" s="1" t="s">
        <v>697</v>
      </c>
      <c r="B238" s="1" t="s">
        <v>4259</v>
      </c>
      <c r="C238" s="1" t="str">
        <f>_xlfn.TEXTBEFORE(Customers[[#This Row],[CustomerName]]," ")</f>
        <v>Mitu</v>
      </c>
      <c r="D238" s="1" t="str">
        <f>_xlfn.TEXTAFTER(Customers[[#This Row],[CustomerName]]," ")</f>
        <v>Johnson</v>
      </c>
      <c r="E238" s="1" t="s">
        <v>3856</v>
      </c>
      <c r="F238" s="1" t="s">
        <v>3879</v>
      </c>
      <c r="G238" s="1" t="s">
        <v>3879</v>
      </c>
      <c r="H238" s="2">
        <v>43668</v>
      </c>
      <c r="I238" s="1" t="s">
        <v>4260</v>
      </c>
    </row>
    <row r="239" spans="1:9" x14ac:dyDescent="0.25">
      <c r="A239" s="1" t="s">
        <v>166</v>
      </c>
      <c r="B239" s="1" t="s">
        <v>4061</v>
      </c>
      <c r="C239" s="1" t="str">
        <f>_xlfn.TEXTBEFORE(Customers[[#This Row],[CustomerName]]," ")</f>
        <v>Tania</v>
      </c>
      <c r="D239" s="1" t="str">
        <f>_xlfn.TEXTAFTER(Customers[[#This Row],[CustomerName]]," ")</f>
        <v>Miller</v>
      </c>
      <c r="E239" s="1" t="s">
        <v>3860</v>
      </c>
      <c r="F239" s="1" t="s">
        <v>14</v>
      </c>
      <c r="G239" s="1" t="s">
        <v>3867</v>
      </c>
      <c r="H239" s="2">
        <v>44510</v>
      </c>
      <c r="I239" s="1" t="s">
        <v>4062</v>
      </c>
    </row>
    <row r="240" spans="1:9" x14ac:dyDescent="0.25">
      <c r="A240" s="1" t="s">
        <v>692</v>
      </c>
      <c r="B240" s="1" t="s">
        <v>4263</v>
      </c>
      <c r="C240" s="1" t="str">
        <f>_xlfn.TEXTBEFORE(Customers[[#This Row],[CustomerName]]," ")</f>
        <v>Shakib</v>
      </c>
      <c r="D240" s="1" t="str">
        <f>_xlfn.TEXTAFTER(Customers[[#This Row],[CustomerName]]," ")</f>
        <v>Thomas</v>
      </c>
      <c r="E240" s="1" t="s">
        <v>3866</v>
      </c>
      <c r="F240" s="1" t="s">
        <v>3889</v>
      </c>
      <c r="G240" s="1" t="s">
        <v>4555</v>
      </c>
      <c r="H240" s="2">
        <v>45686</v>
      </c>
      <c r="I240" s="1" t="s">
        <v>4264</v>
      </c>
    </row>
    <row r="241" spans="1:9" x14ac:dyDescent="0.25">
      <c r="A241" s="1" t="s">
        <v>259</v>
      </c>
      <c r="B241" s="1" t="s">
        <v>4174</v>
      </c>
      <c r="C241" s="1" t="str">
        <f>_xlfn.TEXTBEFORE(Customers[[#This Row],[CustomerName]]," ")</f>
        <v>Hasan</v>
      </c>
      <c r="D241" s="1" t="str">
        <f>_xlfn.TEXTAFTER(Customers[[#This Row],[CustomerName]]," ")</f>
        <v>Johnson</v>
      </c>
      <c r="E241" s="1" t="s">
        <v>3866</v>
      </c>
      <c r="F241" s="1" t="s">
        <v>14</v>
      </c>
      <c r="G241" s="1" t="s">
        <v>3867</v>
      </c>
      <c r="H241" s="2">
        <v>44530</v>
      </c>
      <c r="I241" s="1" t="s">
        <v>4175</v>
      </c>
    </row>
    <row r="242" spans="1:9" x14ac:dyDescent="0.25">
      <c r="A242" s="1" t="s">
        <v>588</v>
      </c>
      <c r="B242" s="1" t="s">
        <v>4144</v>
      </c>
      <c r="C242" s="1" t="str">
        <f>_xlfn.TEXTBEFORE(Customers[[#This Row],[CustomerName]]," ")</f>
        <v>Mim</v>
      </c>
      <c r="D242" s="1" t="str">
        <f>_xlfn.TEXTAFTER(Customers[[#This Row],[CustomerName]]," ")</f>
        <v>Uddin</v>
      </c>
      <c r="E242" s="1" t="s">
        <v>3860</v>
      </c>
      <c r="F242" s="1" t="s">
        <v>3879</v>
      </c>
      <c r="G242" s="1" t="s">
        <v>3879</v>
      </c>
      <c r="H242" s="2">
        <v>44448</v>
      </c>
      <c r="I242" s="1" t="s">
        <v>4145</v>
      </c>
    </row>
    <row r="243" spans="1:9" x14ac:dyDescent="0.25">
      <c r="A243" s="1" t="s">
        <v>1087</v>
      </c>
      <c r="B243" s="1" t="s">
        <v>4265</v>
      </c>
      <c r="C243" s="1" t="str">
        <f>_xlfn.TEXTBEFORE(Customers[[#This Row],[CustomerName]]," ")</f>
        <v>Arif</v>
      </c>
      <c r="D243" s="1" t="str">
        <f>_xlfn.TEXTAFTER(Customers[[#This Row],[CustomerName]]," ")</f>
        <v>Alam</v>
      </c>
      <c r="E243" s="1" t="s">
        <v>3868</v>
      </c>
      <c r="F243" s="1" t="s">
        <v>3907</v>
      </c>
      <c r="G243" s="1" t="s">
        <v>3867</v>
      </c>
      <c r="H243" s="2">
        <v>43605</v>
      </c>
      <c r="I243" s="1" t="s">
        <v>4266</v>
      </c>
    </row>
    <row r="244" spans="1:9" x14ac:dyDescent="0.25">
      <c r="A244" s="1" t="s">
        <v>140</v>
      </c>
      <c r="B244" s="1" t="s">
        <v>4267</v>
      </c>
      <c r="C244" s="1" t="str">
        <f>_xlfn.TEXTBEFORE(Customers[[#This Row],[CustomerName]]," ")</f>
        <v>Shakib</v>
      </c>
      <c r="D244" s="1" t="str">
        <f>_xlfn.TEXTAFTER(Customers[[#This Row],[CustomerName]]," ")</f>
        <v>Hossain</v>
      </c>
      <c r="E244" s="1" t="s">
        <v>3872</v>
      </c>
      <c r="F244" s="1" t="s">
        <v>3882</v>
      </c>
      <c r="G244" s="1" t="s">
        <v>3867</v>
      </c>
      <c r="H244" s="2">
        <v>44235</v>
      </c>
      <c r="I244" s="1" t="s">
        <v>4268</v>
      </c>
    </row>
    <row r="245" spans="1:9" x14ac:dyDescent="0.25">
      <c r="A245" s="1" t="s">
        <v>1333</v>
      </c>
      <c r="B245" s="1" t="s">
        <v>4261</v>
      </c>
      <c r="C245" s="1" t="str">
        <f>_xlfn.TEXTBEFORE(Customers[[#This Row],[CustomerName]]," ")</f>
        <v>Mim</v>
      </c>
      <c r="D245" s="1" t="str">
        <f>_xlfn.TEXTAFTER(Customers[[#This Row],[CustomerName]]," ")</f>
        <v>Rahman</v>
      </c>
      <c r="E245" s="1" t="s">
        <v>3860</v>
      </c>
      <c r="F245" s="1" t="s">
        <v>3885</v>
      </c>
      <c r="G245" s="1" t="s">
        <v>3886</v>
      </c>
      <c r="H245" s="2">
        <v>44559</v>
      </c>
      <c r="I245" s="1" t="s">
        <v>4262</v>
      </c>
    </row>
    <row r="246" spans="1:9" x14ac:dyDescent="0.25">
      <c r="A246" s="1" t="s">
        <v>476</v>
      </c>
      <c r="B246" s="1" t="s">
        <v>4116</v>
      </c>
      <c r="C246" s="1" t="str">
        <f>_xlfn.TEXTBEFORE(Customers[[#This Row],[CustomerName]]," ")</f>
        <v>Emma</v>
      </c>
      <c r="D246" s="1" t="str">
        <f>_xlfn.TEXTAFTER(Customers[[#This Row],[CustomerName]]," ")</f>
        <v>Begum</v>
      </c>
      <c r="E246" s="1" t="s">
        <v>3856</v>
      </c>
      <c r="F246" s="1" t="s">
        <v>3943</v>
      </c>
      <c r="G246" s="1" t="s">
        <v>4553</v>
      </c>
      <c r="H246" s="2">
        <v>45146</v>
      </c>
      <c r="I246" s="1" t="s">
        <v>4117</v>
      </c>
    </row>
    <row r="247" spans="1:9" x14ac:dyDescent="0.25">
      <c r="A247" s="1" t="s">
        <v>288</v>
      </c>
      <c r="B247" s="1" t="s">
        <v>4269</v>
      </c>
      <c r="C247" s="1" t="str">
        <f>_xlfn.TEXTBEFORE(Customers[[#This Row],[CustomerName]]," ")</f>
        <v>Tanvir</v>
      </c>
      <c r="D247" s="1" t="str">
        <f>_xlfn.TEXTAFTER(Customers[[#This Row],[CustomerName]]," ")</f>
        <v>Johnson</v>
      </c>
      <c r="E247" s="1" t="s">
        <v>3866</v>
      </c>
      <c r="F247" s="1" t="s">
        <v>20</v>
      </c>
      <c r="G247" s="1" t="s">
        <v>3867</v>
      </c>
      <c r="H247" s="2">
        <v>45463</v>
      </c>
      <c r="I247" s="1" t="s">
        <v>4270</v>
      </c>
    </row>
    <row r="248" spans="1:9" x14ac:dyDescent="0.25">
      <c r="A248" s="1" t="s">
        <v>53</v>
      </c>
      <c r="B248" s="1" t="s">
        <v>4251</v>
      </c>
      <c r="C248" s="1" t="str">
        <f>_xlfn.TEXTBEFORE(Customers[[#This Row],[CustomerName]]," ")</f>
        <v>Arif</v>
      </c>
      <c r="D248" s="1" t="str">
        <f>_xlfn.TEXTAFTER(Customers[[#This Row],[CustomerName]]," ")</f>
        <v>Taylor</v>
      </c>
      <c r="E248" s="1" t="s">
        <v>3872</v>
      </c>
      <c r="F248" s="1" t="s">
        <v>20</v>
      </c>
      <c r="G248" s="1" t="s">
        <v>3867</v>
      </c>
      <c r="H248" s="2">
        <v>45596</v>
      </c>
      <c r="I248" s="1" t="s">
        <v>4252</v>
      </c>
    </row>
    <row r="249" spans="1:9" x14ac:dyDescent="0.25">
      <c r="A249" s="1" t="s">
        <v>164</v>
      </c>
      <c r="B249" s="1" t="s">
        <v>4241</v>
      </c>
      <c r="C249" s="1" t="str">
        <f>_xlfn.TEXTBEFORE(Customers[[#This Row],[CustomerName]]," ")</f>
        <v>Fatema</v>
      </c>
      <c r="D249" s="1" t="str">
        <f>_xlfn.TEXTAFTER(Customers[[#This Row],[CustomerName]]," ")</f>
        <v>Begum</v>
      </c>
      <c r="E249" s="1" t="s">
        <v>3860</v>
      </c>
      <c r="F249" s="1" t="s">
        <v>3861</v>
      </c>
      <c r="G249" s="1" t="s">
        <v>3858</v>
      </c>
      <c r="H249" s="2">
        <v>43802</v>
      </c>
      <c r="I249" s="1" t="s">
        <v>4242</v>
      </c>
    </row>
    <row r="250" spans="1:9" x14ac:dyDescent="0.25">
      <c r="A250" s="1" t="s">
        <v>607</v>
      </c>
      <c r="B250" s="1" t="s">
        <v>4274</v>
      </c>
      <c r="C250" s="1" t="str">
        <f>_xlfn.TEXTBEFORE(Customers[[#This Row],[CustomerName]]," ")</f>
        <v>Tanvir</v>
      </c>
      <c r="D250" s="1" t="str">
        <f>_xlfn.TEXTAFTER(Customers[[#This Row],[CustomerName]]," ")</f>
        <v>Anderson</v>
      </c>
      <c r="E250" s="1" t="s">
        <v>3872</v>
      </c>
      <c r="F250" s="1" t="s">
        <v>3894</v>
      </c>
      <c r="G250" s="1" t="s">
        <v>3867</v>
      </c>
      <c r="H250" s="2">
        <v>43772</v>
      </c>
      <c r="I250" s="1" t="s">
        <v>4275</v>
      </c>
    </row>
    <row r="251" spans="1:9" x14ac:dyDescent="0.25">
      <c r="A251" s="1" t="s">
        <v>890</v>
      </c>
      <c r="B251" s="1" t="s">
        <v>4132</v>
      </c>
      <c r="C251" s="1" t="str">
        <f>_xlfn.TEXTBEFORE(Customers[[#This Row],[CustomerName]]," ")</f>
        <v>Sara</v>
      </c>
      <c r="D251" s="1" t="str">
        <f>_xlfn.TEXTAFTER(Customers[[#This Row],[CustomerName]]," ")</f>
        <v>Chowdhury</v>
      </c>
      <c r="E251" s="1" t="s">
        <v>3872</v>
      </c>
      <c r="F251" s="1" t="s">
        <v>3879</v>
      </c>
      <c r="G251" s="1" t="s">
        <v>3879</v>
      </c>
      <c r="H251" s="2">
        <v>45664</v>
      </c>
      <c r="I251" s="1" t="s">
        <v>4133</v>
      </c>
    </row>
    <row r="252" spans="1:9" x14ac:dyDescent="0.25">
      <c r="A252" s="1" t="s">
        <v>926</v>
      </c>
      <c r="B252" s="1" t="s">
        <v>4234</v>
      </c>
      <c r="C252" s="1" t="str">
        <f>_xlfn.TEXTBEFORE(Customers[[#This Row],[CustomerName]]," ")</f>
        <v>Sabbir</v>
      </c>
      <c r="D252" s="1" t="str">
        <f>_xlfn.TEXTAFTER(Customers[[#This Row],[CustomerName]]," ")</f>
        <v>Rahman</v>
      </c>
      <c r="E252" s="1" t="s">
        <v>3868</v>
      </c>
      <c r="F252" s="1" t="s">
        <v>3889</v>
      </c>
      <c r="G252" s="1" t="s">
        <v>4555</v>
      </c>
      <c r="H252" s="2">
        <v>44210</v>
      </c>
      <c r="I252" s="1" t="s">
        <v>4235</v>
      </c>
    </row>
    <row r="253" spans="1:9" x14ac:dyDescent="0.25">
      <c r="A253" s="1" t="s">
        <v>642</v>
      </c>
      <c r="B253" s="1" t="s">
        <v>4276</v>
      </c>
      <c r="C253" s="1" t="str">
        <f>_xlfn.TEXTBEFORE(Customers[[#This Row],[CustomerName]]," ")</f>
        <v>Tanvir</v>
      </c>
      <c r="D253" s="1" t="str">
        <f>_xlfn.TEXTAFTER(Customers[[#This Row],[CustomerName]]," ")</f>
        <v>Khan</v>
      </c>
      <c r="E253" s="1" t="s">
        <v>3856</v>
      </c>
      <c r="F253" s="1" t="s">
        <v>14</v>
      </c>
      <c r="G253" s="1" t="s">
        <v>3867</v>
      </c>
      <c r="H253" s="2">
        <v>43751</v>
      </c>
      <c r="I253" s="1" t="s">
        <v>4277</v>
      </c>
    </row>
    <row r="254" spans="1:9" x14ac:dyDescent="0.25">
      <c r="A254" s="1" t="s">
        <v>348</v>
      </c>
      <c r="B254" s="1" t="s">
        <v>4278</v>
      </c>
      <c r="C254" s="1" t="str">
        <f>_xlfn.TEXTBEFORE(Customers[[#This Row],[CustomerName]]," ")</f>
        <v>Ruma</v>
      </c>
      <c r="D254" s="1" t="str">
        <f>_xlfn.TEXTAFTER(Customers[[#This Row],[CustomerName]]," ")</f>
        <v>Rahman</v>
      </c>
      <c r="E254" s="1" t="s">
        <v>3872</v>
      </c>
      <c r="F254" s="1" t="s">
        <v>3857</v>
      </c>
      <c r="G254" s="1" t="s">
        <v>3858</v>
      </c>
      <c r="H254" s="2">
        <v>45231</v>
      </c>
      <c r="I254" s="1" t="s">
        <v>4279</v>
      </c>
    </row>
    <row r="255" spans="1:9" x14ac:dyDescent="0.25">
      <c r="A255" s="1" t="s">
        <v>1555</v>
      </c>
      <c r="B255" s="1" t="s">
        <v>4280</v>
      </c>
      <c r="C255" s="1" t="str">
        <f>_xlfn.TEXTBEFORE(Customers[[#This Row],[CustomerName]]," ")</f>
        <v>Mim</v>
      </c>
      <c r="D255" s="1" t="str">
        <f>_xlfn.TEXTAFTER(Customers[[#This Row],[CustomerName]]," ")</f>
        <v>Davis</v>
      </c>
      <c r="E255" s="1" t="s">
        <v>3868</v>
      </c>
      <c r="F255" s="1" t="s">
        <v>3958</v>
      </c>
      <c r="G255" s="1" t="s">
        <v>4554</v>
      </c>
      <c r="H255" s="2">
        <v>44279</v>
      </c>
      <c r="I255" s="1" t="s">
        <v>4281</v>
      </c>
    </row>
    <row r="256" spans="1:9" x14ac:dyDescent="0.25">
      <c r="A256" s="1" t="s">
        <v>1170</v>
      </c>
      <c r="B256" s="1" t="s">
        <v>4213</v>
      </c>
      <c r="C256" s="1" t="str">
        <f>_xlfn.TEXTBEFORE(Customers[[#This Row],[CustomerName]]," ")</f>
        <v>Karim</v>
      </c>
      <c r="D256" s="1" t="str">
        <f>_xlfn.TEXTAFTER(Customers[[#This Row],[CustomerName]]," ")</f>
        <v>Ahmed</v>
      </c>
      <c r="E256" s="1" t="s">
        <v>3856</v>
      </c>
      <c r="F256" s="1" t="s">
        <v>3885</v>
      </c>
      <c r="G256" s="1" t="s">
        <v>3886</v>
      </c>
      <c r="H256" s="2">
        <v>44544</v>
      </c>
      <c r="I256" s="1" t="s">
        <v>4214</v>
      </c>
    </row>
    <row r="257" spans="1:9" x14ac:dyDescent="0.25">
      <c r="A257" s="1" t="s">
        <v>120</v>
      </c>
      <c r="B257" s="1" t="s">
        <v>4282</v>
      </c>
      <c r="C257" s="1" t="str">
        <f>_xlfn.TEXTBEFORE(Customers[[#This Row],[CustomerName]]," ")</f>
        <v>Olivia</v>
      </c>
      <c r="D257" s="1" t="str">
        <f>_xlfn.TEXTAFTER(Customers[[#This Row],[CustomerName]]," ")</f>
        <v>Moore</v>
      </c>
      <c r="E257" s="1" t="s">
        <v>3872</v>
      </c>
      <c r="F257" s="1" t="s">
        <v>3885</v>
      </c>
      <c r="G257" s="1" t="s">
        <v>3886</v>
      </c>
      <c r="H257" s="2">
        <v>43901</v>
      </c>
      <c r="I257" s="1" t="s">
        <v>4283</v>
      </c>
    </row>
    <row r="258" spans="1:9" x14ac:dyDescent="0.25">
      <c r="A258" s="1" t="s">
        <v>818</v>
      </c>
      <c r="B258" s="1" t="s">
        <v>4142</v>
      </c>
      <c r="C258" s="1" t="str">
        <f>_xlfn.TEXTBEFORE(Customers[[#This Row],[CustomerName]]," ")</f>
        <v>Ruma</v>
      </c>
      <c r="D258" s="1" t="str">
        <f>_xlfn.TEXTAFTER(Customers[[#This Row],[CustomerName]]," ")</f>
        <v>Alam</v>
      </c>
      <c r="E258" s="1" t="s">
        <v>3856</v>
      </c>
      <c r="F258" s="1" t="s">
        <v>3882</v>
      </c>
      <c r="G258" s="1" t="s">
        <v>3867</v>
      </c>
      <c r="H258" s="2">
        <v>44648</v>
      </c>
      <c r="I258" s="1" t="s">
        <v>4143</v>
      </c>
    </row>
    <row r="259" spans="1:9" x14ac:dyDescent="0.25">
      <c r="A259" s="1" t="s">
        <v>817</v>
      </c>
      <c r="B259" s="1" t="s">
        <v>4284</v>
      </c>
      <c r="C259" s="1" t="str">
        <f>_xlfn.TEXTBEFORE(Customers[[#This Row],[CustomerName]]," ")</f>
        <v>Grace</v>
      </c>
      <c r="D259" s="1" t="str">
        <f>_xlfn.TEXTAFTER(Customers[[#This Row],[CustomerName]]," ")</f>
        <v>Rahman</v>
      </c>
      <c r="E259" s="1" t="s">
        <v>3872</v>
      </c>
      <c r="F259" s="1" t="s">
        <v>3889</v>
      </c>
      <c r="G259" s="1" t="s">
        <v>4555</v>
      </c>
      <c r="H259" s="2">
        <v>44218</v>
      </c>
      <c r="I259" s="1" t="s">
        <v>4285</v>
      </c>
    </row>
    <row r="260" spans="1:9" x14ac:dyDescent="0.25">
      <c r="A260" s="1" t="s">
        <v>269</v>
      </c>
      <c r="B260" s="1" t="s">
        <v>4286</v>
      </c>
      <c r="C260" s="1" t="str">
        <f>_xlfn.TEXTBEFORE(Customers[[#This Row],[CustomerName]]," ")</f>
        <v>Rahim</v>
      </c>
      <c r="D260" s="1" t="str">
        <f>_xlfn.TEXTAFTER(Customers[[#This Row],[CustomerName]]," ")</f>
        <v>Hossain</v>
      </c>
      <c r="E260" s="1" t="s">
        <v>3868</v>
      </c>
      <c r="F260" s="1" t="s">
        <v>3882</v>
      </c>
      <c r="G260" s="1" t="s">
        <v>3867</v>
      </c>
      <c r="H260" s="2">
        <v>45053</v>
      </c>
      <c r="I260" s="1" t="s">
        <v>4287</v>
      </c>
    </row>
    <row r="261" spans="1:9" x14ac:dyDescent="0.25">
      <c r="A261" s="1" t="s">
        <v>406</v>
      </c>
      <c r="B261" s="1" t="s">
        <v>4257</v>
      </c>
      <c r="C261" s="1" t="str">
        <f>_xlfn.TEXTBEFORE(Customers[[#This Row],[CustomerName]]," ")</f>
        <v>Michael</v>
      </c>
      <c r="D261" s="1" t="str">
        <f>_xlfn.TEXTAFTER(Customers[[#This Row],[CustomerName]]," ")</f>
        <v>Khan</v>
      </c>
      <c r="E261" s="1" t="s">
        <v>3866</v>
      </c>
      <c r="F261" s="1" t="s">
        <v>3889</v>
      </c>
      <c r="G261" s="1" t="s">
        <v>4555</v>
      </c>
      <c r="H261" s="2">
        <v>45792</v>
      </c>
      <c r="I261" s="1" t="s">
        <v>4258</v>
      </c>
    </row>
    <row r="262" spans="1:9" x14ac:dyDescent="0.25">
      <c r="A262" s="1" t="s">
        <v>229</v>
      </c>
      <c r="B262" s="1" t="s">
        <v>4288</v>
      </c>
      <c r="C262" s="1" t="str">
        <f>_xlfn.TEXTBEFORE(Customers[[#This Row],[CustomerName]]," ")</f>
        <v>Sara</v>
      </c>
      <c r="D262" s="1" t="str">
        <f>_xlfn.TEXTAFTER(Customers[[#This Row],[CustomerName]]," ")</f>
        <v>Davis</v>
      </c>
      <c r="E262" s="1" t="s">
        <v>3860</v>
      </c>
      <c r="F262" s="1" t="s">
        <v>20</v>
      </c>
      <c r="G262" s="1" t="s">
        <v>3867</v>
      </c>
      <c r="H262" s="2">
        <v>44268</v>
      </c>
      <c r="I262" s="1" t="s">
        <v>4289</v>
      </c>
    </row>
    <row r="263" spans="1:9" x14ac:dyDescent="0.25">
      <c r="A263" s="1" t="s">
        <v>898</v>
      </c>
      <c r="B263" s="1" t="s">
        <v>4290</v>
      </c>
      <c r="C263" s="1" t="str">
        <f>_xlfn.TEXTBEFORE(Customers[[#This Row],[CustomerName]]," ")</f>
        <v>Mim</v>
      </c>
      <c r="D263" s="1" t="str">
        <f>_xlfn.TEXTAFTER(Customers[[#This Row],[CustomerName]]," ")</f>
        <v>Akter</v>
      </c>
      <c r="E263" s="1" t="s">
        <v>3868</v>
      </c>
      <c r="F263" s="1" t="s">
        <v>39</v>
      </c>
      <c r="G263" s="1" t="s">
        <v>3867</v>
      </c>
      <c r="H263" s="2">
        <v>45788</v>
      </c>
      <c r="I263" s="1" t="s">
        <v>4291</v>
      </c>
    </row>
    <row r="264" spans="1:9" x14ac:dyDescent="0.25">
      <c r="A264" s="1" t="s">
        <v>975</v>
      </c>
      <c r="B264" s="1" t="s">
        <v>4292</v>
      </c>
      <c r="C264" s="1" t="str">
        <f>_xlfn.TEXTBEFORE(Customers[[#This Row],[CustomerName]]," ")</f>
        <v>Priya</v>
      </c>
      <c r="D264" s="1" t="str">
        <f>_xlfn.TEXTAFTER(Customers[[#This Row],[CustomerName]]," ")</f>
        <v>Thomas</v>
      </c>
      <c r="E264" s="1" t="s">
        <v>3868</v>
      </c>
      <c r="F264" s="1" t="s">
        <v>14</v>
      </c>
      <c r="G264" s="1" t="s">
        <v>3867</v>
      </c>
      <c r="H264" s="2">
        <v>45155</v>
      </c>
      <c r="I264" s="1" t="s">
        <v>4293</v>
      </c>
    </row>
    <row r="265" spans="1:9" x14ac:dyDescent="0.25">
      <c r="A265" s="1" t="s">
        <v>432</v>
      </c>
      <c r="B265" s="1" t="s">
        <v>3896</v>
      </c>
      <c r="C265" s="1" t="str">
        <f>_xlfn.TEXTBEFORE(Customers[[#This Row],[CustomerName]]," ")</f>
        <v>Arif</v>
      </c>
      <c r="D265" s="1" t="str">
        <f>_xlfn.TEXTAFTER(Customers[[#This Row],[CustomerName]]," ")</f>
        <v>Begum</v>
      </c>
      <c r="E265" s="1" t="s">
        <v>3856</v>
      </c>
      <c r="F265" s="1" t="s">
        <v>39</v>
      </c>
      <c r="G265" s="1" t="s">
        <v>3867</v>
      </c>
      <c r="H265" s="2">
        <v>44157</v>
      </c>
      <c r="I265" s="1" t="s">
        <v>3897</v>
      </c>
    </row>
    <row r="266" spans="1:9" x14ac:dyDescent="0.25">
      <c r="A266" s="1" t="s">
        <v>423</v>
      </c>
      <c r="B266" s="1" t="s">
        <v>4295</v>
      </c>
      <c r="C266" s="1" t="str">
        <f>_xlfn.TEXTBEFORE(Customers[[#This Row],[CustomerName]]," ")</f>
        <v>Emma</v>
      </c>
      <c r="D266" s="1" t="str">
        <f>_xlfn.TEXTAFTER(Customers[[#This Row],[CustomerName]]," ")</f>
        <v>Johnson</v>
      </c>
      <c r="E266" s="1" t="s">
        <v>3856</v>
      </c>
      <c r="F266" s="1" t="s">
        <v>3885</v>
      </c>
      <c r="G266" s="1" t="s">
        <v>3886</v>
      </c>
      <c r="H266" s="2">
        <v>43555</v>
      </c>
      <c r="I266" s="1" t="s">
        <v>4296</v>
      </c>
    </row>
    <row r="267" spans="1:9" x14ac:dyDescent="0.25">
      <c r="A267" s="1" t="s">
        <v>986</v>
      </c>
      <c r="B267" s="1" t="s">
        <v>4247</v>
      </c>
      <c r="C267" s="1" t="str">
        <f>_xlfn.TEXTBEFORE(Customers[[#This Row],[CustomerName]]," ")</f>
        <v>Rakib</v>
      </c>
      <c r="D267" s="1" t="str">
        <f>_xlfn.TEXTAFTER(Customers[[#This Row],[CustomerName]]," ")</f>
        <v>Johnson</v>
      </c>
      <c r="E267" s="1" t="s">
        <v>3856</v>
      </c>
      <c r="F267" s="1" t="s">
        <v>43</v>
      </c>
      <c r="G267" s="1" t="s">
        <v>3867</v>
      </c>
      <c r="H267" s="2">
        <v>43773</v>
      </c>
      <c r="I267" s="1" t="s">
        <v>4248</v>
      </c>
    </row>
    <row r="268" spans="1:9" x14ac:dyDescent="0.25">
      <c r="A268" s="1" t="s">
        <v>839</v>
      </c>
      <c r="B268" s="1" t="s">
        <v>4297</v>
      </c>
      <c r="C268" s="1" t="str">
        <f>_xlfn.TEXTBEFORE(Customers[[#This Row],[CustomerName]]," ")</f>
        <v>Ayesha</v>
      </c>
      <c r="D268" s="1" t="str">
        <f>_xlfn.TEXTAFTER(Customers[[#This Row],[CustomerName]]," ")</f>
        <v>Islam</v>
      </c>
      <c r="E268" s="1" t="s">
        <v>3860</v>
      </c>
      <c r="F268" s="1" t="s">
        <v>3958</v>
      </c>
      <c r="G268" s="1" t="s">
        <v>4554</v>
      </c>
      <c r="H268" s="2">
        <v>43628</v>
      </c>
      <c r="I268" s="1" t="s">
        <v>4298</v>
      </c>
    </row>
    <row r="269" spans="1:9" x14ac:dyDescent="0.25">
      <c r="A269" s="1" t="s">
        <v>274</v>
      </c>
      <c r="B269" s="1" t="s">
        <v>4004</v>
      </c>
      <c r="C269" s="1" t="str">
        <f>_xlfn.TEXTBEFORE(Customers[[#This Row],[CustomerName]]," ")</f>
        <v>Jamal</v>
      </c>
      <c r="D269" s="1" t="str">
        <f>_xlfn.TEXTAFTER(Customers[[#This Row],[CustomerName]]," ")</f>
        <v>Rahman</v>
      </c>
      <c r="E269" s="1" t="s">
        <v>3856</v>
      </c>
      <c r="F269" s="1" t="s">
        <v>43</v>
      </c>
      <c r="G269" s="1" t="s">
        <v>3867</v>
      </c>
      <c r="H269" s="2">
        <v>45283</v>
      </c>
      <c r="I269" s="1" t="s">
        <v>4005</v>
      </c>
    </row>
    <row r="270" spans="1:9" x14ac:dyDescent="0.25">
      <c r="A270" s="1" t="s">
        <v>658</v>
      </c>
      <c r="B270" s="1" t="s">
        <v>4036</v>
      </c>
      <c r="C270" s="1" t="str">
        <f>_xlfn.TEXTBEFORE(Customers[[#This Row],[CustomerName]]," ")</f>
        <v>Emma</v>
      </c>
      <c r="D270" s="1" t="str">
        <f>_xlfn.TEXTAFTER(Customers[[#This Row],[CustomerName]]," ")</f>
        <v>Anderson</v>
      </c>
      <c r="E270" s="1" t="s">
        <v>3860</v>
      </c>
      <c r="F270" s="1" t="s">
        <v>3943</v>
      </c>
      <c r="G270" s="1" t="s">
        <v>4553</v>
      </c>
      <c r="H270" s="2">
        <v>44188</v>
      </c>
      <c r="I270" s="1" t="s">
        <v>4037</v>
      </c>
    </row>
    <row r="271" spans="1:9" x14ac:dyDescent="0.25">
      <c r="A271" s="1" t="s">
        <v>1029</v>
      </c>
      <c r="B271" s="1" t="s">
        <v>4004</v>
      </c>
      <c r="C271" s="1" t="str">
        <f>_xlfn.TEXTBEFORE(Customers[[#This Row],[CustomerName]]," ")</f>
        <v>Jamal</v>
      </c>
      <c r="D271" s="1" t="str">
        <f>_xlfn.TEXTAFTER(Customers[[#This Row],[CustomerName]]," ")</f>
        <v>Rahman</v>
      </c>
      <c r="E271" s="1" t="s">
        <v>3866</v>
      </c>
      <c r="F271" s="1" t="s">
        <v>3885</v>
      </c>
      <c r="G271" s="1" t="s">
        <v>3886</v>
      </c>
      <c r="H271" s="2">
        <v>45792</v>
      </c>
      <c r="I271" s="1" t="s">
        <v>4005</v>
      </c>
    </row>
    <row r="272" spans="1:9" x14ac:dyDescent="0.25">
      <c r="A272" s="1" t="s">
        <v>1291</v>
      </c>
      <c r="B272" s="1" t="s">
        <v>4299</v>
      </c>
      <c r="C272" s="1" t="str">
        <f>_xlfn.TEXTBEFORE(Customers[[#This Row],[CustomerName]]," ")</f>
        <v>James</v>
      </c>
      <c r="D272" s="1" t="str">
        <f>_xlfn.TEXTAFTER(Customers[[#This Row],[CustomerName]]," ")</f>
        <v>Johnson</v>
      </c>
      <c r="E272" s="1" t="s">
        <v>3868</v>
      </c>
      <c r="F272" s="1" t="s">
        <v>3889</v>
      </c>
      <c r="G272" s="1" t="s">
        <v>4555</v>
      </c>
      <c r="H272" s="2">
        <v>44795</v>
      </c>
      <c r="I272" s="1" t="s">
        <v>4300</v>
      </c>
    </row>
    <row r="273" spans="1:9" x14ac:dyDescent="0.25">
      <c r="A273" s="1" t="s">
        <v>1259</v>
      </c>
      <c r="B273" s="1" t="s">
        <v>4301</v>
      </c>
      <c r="C273" s="1" t="str">
        <f>_xlfn.TEXTBEFORE(Customers[[#This Row],[CustomerName]]," ")</f>
        <v>Ayesha</v>
      </c>
      <c r="D273" s="1" t="str">
        <f>_xlfn.TEXTAFTER(Customers[[#This Row],[CustomerName]]," ")</f>
        <v>Begum</v>
      </c>
      <c r="E273" s="1" t="s">
        <v>3856</v>
      </c>
      <c r="F273" s="1" t="s">
        <v>14</v>
      </c>
      <c r="G273" s="1" t="s">
        <v>3867</v>
      </c>
      <c r="H273" s="2">
        <v>43720</v>
      </c>
      <c r="I273" s="1" t="s">
        <v>4302</v>
      </c>
    </row>
    <row r="274" spans="1:9" x14ac:dyDescent="0.25">
      <c r="A274" s="1" t="s">
        <v>754</v>
      </c>
      <c r="B274" s="1" t="s">
        <v>3928</v>
      </c>
      <c r="C274" s="1" t="str">
        <f>_xlfn.TEXTBEFORE(Customers[[#This Row],[CustomerName]]," ")</f>
        <v>Priya</v>
      </c>
      <c r="D274" s="1" t="str">
        <f>_xlfn.TEXTAFTER(Customers[[#This Row],[CustomerName]]," ")</f>
        <v>Ahmed</v>
      </c>
      <c r="E274" s="1" t="s">
        <v>3856</v>
      </c>
      <c r="F274" s="1" t="s">
        <v>3889</v>
      </c>
      <c r="G274" s="1" t="s">
        <v>4555</v>
      </c>
      <c r="H274" s="2">
        <v>45639</v>
      </c>
      <c r="I274" s="1" t="s">
        <v>3929</v>
      </c>
    </row>
    <row r="275" spans="1:9" x14ac:dyDescent="0.25">
      <c r="A275" s="1" t="s">
        <v>852</v>
      </c>
      <c r="B275" s="1" t="s">
        <v>4303</v>
      </c>
      <c r="C275" s="1" t="str">
        <f>_xlfn.TEXTBEFORE(Customers[[#This Row],[CustomerName]]," ")</f>
        <v>John</v>
      </c>
      <c r="D275" s="1" t="str">
        <f>_xlfn.TEXTAFTER(Customers[[#This Row],[CustomerName]]," ")</f>
        <v>Khan</v>
      </c>
      <c r="E275" s="1" t="s">
        <v>3860</v>
      </c>
      <c r="F275" s="1" t="s">
        <v>3889</v>
      </c>
      <c r="G275" s="1" t="s">
        <v>4555</v>
      </c>
      <c r="H275" s="2">
        <v>44017</v>
      </c>
      <c r="I275" s="1" t="s">
        <v>4304</v>
      </c>
    </row>
    <row r="276" spans="1:9" x14ac:dyDescent="0.25">
      <c r="A276" s="1" t="s">
        <v>88</v>
      </c>
      <c r="B276" s="1" t="s">
        <v>4305</v>
      </c>
      <c r="C276" s="1" t="str">
        <f>_xlfn.TEXTBEFORE(Customers[[#This Row],[CustomerName]]," ")</f>
        <v>Shakib</v>
      </c>
      <c r="D276" s="1" t="str">
        <f>_xlfn.TEXTAFTER(Customers[[#This Row],[CustomerName]]," ")</f>
        <v>Begum</v>
      </c>
      <c r="E276" s="1" t="s">
        <v>3866</v>
      </c>
      <c r="F276" s="1" t="s">
        <v>39</v>
      </c>
      <c r="G276" s="1" t="s">
        <v>3867</v>
      </c>
      <c r="H276" s="2">
        <v>43542</v>
      </c>
      <c r="I276" s="1" t="s">
        <v>4306</v>
      </c>
    </row>
    <row r="277" spans="1:9" x14ac:dyDescent="0.25">
      <c r="A277" s="1" t="s">
        <v>775</v>
      </c>
      <c r="B277" s="1" t="s">
        <v>4307</v>
      </c>
      <c r="C277" s="1" t="str">
        <f>_xlfn.TEXTBEFORE(Customers[[#This Row],[CustomerName]]," ")</f>
        <v>Sophia</v>
      </c>
      <c r="D277" s="1" t="str">
        <f>_xlfn.TEXTAFTER(Customers[[#This Row],[CustomerName]]," ")</f>
        <v>Begum</v>
      </c>
      <c r="E277" s="1" t="s">
        <v>3868</v>
      </c>
      <c r="F277" s="1" t="s">
        <v>3889</v>
      </c>
      <c r="G277" s="1" t="s">
        <v>4555</v>
      </c>
      <c r="H277" s="2">
        <v>44981</v>
      </c>
      <c r="I277" s="1" t="s">
        <v>4308</v>
      </c>
    </row>
    <row r="278" spans="1:9" x14ac:dyDescent="0.25">
      <c r="A278" s="1" t="s">
        <v>461</v>
      </c>
      <c r="B278" s="1" t="s">
        <v>4309</v>
      </c>
      <c r="C278" s="1" t="str">
        <f>_xlfn.TEXTBEFORE(Customers[[#This Row],[CustomerName]]," ")</f>
        <v>Grace</v>
      </c>
      <c r="D278" s="1" t="str">
        <f>_xlfn.TEXTAFTER(Customers[[#This Row],[CustomerName]]," ")</f>
        <v>Khan</v>
      </c>
      <c r="E278" s="1" t="s">
        <v>3860</v>
      </c>
      <c r="F278" s="1" t="s">
        <v>20</v>
      </c>
      <c r="G278" s="1" t="s">
        <v>3867</v>
      </c>
      <c r="H278" s="2">
        <v>43699</v>
      </c>
      <c r="I278" s="1" t="s">
        <v>4310</v>
      </c>
    </row>
    <row r="279" spans="1:9" x14ac:dyDescent="0.25">
      <c r="A279" s="1" t="s">
        <v>567</v>
      </c>
      <c r="B279" s="1" t="s">
        <v>4122</v>
      </c>
      <c r="C279" s="1" t="str">
        <f>_xlfn.TEXTBEFORE(Customers[[#This Row],[CustomerName]]," ")</f>
        <v>Fatema</v>
      </c>
      <c r="D279" s="1" t="str">
        <f>_xlfn.TEXTAFTER(Customers[[#This Row],[CustomerName]]," ")</f>
        <v>Anderson</v>
      </c>
      <c r="E279" s="1" t="s">
        <v>3872</v>
      </c>
      <c r="F279" s="1" t="s">
        <v>14</v>
      </c>
      <c r="G279" s="1" t="s">
        <v>3867</v>
      </c>
      <c r="H279" s="2">
        <v>43831</v>
      </c>
      <c r="I279" s="1" t="s">
        <v>4123</v>
      </c>
    </row>
    <row r="280" spans="1:9" x14ac:dyDescent="0.25">
      <c r="A280" s="1" t="s">
        <v>666</v>
      </c>
      <c r="B280" s="1" t="s">
        <v>4311</v>
      </c>
      <c r="C280" s="1" t="str">
        <f>_xlfn.TEXTBEFORE(Customers[[#This Row],[CustomerName]]," ")</f>
        <v>Farhan</v>
      </c>
      <c r="D280" s="1" t="str">
        <f>_xlfn.TEXTAFTER(Customers[[#This Row],[CustomerName]]," ")</f>
        <v>Moore</v>
      </c>
      <c r="E280" s="1" t="s">
        <v>3866</v>
      </c>
      <c r="F280" s="1" t="s">
        <v>39</v>
      </c>
      <c r="G280" s="1" t="s">
        <v>3867</v>
      </c>
      <c r="H280" s="2">
        <v>43744</v>
      </c>
      <c r="I280" s="1" t="s">
        <v>4312</v>
      </c>
    </row>
    <row r="281" spans="1:9" x14ac:dyDescent="0.25">
      <c r="A281" s="1" t="s">
        <v>823</v>
      </c>
      <c r="B281" s="1" t="s">
        <v>4224</v>
      </c>
      <c r="C281" s="1" t="str">
        <f>_xlfn.TEXTBEFORE(Customers[[#This Row],[CustomerName]]," ")</f>
        <v>Rakib</v>
      </c>
      <c r="D281" s="1" t="str">
        <f>_xlfn.TEXTAFTER(Customers[[#This Row],[CustomerName]]," ")</f>
        <v>Chowdhury</v>
      </c>
      <c r="E281" s="1" t="s">
        <v>3868</v>
      </c>
      <c r="F281" s="1" t="s">
        <v>3943</v>
      </c>
      <c r="G281" s="1" t="s">
        <v>4553</v>
      </c>
      <c r="H281" s="2">
        <v>45514</v>
      </c>
      <c r="I281" s="1" t="s">
        <v>4225</v>
      </c>
    </row>
    <row r="282" spans="1:9" x14ac:dyDescent="0.25">
      <c r="A282" s="1" t="s">
        <v>249</v>
      </c>
      <c r="B282" s="1" t="s">
        <v>4313</v>
      </c>
      <c r="C282" s="1" t="str">
        <f>_xlfn.TEXTBEFORE(Customers[[#This Row],[CustomerName]]," ")</f>
        <v>Mim</v>
      </c>
      <c r="D282" s="1" t="str">
        <f>_xlfn.TEXTAFTER(Customers[[#This Row],[CustomerName]]," ")</f>
        <v>Chowdhury</v>
      </c>
      <c r="E282" s="1" t="s">
        <v>3872</v>
      </c>
      <c r="F282" s="1" t="s">
        <v>3882</v>
      </c>
      <c r="G282" s="1" t="s">
        <v>3867</v>
      </c>
      <c r="H282" s="2">
        <v>45239</v>
      </c>
      <c r="I282" s="1" t="s">
        <v>4314</v>
      </c>
    </row>
    <row r="283" spans="1:9" x14ac:dyDescent="0.25">
      <c r="A283" s="1" t="s">
        <v>123</v>
      </c>
      <c r="B283" s="1" t="s">
        <v>4100</v>
      </c>
      <c r="C283" s="1" t="str">
        <f>_xlfn.TEXTBEFORE(Customers[[#This Row],[CustomerName]]," ")</f>
        <v>Rakib</v>
      </c>
      <c r="D283" s="1" t="str">
        <f>_xlfn.TEXTAFTER(Customers[[#This Row],[CustomerName]]," ")</f>
        <v>Khan</v>
      </c>
      <c r="E283" s="1" t="s">
        <v>3868</v>
      </c>
      <c r="F283" s="1" t="s">
        <v>3861</v>
      </c>
      <c r="G283" s="1" t="s">
        <v>3858</v>
      </c>
      <c r="H283" s="2">
        <v>43896</v>
      </c>
      <c r="I283" s="1" t="s">
        <v>4101</v>
      </c>
    </row>
    <row r="284" spans="1:9" x14ac:dyDescent="0.25">
      <c r="A284" s="1" t="s">
        <v>214</v>
      </c>
      <c r="B284" s="1" t="s">
        <v>4315</v>
      </c>
      <c r="C284" s="1" t="str">
        <f>_xlfn.TEXTBEFORE(Customers[[#This Row],[CustomerName]]," ")</f>
        <v>Sara</v>
      </c>
      <c r="D284" s="1" t="str">
        <f>_xlfn.TEXTAFTER(Customers[[#This Row],[CustomerName]]," ")</f>
        <v>Islam</v>
      </c>
      <c r="E284" s="1" t="s">
        <v>3868</v>
      </c>
      <c r="F284" s="1" t="s">
        <v>20</v>
      </c>
      <c r="G284" s="1" t="s">
        <v>3867</v>
      </c>
      <c r="H284" s="2">
        <v>44362</v>
      </c>
      <c r="I284" s="1" t="s">
        <v>4316</v>
      </c>
    </row>
    <row r="285" spans="1:9" x14ac:dyDescent="0.25">
      <c r="A285" s="1" t="s">
        <v>341</v>
      </c>
      <c r="B285" s="1" t="s">
        <v>3930</v>
      </c>
      <c r="C285" s="1" t="str">
        <f>_xlfn.TEXTBEFORE(Customers[[#This Row],[CustomerName]]," ")</f>
        <v>Rakib</v>
      </c>
      <c r="D285" s="1" t="str">
        <f>_xlfn.TEXTAFTER(Customers[[#This Row],[CustomerName]]," ")</f>
        <v>Islam</v>
      </c>
      <c r="E285" s="1" t="s">
        <v>3856</v>
      </c>
      <c r="F285" s="1" t="s">
        <v>20</v>
      </c>
      <c r="G285" s="1" t="s">
        <v>3867</v>
      </c>
      <c r="H285" s="2">
        <v>44345</v>
      </c>
      <c r="I285" s="1" t="s">
        <v>3931</v>
      </c>
    </row>
    <row r="286" spans="1:9" x14ac:dyDescent="0.25">
      <c r="A286" s="1" t="s">
        <v>145</v>
      </c>
      <c r="B286" s="1" t="s">
        <v>4317</v>
      </c>
      <c r="C286" s="1" t="str">
        <f>_xlfn.TEXTBEFORE(Customers[[#This Row],[CustomerName]]," ")</f>
        <v>James</v>
      </c>
      <c r="D286" s="1" t="str">
        <f>_xlfn.TEXTAFTER(Customers[[#This Row],[CustomerName]]," ")</f>
        <v>Begum</v>
      </c>
      <c r="E286" s="1" t="s">
        <v>3866</v>
      </c>
      <c r="F286" s="1" t="s">
        <v>3885</v>
      </c>
      <c r="G286" s="1" t="s">
        <v>3886</v>
      </c>
      <c r="H286" s="2">
        <v>45755</v>
      </c>
      <c r="I286" s="1" t="s">
        <v>4318</v>
      </c>
    </row>
    <row r="287" spans="1:9" x14ac:dyDescent="0.25">
      <c r="A287" s="1" t="s">
        <v>118</v>
      </c>
      <c r="B287" s="1" t="s">
        <v>4319</v>
      </c>
      <c r="C287" s="1" t="str">
        <f>_xlfn.TEXTBEFORE(Customers[[#This Row],[CustomerName]]," ")</f>
        <v>Jamal</v>
      </c>
      <c r="D287" s="1" t="str">
        <f>_xlfn.TEXTAFTER(Customers[[#This Row],[CustomerName]]," ")</f>
        <v>Thomas</v>
      </c>
      <c r="E287" s="1" t="s">
        <v>3872</v>
      </c>
      <c r="F287" s="1" t="s">
        <v>3882</v>
      </c>
      <c r="G287" s="1" t="s">
        <v>3867</v>
      </c>
      <c r="H287" s="2">
        <v>43899</v>
      </c>
      <c r="I287" s="1" t="s">
        <v>4320</v>
      </c>
    </row>
    <row r="288" spans="1:9" x14ac:dyDescent="0.25">
      <c r="A288" s="1" t="s">
        <v>1507</v>
      </c>
      <c r="B288" s="1" t="s">
        <v>4243</v>
      </c>
      <c r="C288" s="1" t="str">
        <f>_xlfn.TEXTBEFORE(Customers[[#This Row],[CustomerName]]," ")</f>
        <v>Rahim</v>
      </c>
      <c r="D288" s="1" t="str">
        <f>_xlfn.TEXTAFTER(Customers[[#This Row],[CustomerName]]," ")</f>
        <v>Brown</v>
      </c>
      <c r="E288" s="1" t="s">
        <v>3860</v>
      </c>
      <c r="F288" s="1" t="s">
        <v>3907</v>
      </c>
      <c r="G288" s="1" t="s">
        <v>3867</v>
      </c>
      <c r="H288" s="2">
        <v>43920</v>
      </c>
      <c r="I288" s="1" t="s">
        <v>4244</v>
      </c>
    </row>
    <row r="289" spans="1:9" x14ac:dyDescent="0.25">
      <c r="A289" s="1" t="s">
        <v>94</v>
      </c>
      <c r="B289" s="1" t="s">
        <v>4205</v>
      </c>
      <c r="C289" s="1" t="str">
        <f>_xlfn.TEXTBEFORE(Customers[[#This Row],[CustomerName]]," ")</f>
        <v>Tanvir</v>
      </c>
      <c r="D289" s="1" t="str">
        <f>_xlfn.TEXTAFTER(Customers[[#This Row],[CustomerName]]," ")</f>
        <v>Miller</v>
      </c>
      <c r="E289" s="1" t="s">
        <v>3860</v>
      </c>
      <c r="F289" s="1" t="s">
        <v>20</v>
      </c>
      <c r="G289" s="1" t="s">
        <v>3867</v>
      </c>
      <c r="H289" s="2">
        <v>44506</v>
      </c>
      <c r="I289" s="1" t="s">
        <v>4206</v>
      </c>
    </row>
    <row r="290" spans="1:9" x14ac:dyDescent="0.25">
      <c r="A290" s="1" t="s">
        <v>534</v>
      </c>
      <c r="B290" s="1" t="s">
        <v>4321</v>
      </c>
      <c r="C290" s="1" t="str">
        <f>_xlfn.TEXTBEFORE(Customers[[#This Row],[CustomerName]]," ")</f>
        <v>Nusrat</v>
      </c>
      <c r="D290" s="1" t="str">
        <f>_xlfn.TEXTAFTER(Customers[[#This Row],[CustomerName]]," ")</f>
        <v>Chowdhury</v>
      </c>
      <c r="E290" s="1" t="s">
        <v>3868</v>
      </c>
      <c r="F290" s="1" t="s">
        <v>3857</v>
      </c>
      <c r="G290" s="1" t="s">
        <v>3858</v>
      </c>
      <c r="H290" s="2">
        <v>45460</v>
      </c>
      <c r="I290" s="1" t="s">
        <v>4322</v>
      </c>
    </row>
    <row r="291" spans="1:9" x14ac:dyDescent="0.25">
      <c r="A291" s="1" t="s">
        <v>863</v>
      </c>
      <c r="B291" s="1" t="s">
        <v>4323</v>
      </c>
      <c r="C291" s="1" t="str">
        <f>_xlfn.TEXTBEFORE(Customers[[#This Row],[CustomerName]]," ")</f>
        <v>Sabbir</v>
      </c>
      <c r="D291" s="1" t="str">
        <f>_xlfn.TEXTAFTER(Customers[[#This Row],[CustomerName]]," ")</f>
        <v>Moore</v>
      </c>
      <c r="E291" s="1" t="s">
        <v>3856</v>
      </c>
      <c r="F291" s="1" t="s">
        <v>43</v>
      </c>
      <c r="G291" s="1" t="s">
        <v>3867</v>
      </c>
      <c r="H291" s="2">
        <v>44177</v>
      </c>
      <c r="I291" s="1" t="s">
        <v>4324</v>
      </c>
    </row>
    <row r="292" spans="1:9" x14ac:dyDescent="0.25">
      <c r="A292" s="1" t="s">
        <v>781</v>
      </c>
      <c r="B292" s="1" t="s">
        <v>4325</v>
      </c>
      <c r="C292" s="1" t="str">
        <f>_xlfn.TEXTBEFORE(Customers[[#This Row],[CustomerName]]," ")</f>
        <v>Rakib</v>
      </c>
      <c r="D292" s="1" t="str">
        <f>_xlfn.TEXTAFTER(Customers[[#This Row],[CustomerName]]," ")</f>
        <v>Moore</v>
      </c>
      <c r="E292" s="1" t="s">
        <v>3872</v>
      </c>
      <c r="F292" s="1" t="s">
        <v>3879</v>
      </c>
      <c r="G292" s="1" t="s">
        <v>3879</v>
      </c>
      <c r="H292" s="2">
        <v>43573</v>
      </c>
      <c r="I292" s="1" t="s">
        <v>4326</v>
      </c>
    </row>
    <row r="293" spans="1:9" x14ac:dyDescent="0.25">
      <c r="A293" s="1" t="s">
        <v>411</v>
      </c>
      <c r="B293" s="1" t="s">
        <v>4227</v>
      </c>
      <c r="C293" s="1" t="str">
        <f>_xlfn.TEXTBEFORE(Customers[[#This Row],[CustomerName]]," ")</f>
        <v>Olivia</v>
      </c>
      <c r="D293" s="1" t="str">
        <f>_xlfn.TEXTAFTER(Customers[[#This Row],[CustomerName]]," ")</f>
        <v>Hossain</v>
      </c>
      <c r="E293" s="1" t="s">
        <v>3866</v>
      </c>
      <c r="F293" s="1" t="s">
        <v>20</v>
      </c>
      <c r="G293" s="1" t="s">
        <v>3867</v>
      </c>
      <c r="H293" s="2">
        <v>44161</v>
      </c>
      <c r="I293" s="1" t="s">
        <v>4228</v>
      </c>
    </row>
    <row r="294" spans="1:9" x14ac:dyDescent="0.25">
      <c r="A294" s="1" t="s">
        <v>636</v>
      </c>
      <c r="B294" s="1" t="s">
        <v>4327</v>
      </c>
      <c r="C294" s="1" t="str">
        <f>_xlfn.TEXTBEFORE(Customers[[#This Row],[CustomerName]]," ")</f>
        <v>Rakib</v>
      </c>
      <c r="D294" s="1" t="str">
        <f>_xlfn.TEXTAFTER(Customers[[#This Row],[CustomerName]]," ")</f>
        <v>Miller</v>
      </c>
      <c r="E294" s="1" t="s">
        <v>3868</v>
      </c>
      <c r="F294" s="1" t="s">
        <v>39</v>
      </c>
      <c r="G294" s="1" t="s">
        <v>3867</v>
      </c>
      <c r="H294" s="2">
        <v>44808</v>
      </c>
      <c r="I294" s="1" t="s">
        <v>4328</v>
      </c>
    </row>
    <row r="295" spans="1:9" x14ac:dyDescent="0.25">
      <c r="A295" s="1" t="s">
        <v>977</v>
      </c>
      <c r="B295" s="1" t="s">
        <v>4329</v>
      </c>
      <c r="C295" s="1" t="str">
        <f>_xlfn.TEXTBEFORE(Customers[[#This Row],[CustomerName]]," ")</f>
        <v>Ayesha</v>
      </c>
      <c r="D295" s="1" t="str">
        <f>_xlfn.TEXTAFTER(Customers[[#This Row],[CustomerName]]," ")</f>
        <v>Davis</v>
      </c>
      <c r="E295" s="1" t="s">
        <v>3860</v>
      </c>
      <c r="F295" s="1" t="s">
        <v>3869</v>
      </c>
      <c r="G295" s="1" t="s">
        <v>3858</v>
      </c>
      <c r="H295" s="2">
        <v>45680</v>
      </c>
      <c r="I295" s="1" t="s">
        <v>4330</v>
      </c>
    </row>
    <row r="296" spans="1:9" x14ac:dyDescent="0.25">
      <c r="A296" s="1" t="s">
        <v>1000</v>
      </c>
      <c r="B296" s="1" t="s">
        <v>4331</v>
      </c>
      <c r="C296" s="1" t="str">
        <f>_xlfn.TEXTBEFORE(Customers[[#This Row],[CustomerName]]," ")</f>
        <v>David</v>
      </c>
      <c r="D296" s="1" t="str">
        <f>_xlfn.TEXTAFTER(Customers[[#This Row],[CustomerName]]," ")</f>
        <v>Anderson</v>
      </c>
      <c r="E296" s="1" t="s">
        <v>3868</v>
      </c>
      <c r="F296" s="1" t="s">
        <v>3943</v>
      </c>
      <c r="G296" s="1" t="s">
        <v>4553</v>
      </c>
      <c r="H296" s="2">
        <v>44664</v>
      </c>
      <c r="I296" s="1" t="s">
        <v>4332</v>
      </c>
    </row>
    <row r="297" spans="1:9" x14ac:dyDescent="0.25">
      <c r="A297" s="1" t="s">
        <v>950</v>
      </c>
      <c r="B297" s="1" t="s">
        <v>4431</v>
      </c>
      <c r="C297" s="1" t="str">
        <f>_xlfn.TEXTBEFORE(Customers[[#This Row],[CustomerName]]," ")</f>
        <v>Fatema</v>
      </c>
      <c r="D297" s="1" t="str">
        <f>_xlfn.TEXTAFTER(Customers[[#This Row],[CustomerName]]," ")</f>
        <v>Miller</v>
      </c>
      <c r="E297" s="1" t="s">
        <v>3868</v>
      </c>
      <c r="F297" s="1" t="s">
        <v>3869</v>
      </c>
      <c r="G297" s="1" t="s">
        <v>3858</v>
      </c>
      <c r="H297" s="2">
        <v>44261</v>
      </c>
      <c r="I297" s="1" t="s">
        <v>4333</v>
      </c>
    </row>
    <row r="298" spans="1:9" x14ac:dyDescent="0.25">
      <c r="A298" s="1" t="s">
        <v>583</v>
      </c>
      <c r="B298" s="1" t="s">
        <v>4079</v>
      </c>
      <c r="C298" s="1" t="str">
        <f>_xlfn.TEXTBEFORE(Customers[[#This Row],[CustomerName]]," ")</f>
        <v>Sara</v>
      </c>
      <c r="D298" s="1" t="str">
        <f>_xlfn.TEXTAFTER(Customers[[#This Row],[CustomerName]]," ")</f>
        <v>Miller</v>
      </c>
      <c r="E298" s="1" t="s">
        <v>3860</v>
      </c>
      <c r="F298" s="1" t="s">
        <v>3885</v>
      </c>
      <c r="G298" s="1" t="s">
        <v>3886</v>
      </c>
      <c r="H298" s="2">
        <v>45464</v>
      </c>
      <c r="I298" s="1" t="s">
        <v>4080</v>
      </c>
    </row>
    <row r="299" spans="1:9" x14ac:dyDescent="0.25">
      <c r="A299" s="1" t="s">
        <v>936</v>
      </c>
      <c r="B299" s="1" t="s">
        <v>4104</v>
      </c>
      <c r="C299" s="1" t="str">
        <f>_xlfn.TEXTBEFORE(Customers[[#This Row],[CustomerName]]," ")</f>
        <v>Priya</v>
      </c>
      <c r="D299" s="1" t="str">
        <f>_xlfn.TEXTAFTER(Customers[[#This Row],[CustomerName]]," ")</f>
        <v>Hossain</v>
      </c>
      <c r="E299" s="1" t="s">
        <v>3866</v>
      </c>
      <c r="F299" s="1" t="s">
        <v>3885</v>
      </c>
      <c r="G299" s="1" t="s">
        <v>3886</v>
      </c>
      <c r="H299" s="2">
        <v>44546</v>
      </c>
      <c r="I299" s="1" t="s">
        <v>4105</v>
      </c>
    </row>
    <row r="300" spans="1:9" x14ac:dyDescent="0.25">
      <c r="A300" s="1" t="s">
        <v>802</v>
      </c>
      <c r="B300" s="1" t="s">
        <v>4334</v>
      </c>
      <c r="C300" s="1" t="str">
        <f>_xlfn.TEXTBEFORE(Customers[[#This Row],[CustomerName]]," ")</f>
        <v>Sadia</v>
      </c>
      <c r="D300" s="1" t="str">
        <f>_xlfn.TEXTAFTER(Customers[[#This Row],[CustomerName]]," ")</f>
        <v>Miller</v>
      </c>
      <c r="E300" s="1" t="s">
        <v>3872</v>
      </c>
      <c r="F300" s="1" t="s">
        <v>3943</v>
      </c>
      <c r="G300" s="1" t="s">
        <v>4553</v>
      </c>
      <c r="H300" s="2">
        <v>43499</v>
      </c>
      <c r="I300" s="1" t="s">
        <v>4335</v>
      </c>
    </row>
    <row r="301" spans="1:9" x14ac:dyDescent="0.25">
      <c r="A301" s="1" t="s">
        <v>493</v>
      </c>
      <c r="B301" s="1" t="s">
        <v>4156</v>
      </c>
      <c r="C301" s="1" t="str">
        <f>_xlfn.TEXTBEFORE(Customers[[#This Row],[CustomerName]]," ")</f>
        <v>Priya</v>
      </c>
      <c r="D301" s="1" t="str">
        <f>_xlfn.TEXTAFTER(Customers[[#This Row],[CustomerName]]," ")</f>
        <v>Davis</v>
      </c>
      <c r="E301" s="1" t="s">
        <v>3872</v>
      </c>
      <c r="F301" s="1" t="s">
        <v>3907</v>
      </c>
      <c r="G301" s="1" t="s">
        <v>3867</v>
      </c>
      <c r="H301" s="2">
        <v>45274</v>
      </c>
      <c r="I301" s="1" t="s">
        <v>4157</v>
      </c>
    </row>
    <row r="302" spans="1:9" x14ac:dyDescent="0.25">
      <c r="A302" s="1" t="s">
        <v>97</v>
      </c>
      <c r="B302" s="1" t="s">
        <v>4091</v>
      </c>
      <c r="C302" s="1" t="str">
        <f>_xlfn.TEXTBEFORE(Customers[[#This Row],[CustomerName]]," ")</f>
        <v>Sophia</v>
      </c>
      <c r="D302" s="1" t="str">
        <f>_xlfn.TEXTAFTER(Customers[[#This Row],[CustomerName]]," ")</f>
        <v>Khan</v>
      </c>
      <c r="E302" s="1" t="s">
        <v>3860</v>
      </c>
      <c r="F302" s="1" t="s">
        <v>3907</v>
      </c>
      <c r="G302" s="1" t="s">
        <v>3867</v>
      </c>
      <c r="H302" s="2">
        <v>45841</v>
      </c>
      <c r="I302" s="1" t="s">
        <v>4092</v>
      </c>
    </row>
    <row r="303" spans="1:9" x14ac:dyDescent="0.25">
      <c r="A303" s="1" t="s">
        <v>312</v>
      </c>
      <c r="B303" s="1" t="s">
        <v>4336</v>
      </c>
      <c r="C303" s="1" t="str">
        <f>_xlfn.TEXTBEFORE(Customers[[#This Row],[CustomerName]]," ")</f>
        <v>Tania</v>
      </c>
      <c r="D303" s="1" t="str">
        <f>_xlfn.TEXTAFTER(Customers[[#This Row],[CustomerName]]," ")</f>
        <v>Chowdhury</v>
      </c>
      <c r="E303" s="1" t="s">
        <v>3860</v>
      </c>
      <c r="F303" s="1" t="s">
        <v>20</v>
      </c>
      <c r="G303" s="1" t="s">
        <v>3867</v>
      </c>
      <c r="H303" s="2">
        <v>44587</v>
      </c>
      <c r="I303" s="1" t="s">
        <v>4337</v>
      </c>
    </row>
    <row r="304" spans="1:9" x14ac:dyDescent="0.25">
      <c r="A304" s="1" t="s">
        <v>17</v>
      </c>
      <c r="B304" s="1" t="s">
        <v>3934</v>
      </c>
      <c r="C304" s="1" t="str">
        <f>_xlfn.TEXTBEFORE(Customers[[#This Row],[CustomerName]]," ")</f>
        <v>Jamal</v>
      </c>
      <c r="D304" s="1" t="str">
        <f>_xlfn.TEXTAFTER(Customers[[#This Row],[CustomerName]]," ")</f>
        <v>Uddin</v>
      </c>
      <c r="E304" s="1" t="s">
        <v>3866</v>
      </c>
      <c r="F304" s="1" t="s">
        <v>3882</v>
      </c>
      <c r="G304" s="1" t="s">
        <v>3867</v>
      </c>
      <c r="H304" s="2">
        <v>43949</v>
      </c>
      <c r="I304" s="1" t="s">
        <v>3935</v>
      </c>
    </row>
    <row r="305" spans="1:9" x14ac:dyDescent="0.25">
      <c r="A305" s="1" t="s">
        <v>963</v>
      </c>
      <c r="B305" s="1" t="s">
        <v>4338</v>
      </c>
      <c r="C305" s="1" t="str">
        <f>_xlfn.TEXTBEFORE(Customers[[#This Row],[CustomerName]]," ")</f>
        <v>Priya</v>
      </c>
      <c r="D305" s="1" t="str">
        <f>_xlfn.TEXTAFTER(Customers[[#This Row],[CustomerName]]," ")</f>
        <v>Begum</v>
      </c>
      <c r="E305" s="1" t="s">
        <v>3872</v>
      </c>
      <c r="F305" s="1" t="s">
        <v>3869</v>
      </c>
      <c r="G305" s="1" t="s">
        <v>3858</v>
      </c>
      <c r="H305" s="2">
        <v>45610</v>
      </c>
      <c r="I305" s="1" t="s">
        <v>4339</v>
      </c>
    </row>
    <row r="306" spans="1:9" x14ac:dyDescent="0.25">
      <c r="A306" s="1" t="s">
        <v>813</v>
      </c>
      <c r="B306" s="1" t="s">
        <v>4340</v>
      </c>
      <c r="C306" s="1" t="str">
        <f>_xlfn.TEXTBEFORE(Customers[[#This Row],[CustomerName]]," ")</f>
        <v>Grace</v>
      </c>
      <c r="D306" s="1" t="str">
        <f>_xlfn.TEXTAFTER(Customers[[#This Row],[CustomerName]]," ")</f>
        <v>Wilson</v>
      </c>
      <c r="E306" s="1" t="s">
        <v>3856</v>
      </c>
      <c r="F306" s="1" t="s">
        <v>3894</v>
      </c>
      <c r="G306" s="1" t="s">
        <v>3867</v>
      </c>
      <c r="H306" s="2">
        <v>43726</v>
      </c>
      <c r="I306" s="1" t="s">
        <v>4341</v>
      </c>
    </row>
    <row r="307" spans="1:9" x14ac:dyDescent="0.25">
      <c r="A307" s="1" t="s">
        <v>903</v>
      </c>
      <c r="B307" s="1" t="s">
        <v>4342</v>
      </c>
      <c r="C307" s="1" t="str">
        <f>_xlfn.TEXTBEFORE(Customers[[#This Row],[CustomerName]]," ")</f>
        <v>David</v>
      </c>
      <c r="D307" s="1" t="str">
        <f>_xlfn.TEXTAFTER(Customers[[#This Row],[CustomerName]]," ")</f>
        <v>Rahman</v>
      </c>
      <c r="E307" s="1" t="s">
        <v>3866</v>
      </c>
      <c r="F307" s="1" t="s">
        <v>3943</v>
      </c>
      <c r="G307" s="1" t="s">
        <v>4553</v>
      </c>
      <c r="H307" s="2">
        <v>44643</v>
      </c>
      <c r="I307" s="1" t="s">
        <v>4343</v>
      </c>
    </row>
    <row r="308" spans="1:9" x14ac:dyDescent="0.25">
      <c r="A308" s="1" t="s">
        <v>143</v>
      </c>
      <c r="B308" s="1" t="s">
        <v>4388</v>
      </c>
      <c r="C308" s="1" t="str">
        <f>_xlfn.TEXTBEFORE(Customers[[#This Row],[CustomerName]]," ")</f>
        <v>Priya</v>
      </c>
      <c r="D308" s="1" t="str">
        <f>_xlfn.TEXTAFTER(Customers[[#This Row],[CustomerName]]," ")</f>
        <v>Wilson</v>
      </c>
      <c r="E308" s="1" t="s">
        <v>3866</v>
      </c>
      <c r="F308" s="1" t="s">
        <v>3889</v>
      </c>
      <c r="G308" s="1" t="s">
        <v>4555</v>
      </c>
      <c r="H308" s="2">
        <v>43509</v>
      </c>
      <c r="I308" s="1" t="s">
        <v>4344</v>
      </c>
    </row>
    <row r="309" spans="1:9" x14ac:dyDescent="0.25">
      <c r="A309" s="1" t="s">
        <v>127</v>
      </c>
      <c r="B309" s="1" t="s">
        <v>4282</v>
      </c>
      <c r="C309" s="1" t="str">
        <f>_xlfn.TEXTBEFORE(Customers[[#This Row],[CustomerName]]," ")</f>
        <v>Olivia</v>
      </c>
      <c r="D309" s="1" t="str">
        <f>_xlfn.TEXTAFTER(Customers[[#This Row],[CustomerName]]," ")</f>
        <v>Moore</v>
      </c>
      <c r="E309" s="1" t="s">
        <v>3868</v>
      </c>
      <c r="F309" s="1" t="s">
        <v>20</v>
      </c>
      <c r="G309" s="1" t="s">
        <v>3867</v>
      </c>
      <c r="H309" s="2">
        <v>45486</v>
      </c>
      <c r="I309" s="1" t="s">
        <v>4283</v>
      </c>
    </row>
    <row r="310" spans="1:9" x14ac:dyDescent="0.25">
      <c r="A310" s="1" t="s">
        <v>1028</v>
      </c>
      <c r="B310" s="1" t="s">
        <v>4345</v>
      </c>
      <c r="C310" s="1" t="str">
        <f>_xlfn.TEXTBEFORE(Customers[[#This Row],[CustomerName]]," ")</f>
        <v>Karim</v>
      </c>
      <c r="D310" s="1" t="str">
        <f>_xlfn.TEXTAFTER(Customers[[#This Row],[CustomerName]]," ")</f>
        <v>Akter</v>
      </c>
      <c r="E310" s="1" t="s">
        <v>3856</v>
      </c>
      <c r="F310" s="1" t="s">
        <v>3889</v>
      </c>
      <c r="G310" s="1" t="s">
        <v>4555</v>
      </c>
      <c r="H310" s="2">
        <v>43917</v>
      </c>
      <c r="I310" s="1" t="s">
        <v>4346</v>
      </c>
    </row>
    <row r="311" spans="1:9" x14ac:dyDescent="0.25">
      <c r="A311" s="1" t="s">
        <v>640</v>
      </c>
      <c r="B311" s="1" t="s">
        <v>4071</v>
      </c>
      <c r="C311" s="1" t="str">
        <f>_xlfn.TEXTBEFORE(Customers[[#This Row],[CustomerName]]," ")</f>
        <v>Olivia</v>
      </c>
      <c r="D311" s="1" t="str">
        <f>_xlfn.TEXTAFTER(Customers[[#This Row],[CustomerName]]," ")</f>
        <v>Davis</v>
      </c>
      <c r="E311" s="1" t="s">
        <v>3860</v>
      </c>
      <c r="F311" s="1" t="s">
        <v>20</v>
      </c>
      <c r="G311" s="1" t="s">
        <v>3867</v>
      </c>
      <c r="H311" s="2">
        <v>43687</v>
      </c>
      <c r="I311" s="1" t="s">
        <v>4072</v>
      </c>
    </row>
    <row r="312" spans="1:9" x14ac:dyDescent="0.25">
      <c r="A312" s="1" t="s">
        <v>578</v>
      </c>
      <c r="B312" s="1" t="s">
        <v>4347</v>
      </c>
      <c r="C312" s="1" t="str">
        <f>_xlfn.TEXTBEFORE(Customers[[#This Row],[CustomerName]]," ")</f>
        <v>Sabbir</v>
      </c>
      <c r="D312" s="1" t="str">
        <f>_xlfn.TEXTAFTER(Customers[[#This Row],[CustomerName]]," ")</f>
        <v>Thomas</v>
      </c>
      <c r="E312" s="1" t="s">
        <v>3872</v>
      </c>
      <c r="F312" s="1" t="s">
        <v>3861</v>
      </c>
      <c r="G312" s="1" t="s">
        <v>3858</v>
      </c>
      <c r="H312" s="2">
        <v>44195</v>
      </c>
      <c r="I312" s="1" t="s">
        <v>4348</v>
      </c>
    </row>
    <row r="313" spans="1:9" x14ac:dyDescent="0.25">
      <c r="A313" s="1" t="s">
        <v>610</v>
      </c>
      <c r="B313" s="1" t="s">
        <v>4349</v>
      </c>
      <c r="C313" s="1" t="str">
        <f>_xlfn.TEXTBEFORE(Customers[[#This Row],[CustomerName]]," ")</f>
        <v>Daniel</v>
      </c>
      <c r="D313" s="1" t="str">
        <f>_xlfn.TEXTAFTER(Customers[[#This Row],[CustomerName]]," ")</f>
        <v>Ahmed</v>
      </c>
      <c r="E313" s="1" t="s">
        <v>3872</v>
      </c>
      <c r="F313" s="1" t="s">
        <v>14</v>
      </c>
      <c r="G313" s="1" t="s">
        <v>3867</v>
      </c>
      <c r="H313" s="2">
        <v>43904</v>
      </c>
      <c r="I313" s="1" t="s">
        <v>4350</v>
      </c>
    </row>
    <row r="314" spans="1:9" x14ac:dyDescent="0.25">
      <c r="A314" s="1" t="s">
        <v>382</v>
      </c>
      <c r="B314" s="1" t="s">
        <v>3911</v>
      </c>
      <c r="C314" s="1" t="str">
        <f>_xlfn.TEXTBEFORE(Customers[[#This Row],[CustomerName]]," ")</f>
        <v>Karim</v>
      </c>
      <c r="D314" s="1" t="str">
        <f>_xlfn.TEXTAFTER(Customers[[#This Row],[CustomerName]]," ")</f>
        <v>Brown</v>
      </c>
      <c r="E314" s="1" t="s">
        <v>3872</v>
      </c>
      <c r="F314" s="1" t="s">
        <v>3861</v>
      </c>
      <c r="G314" s="1" t="s">
        <v>3858</v>
      </c>
      <c r="H314" s="2">
        <v>44345</v>
      </c>
      <c r="I314" s="1" t="s">
        <v>3912</v>
      </c>
    </row>
    <row r="315" spans="1:9" x14ac:dyDescent="0.25">
      <c r="A315" s="1" t="s">
        <v>1144</v>
      </c>
      <c r="B315" s="1" t="s">
        <v>4351</v>
      </c>
      <c r="C315" s="1" t="str">
        <f>_xlfn.TEXTBEFORE(Customers[[#This Row],[CustomerName]]," ")</f>
        <v>Rakib</v>
      </c>
      <c r="D315" s="1" t="str">
        <f>_xlfn.TEXTAFTER(Customers[[#This Row],[CustomerName]]," ")</f>
        <v>Hossain</v>
      </c>
      <c r="E315" s="1" t="s">
        <v>3860</v>
      </c>
      <c r="F315" s="1" t="s">
        <v>3958</v>
      </c>
      <c r="G315" s="1" t="s">
        <v>4554</v>
      </c>
      <c r="H315" s="2">
        <v>45438</v>
      </c>
      <c r="I315" s="1" t="s">
        <v>4352</v>
      </c>
    </row>
    <row r="316" spans="1:9" x14ac:dyDescent="0.25">
      <c r="A316" s="1" t="s">
        <v>638</v>
      </c>
      <c r="B316" s="1" t="s">
        <v>4353</v>
      </c>
      <c r="C316" s="1" t="str">
        <f>_xlfn.TEXTBEFORE(Customers[[#This Row],[CustomerName]]," ")</f>
        <v>Sophia</v>
      </c>
      <c r="D316" s="1" t="str">
        <f>_xlfn.TEXTAFTER(Customers[[#This Row],[CustomerName]]," ")</f>
        <v>Islam</v>
      </c>
      <c r="E316" s="1" t="s">
        <v>3860</v>
      </c>
      <c r="F316" s="1" t="s">
        <v>3894</v>
      </c>
      <c r="G316" s="1" t="s">
        <v>3867</v>
      </c>
      <c r="H316" s="2">
        <v>44119</v>
      </c>
      <c r="I316" s="1" t="s">
        <v>4354</v>
      </c>
    </row>
    <row r="317" spans="1:9" x14ac:dyDescent="0.25">
      <c r="A317" s="1" t="s">
        <v>161</v>
      </c>
      <c r="B317" s="1" t="s">
        <v>4355</v>
      </c>
      <c r="C317" s="1" t="str">
        <f>_xlfn.TEXTBEFORE(Customers[[#This Row],[CustomerName]]," ")</f>
        <v>Daniel</v>
      </c>
      <c r="D317" s="1" t="str">
        <f>_xlfn.TEXTAFTER(Customers[[#This Row],[CustomerName]]," ")</f>
        <v>Thomas</v>
      </c>
      <c r="E317" s="1" t="s">
        <v>3860</v>
      </c>
      <c r="F317" s="1" t="s">
        <v>43</v>
      </c>
      <c r="G317" s="1" t="s">
        <v>3867</v>
      </c>
      <c r="H317" s="2">
        <v>44827</v>
      </c>
      <c r="I317" s="1" t="s">
        <v>4356</v>
      </c>
    </row>
    <row r="318" spans="1:9" x14ac:dyDescent="0.25">
      <c r="A318" s="1" t="s">
        <v>1262</v>
      </c>
      <c r="B318" s="1" t="s">
        <v>4325</v>
      </c>
      <c r="C318" s="1" t="str">
        <f>_xlfn.TEXTBEFORE(Customers[[#This Row],[CustomerName]]," ")</f>
        <v>Rakib</v>
      </c>
      <c r="D318" s="1" t="str">
        <f>_xlfn.TEXTAFTER(Customers[[#This Row],[CustomerName]]," ")</f>
        <v>Moore</v>
      </c>
      <c r="E318" s="1" t="s">
        <v>3860</v>
      </c>
      <c r="F318" s="1" t="s">
        <v>3882</v>
      </c>
      <c r="G318" s="1" t="s">
        <v>3867</v>
      </c>
      <c r="H318" s="2">
        <v>44716</v>
      </c>
      <c r="I318" s="1" t="s">
        <v>4326</v>
      </c>
    </row>
    <row r="319" spans="1:9" x14ac:dyDescent="0.25">
      <c r="A319" s="1" t="s">
        <v>171</v>
      </c>
      <c r="B319" s="1" t="s">
        <v>4357</v>
      </c>
      <c r="C319" s="1" t="str">
        <f>_xlfn.TEXTBEFORE(Customers[[#This Row],[CustomerName]]," ")</f>
        <v>Fatema</v>
      </c>
      <c r="D319" s="1" t="str">
        <f>_xlfn.TEXTAFTER(Customers[[#This Row],[CustomerName]]," ")</f>
        <v>Smith</v>
      </c>
      <c r="E319" s="1" t="s">
        <v>3868</v>
      </c>
      <c r="F319" s="1" t="s">
        <v>20</v>
      </c>
      <c r="G319" s="1" t="s">
        <v>3867</v>
      </c>
      <c r="H319" s="2">
        <v>44339</v>
      </c>
      <c r="I319" s="1" t="s">
        <v>4188</v>
      </c>
    </row>
    <row r="320" spans="1:9" x14ac:dyDescent="0.25">
      <c r="A320" s="1" t="s">
        <v>1120</v>
      </c>
      <c r="B320" s="1" t="s">
        <v>4358</v>
      </c>
      <c r="C320" s="1" t="str">
        <f>_xlfn.TEXTBEFORE(Customers[[#This Row],[CustomerName]]," ")</f>
        <v>Karim</v>
      </c>
      <c r="D320" s="1" t="str">
        <f>_xlfn.TEXTAFTER(Customers[[#This Row],[CustomerName]]," ")</f>
        <v>Davis</v>
      </c>
      <c r="E320" s="1" t="s">
        <v>3866</v>
      </c>
      <c r="F320" s="1" t="s">
        <v>3869</v>
      </c>
      <c r="G320" s="1" t="s">
        <v>3858</v>
      </c>
      <c r="H320" s="2">
        <v>45692</v>
      </c>
      <c r="I320" s="1" t="s">
        <v>4359</v>
      </c>
    </row>
    <row r="321" spans="1:9" x14ac:dyDescent="0.25">
      <c r="A321" s="1" t="s">
        <v>263</v>
      </c>
      <c r="B321" s="1" t="s">
        <v>3960</v>
      </c>
      <c r="C321" s="1" t="str">
        <f>_xlfn.TEXTBEFORE(Customers[[#This Row],[CustomerName]]," ")</f>
        <v>Mim</v>
      </c>
      <c r="D321" s="1" t="str">
        <f>_xlfn.TEXTAFTER(Customers[[#This Row],[CustomerName]]," ")</f>
        <v>Khan</v>
      </c>
      <c r="E321" s="1" t="s">
        <v>3872</v>
      </c>
      <c r="F321" s="1" t="s">
        <v>20</v>
      </c>
      <c r="G321" s="1" t="s">
        <v>3867</v>
      </c>
      <c r="H321" s="2">
        <v>45199</v>
      </c>
      <c r="I321" s="1" t="s">
        <v>3961</v>
      </c>
    </row>
    <row r="322" spans="1:9" x14ac:dyDescent="0.25">
      <c r="A322" s="1" t="s">
        <v>672</v>
      </c>
      <c r="B322" s="1" t="s">
        <v>3942</v>
      </c>
      <c r="C322" s="1" t="str">
        <f>_xlfn.TEXTBEFORE(Customers[[#This Row],[CustomerName]]," ")</f>
        <v>Emma</v>
      </c>
      <c r="D322" s="1" t="str">
        <f>_xlfn.TEXTAFTER(Customers[[#This Row],[CustomerName]]," ")</f>
        <v>Taylor</v>
      </c>
      <c r="E322" s="1" t="s">
        <v>3856</v>
      </c>
      <c r="F322" s="1" t="s">
        <v>3907</v>
      </c>
      <c r="G322" s="1" t="s">
        <v>3867</v>
      </c>
      <c r="H322" s="2">
        <v>43619</v>
      </c>
      <c r="I322" s="1" t="s">
        <v>3944</v>
      </c>
    </row>
    <row r="323" spans="1:9" x14ac:dyDescent="0.25">
      <c r="A323" s="1" t="s">
        <v>590</v>
      </c>
      <c r="B323" s="1" t="s">
        <v>4292</v>
      </c>
      <c r="C323" s="1" t="str">
        <f>_xlfn.TEXTBEFORE(Customers[[#This Row],[CustomerName]]," ")</f>
        <v>Priya</v>
      </c>
      <c r="D323" s="1" t="str">
        <f>_xlfn.TEXTAFTER(Customers[[#This Row],[CustomerName]]," ")</f>
        <v>Thomas</v>
      </c>
      <c r="E323" s="1" t="s">
        <v>3866</v>
      </c>
      <c r="F323" s="1" t="s">
        <v>52</v>
      </c>
      <c r="G323" s="1" t="s">
        <v>3867</v>
      </c>
      <c r="H323" s="2">
        <v>45627</v>
      </c>
      <c r="I323" s="1" t="s">
        <v>4293</v>
      </c>
    </row>
    <row r="324" spans="1:9" x14ac:dyDescent="0.25">
      <c r="A324" s="1" t="s">
        <v>217</v>
      </c>
      <c r="B324" s="1" t="s">
        <v>4360</v>
      </c>
      <c r="C324" s="1" t="str">
        <f>_xlfn.TEXTBEFORE(Customers[[#This Row],[CustomerName]]," ")</f>
        <v>John</v>
      </c>
      <c r="D324" s="1" t="str">
        <f>_xlfn.TEXTAFTER(Customers[[#This Row],[CustomerName]]," ")</f>
        <v>Davis</v>
      </c>
      <c r="E324" s="1" t="s">
        <v>3860</v>
      </c>
      <c r="F324" s="1" t="s">
        <v>3882</v>
      </c>
      <c r="G324" s="1" t="s">
        <v>3867</v>
      </c>
      <c r="H324" s="2">
        <v>43866</v>
      </c>
      <c r="I324" s="1" t="s">
        <v>4361</v>
      </c>
    </row>
    <row r="325" spans="1:9" x14ac:dyDescent="0.25">
      <c r="A325" s="1" t="s">
        <v>390</v>
      </c>
      <c r="B325" s="1" t="s">
        <v>4111</v>
      </c>
      <c r="C325" s="1" t="str">
        <f>_xlfn.TEXTBEFORE(Customers[[#This Row],[CustomerName]]," ")</f>
        <v>Sara</v>
      </c>
      <c r="D325" s="1" t="str">
        <f>_xlfn.TEXTAFTER(Customers[[#This Row],[CustomerName]]," ")</f>
        <v>Rahman</v>
      </c>
      <c r="E325" s="1" t="s">
        <v>3866</v>
      </c>
      <c r="F325" s="1" t="s">
        <v>39</v>
      </c>
      <c r="G325" s="1" t="s">
        <v>3867</v>
      </c>
      <c r="H325" s="2">
        <v>45406</v>
      </c>
      <c r="I325" s="1" t="s">
        <v>3947</v>
      </c>
    </row>
    <row r="326" spans="1:9" x14ac:dyDescent="0.25">
      <c r="A326" s="1" t="s">
        <v>779</v>
      </c>
      <c r="B326" s="1" t="s">
        <v>4362</v>
      </c>
      <c r="C326" s="1" t="str">
        <f>_xlfn.TEXTBEFORE(Customers[[#This Row],[CustomerName]]," ")</f>
        <v>Ayesha</v>
      </c>
      <c r="D326" s="1" t="str">
        <f>_xlfn.TEXTAFTER(Customers[[#This Row],[CustomerName]]," ")</f>
        <v>Thomas</v>
      </c>
      <c r="E326" s="1" t="s">
        <v>3856</v>
      </c>
      <c r="F326" s="1" t="s">
        <v>3879</v>
      </c>
      <c r="G326" s="1" t="s">
        <v>3879</v>
      </c>
      <c r="H326" s="2">
        <v>44521</v>
      </c>
      <c r="I326" s="1" t="s">
        <v>4363</v>
      </c>
    </row>
    <row r="327" spans="1:9" x14ac:dyDescent="0.25">
      <c r="A327" s="1" t="s">
        <v>1084</v>
      </c>
      <c r="B327" s="1" t="s">
        <v>4108</v>
      </c>
      <c r="C327" s="1" t="str">
        <f>_xlfn.TEXTBEFORE(Customers[[#This Row],[CustomerName]]," ")</f>
        <v>Fatema</v>
      </c>
      <c r="D327" s="1" t="str">
        <f>_xlfn.TEXTAFTER(Customers[[#This Row],[CustomerName]]," ")</f>
        <v>Alam</v>
      </c>
      <c r="E327" s="1" t="s">
        <v>3856</v>
      </c>
      <c r="F327" s="1" t="s">
        <v>3943</v>
      </c>
      <c r="G327" s="1" t="s">
        <v>4553</v>
      </c>
      <c r="H327" s="2">
        <v>44153</v>
      </c>
      <c r="I327" s="1" t="s">
        <v>4185</v>
      </c>
    </row>
    <row r="328" spans="1:9" x14ac:dyDescent="0.25">
      <c r="A328" s="1" t="s">
        <v>1064</v>
      </c>
      <c r="B328" s="1" t="s">
        <v>4051</v>
      </c>
      <c r="C328" s="1" t="str">
        <f>_xlfn.TEXTBEFORE(Customers[[#This Row],[CustomerName]]," ")</f>
        <v>Karim</v>
      </c>
      <c r="D328" s="1" t="str">
        <f>_xlfn.TEXTAFTER(Customers[[#This Row],[CustomerName]]," ")</f>
        <v>Alam</v>
      </c>
      <c r="E328" s="1" t="s">
        <v>3872</v>
      </c>
      <c r="F328" s="1" t="s">
        <v>20</v>
      </c>
      <c r="G328" s="1" t="s">
        <v>3867</v>
      </c>
      <c r="H328" s="2">
        <v>43629</v>
      </c>
      <c r="I328" s="1" t="s">
        <v>4052</v>
      </c>
    </row>
    <row r="329" spans="1:9" x14ac:dyDescent="0.25">
      <c r="A329" s="1" t="s">
        <v>180</v>
      </c>
      <c r="B329" s="1" t="s">
        <v>4199</v>
      </c>
      <c r="C329" s="1" t="str">
        <f>_xlfn.TEXTBEFORE(Customers[[#This Row],[CustomerName]]," ")</f>
        <v>Sara</v>
      </c>
      <c r="D329" s="1" t="str">
        <f>_xlfn.TEXTAFTER(Customers[[#This Row],[CustomerName]]," ")</f>
        <v>Wilson</v>
      </c>
      <c r="E329" s="1" t="s">
        <v>3866</v>
      </c>
      <c r="F329" s="1" t="s">
        <v>3894</v>
      </c>
      <c r="G329" s="1" t="s">
        <v>3867</v>
      </c>
      <c r="H329" s="2">
        <v>44338</v>
      </c>
      <c r="I329" s="1" t="s">
        <v>4200</v>
      </c>
    </row>
    <row r="330" spans="1:9" x14ac:dyDescent="0.25">
      <c r="A330" s="1" t="s">
        <v>558</v>
      </c>
      <c r="B330" s="1" t="s">
        <v>4096</v>
      </c>
      <c r="C330" s="1" t="str">
        <f>_xlfn.TEXTBEFORE(Customers[[#This Row],[CustomerName]]," ")</f>
        <v>Daniel</v>
      </c>
      <c r="D330" s="1" t="str">
        <f>_xlfn.TEXTAFTER(Customers[[#This Row],[CustomerName]]," ")</f>
        <v>Wilson</v>
      </c>
      <c r="E330" s="1" t="s">
        <v>3856</v>
      </c>
      <c r="F330" s="1" t="s">
        <v>3879</v>
      </c>
      <c r="G330" s="1" t="s">
        <v>3879</v>
      </c>
      <c r="H330" s="2">
        <v>45806</v>
      </c>
      <c r="I330" s="1" t="s">
        <v>4097</v>
      </c>
    </row>
    <row r="331" spans="1:9" x14ac:dyDescent="0.25">
      <c r="A331" s="1" t="s">
        <v>77</v>
      </c>
      <c r="B331" s="1" t="s">
        <v>4218</v>
      </c>
      <c r="C331" s="1" t="str">
        <f>_xlfn.TEXTBEFORE(Customers[[#This Row],[CustomerName]]," ")</f>
        <v>Farhan</v>
      </c>
      <c r="D331" s="1" t="str">
        <f>_xlfn.TEXTAFTER(Customers[[#This Row],[CustomerName]]," ")</f>
        <v>Wilson</v>
      </c>
      <c r="E331" s="1" t="s">
        <v>3868</v>
      </c>
      <c r="F331" s="1" t="s">
        <v>3889</v>
      </c>
      <c r="G331" s="1" t="s">
        <v>4555</v>
      </c>
      <c r="H331" s="2">
        <v>44258</v>
      </c>
      <c r="I331" s="1" t="s">
        <v>4219</v>
      </c>
    </row>
    <row r="332" spans="1:9" x14ac:dyDescent="0.25">
      <c r="A332" s="1" t="s">
        <v>449</v>
      </c>
      <c r="B332" s="1" t="s">
        <v>4364</v>
      </c>
      <c r="C332" s="1" t="str">
        <f>_xlfn.TEXTBEFORE(Customers[[#This Row],[CustomerName]]," ")</f>
        <v>Shakib</v>
      </c>
      <c r="D332" s="1" t="str">
        <f>_xlfn.TEXTAFTER(Customers[[#This Row],[CustomerName]]," ")</f>
        <v>Akter</v>
      </c>
      <c r="E332" s="1" t="s">
        <v>3856</v>
      </c>
      <c r="F332" s="1" t="s">
        <v>3958</v>
      </c>
      <c r="G332" s="1" t="s">
        <v>4554</v>
      </c>
      <c r="H332" s="2">
        <v>44098</v>
      </c>
      <c r="I332" s="1" t="s">
        <v>4365</v>
      </c>
    </row>
    <row r="333" spans="1:9" x14ac:dyDescent="0.25">
      <c r="A333" s="1" t="s">
        <v>1184</v>
      </c>
      <c r="B333" s="1" t="s">
        <v>3932</v>
      </c>
      <c r="C333" s="1" t="str">
        <f>_xlfn.TEXTBEFORE(Customers[[#This Row],[CustomerName]]," ")</f>
        <v>Sophia</v>
      </c>
      <c r="D333" s="1" t="str">
        <f>_xlfn.TEXTAFTER(Customers[[#This Row],[CustomerName]]," ")</f>
        <v>Taylor</v>
      </c>
      <c r="E333" s="1" t="s">
        <v>3872</v>
      </c>
      <c r="F333" s="1" t="s">
        <v>3885</v>
      </c>
      <c r="G333" s="1" t="s">
        <v>3886</v>
      </c>
      <c r="H333" s="2">
        <v>43519</v>
      </c>
      <c r="I333" s="1" t="s">
        <v>3933</v>
      </c>
    </row>
    <row r="334" spans="1:9" x14ac:dyDescent="0.25">
      <c r="A334" s="1" t="s">
        <v>188</v>
      </c>
      <c r="B334" s="1" t="s">
        <v>4366</v>
      </c>
      <c r="C334" s="1" t="str">
        <f>_xlfn.TEXTBEFORE(Customers[[#This Row],[CustomerName]]," ")</f>
        <v>Jamal</v>
      </c>
      <c r="D334" s="1" t="str">
        <f>_xlfn.TEXTAFTER(Customers[[#This Row],[CustomerName]]," ")</f>
        <v>Hossain</v>
      </c>
      <c r="E334" s="1" t="s">
        <v>3856</v>
      </c>
      <c r="F334" s="1" t="s">
        <v>3943</v>
      </c>
      <c r="G334" s="1" t="s">
        <v>4553</v>
      </c>
      <c r="H334" s="2">
        <v>45193</v>
      </c>
      <c r="I334" s="1" t="s">
        <v>4367</v>
      </c>
    </row>
    <row r="335" spans="1:9" x14ac:dyDescent="0.25">
      <c r="A335" s="1" t="s">
        <v>743</v>
      </c>
      <c r="B335" s="1" t="s">
        <v>4181</v>
      </c>
      <c r="C335" s="1" t="str">
        <f>_xlfn.TEXTBEFORE(Customers[[#This Row],[CustomerName]]," ")</f>
        <v>Rahim</v>
      </c>
      <c r="D335" s="1" t="str">
        <f>_xlfn.TEXTAFTER(Customers[[#This Row],[CustomerName]]," ")</f>
        <v>Taylor</v>
      </c>
      <c r="E335" s="1" t="s">
        <v>3856</v>
      </c>
      <c r="F335" s="1" t="s">
        <v>3882</v>
      </c>
      <c r="G335" s="1" t="s">
        <v>3867</v>
      </c>
      <c r="H335" s="2">
        <v>45359</v>
      </c>
      <c r="I335" s="1" t="s">
        <v>4182</v>
      </c>
    </row>
    <row r="336" spans="1:9" x14ac:dyDescent="0.25">
      <c r="A336" s="1" t="s">
        <v>500</v>
      </c>
      <c r="B336" s="1" t="s">
        <v>3972</v>
      </c>
      <c r="C336" s="1" t="str">
        <f>_xlfn.TEXTBEFORE(Customers[[#This Row],[CustomerName]]," ")</f>
        <v>Rakib</v>
      </c>
      <c r="D336" s="1" t="str">
        <f>_xlfn.TEXTAFTER(Customers[[#This Row],[CustomerName]]," ")</f>
        <v>Taylor</v>
      </c>
      <c r="E336" s="1" t="s">
        <v>3856</v>
      </c>
      <c r="F336" s="1" t="s">
        <v>3958</v>
      </c>
      <c r="G336" s="1" t="s">
        <v>4554</v>
      </c>
      <c r="H336" s="2">
        <v>44298</v>
      </c>
      <c r="I336" s="1" t="s">
        <v>3973</v>
      </c>
    </row>
    <row r="337" spans="1:9" x14ac:dyDescent="0.25">
      <c r="A337" s="1" t="s">
        <v>564</v>
      </c>
      <c r="B337" s="1" t="s">
        <v>3976</v>
      </c>
      <c r="C337" s="1" t="str">
        <f>_xlfn.TEXTBEFORE(Customers[[#This Row],[CustomerName]]," ")</f>
        <v>Tanvir</v>
      </c>
      <c r="D337" s="1" t="str">
        <f>_xlfn.TEXTAFTER(Customers[[#This Row],[CustomerName]]," ")</f>
        <v>Alam</v>
      </c>
      <c r="E337" s="1" t="s">
        <v>3868</v>
      </c>
      <c r="F337" s="1" t="s">
        <v>3857</v>
      </c>
      <c r="G337" s="1" t="s">
        <v>3858</v>
      </c>
      <c r="H337" s="2">
        <v>45079</v>
      </c>
      <c r="I337" s="1" t="s">
        <v>3977</v>
      </c>
    </row>
    <row r="338" spans="1:9" x14ac:dyDescent="0.25">
      <c r="A338" s="1" t="s">
        <v>195</v>
      </c>
      <c r="B338" s="1" t="s">
        <v>4060</v>
      </c>
      <c r="C338" s="1" t="str">
        <f>_xlfn.TEXTBEFORE(Customers[[#This Row],[CustomerName]]," ")</f>
        <v>Mitu</v>
      </c>
      <c r="D338" s="1" t="str">
        <f>_xlfn.TEXTAFTER(Customers[[#This Row],[CustomerName]]," ")</f>
        <v>Miller</v>
      </c>
      <c r="E338" s="1" t="s">
        <v>3866</v>
      </c>
      <c r="F338" s="1" t="s">
        <v>3861</v>
      </c>
      <c r="G338" s="1" t="s">
        <v>3858</v>
      </c>
      <c r="H338" s="2">
        <v>43656</v>
      </c>
      <c r="I338" s="1" t="s">
        <v>4368</v>
      </c>
    </row>
    <row r="339" spans="1:9" x14ac:dyDescent="0.25">
      <c r="A339" s="1" t="s">
        <v>435</v>
      </c>
      <c r="B339" s="1" t="s">
        <v>4238</v>
      </c>
      <c r="C339" s="1" t="str">
        <f>_xlfn.TEXTBEFORE(Customers[[#This Row],[CustomerName]]," ")</f>
        <v>David</v>
      </c>
      <c r="D339" s="1" t="str">
        <f>_xlfn.TEXTAFTER(Customers[[#This Row],[CustomerName]]," ")</f>
        <v>Smith</v>
      </c>
      <c r="E339" s="1" t="s">
        <v>3872</v>
      </c>
      <c r="F339" s="1" t="s">
        <v>52</v>
      </c>
      <c r="G339" s="1" t="s">
        <v>3867</v>
      </c>
      <c r="H339" s="2">
        <v>43692</v>
      </c>
      <c r="I339" s="1" t="s">
        <v>4369</v>
      </c>
    </row>
    <row r="340" spans="1:9" x14ac:dyDescent="0.25">
      <c r="A340" s="1" t="s">
        <v>319</v>
      </c>
      <c r="B340" s="1" t="s">
        <v>4370</v>
      </c>
      <c r="C340" s="1" t="str">
        <f>_xlfn.TEXTBEFORE(Customers[[#This Row],[CustomerName]]," ")</f>
        <v>Shakib</v>
      </c>
      <c r="D340" s="1" t="str">
        <f>_xlfn.TEXTAFTER(Customers[[#This Row],[CustomerName]]," ")</f>
        <v>Smith</v>
      </c>
      <c r="E340" s="1" t="s">
        <v>3866</v>
      </c>
      <c r="F340" s="1" t="s">
        <v>3958</v>
      </c>
      <c r="G340" s="1" t="s">
        <v>4554</v>
      </c>
      <c r="H340" s="2">
        <v>43668</v>
      </c>
      <c r="I340" s="1" t="s">
        <v>4371</v>
      </c>
    </row>
    <row r="341" spans="1:9" x14ac:dyDescent="0.25">
      <c r="A341" s="1" t="s">
        <v>1210</v>
      </c>
      <c r="B341" s="1" t="s">
        <v>4372</v>
      </c>
      <c r="C341" s="1" t="str">
        <f>_xlfn.TEXTBEFORE(Customers[[#This Row],[CustomerName]]," ")</f>
        <v>Grace</v>
      </c>
      <c r="D341" s="1" t="str">
        <f>_xlfn.TEXTAFTER(Customers[[#This Row],[CustomerName]]," ")</f>
        <v>Islam</v>
      </c>
      <c r="E341" s="1" t="s">
        <v>3872</v>
      </c>
      <c r="F341" s="1" t="s">
        <v>3879</v>
      </c>
      <c r="G341" s="1" t="s">
        <v>3879</v>
      </c>
      <c r="H341" s="2">
        <v>45770</v>
      </c>
      <c r="I341" s="1" t="s">
        <v>4373</v>
      </c>
    </row>
    <row r="342" spans="1:9" x14ac:dyDescent="0.25">
      <c r="A342" s="1" t="s">
        <v>237</v>
      </c>
      <c r="B342" s="1" t="s">
        <v>4374</v>
      </c>
      <c r="C342" s="1" t="str">
        <f>_xlfn.TEXTBEFORE(Customers[[#This Row],[CustomerName]]," ")</f>
        <v>Jamal</v>
      </c>
      <c r="D342" s="1" t="str">
        <f>_xlfn.TEXTAFTER(Customers[[#This Row],[CustomerName]]," ")</f>
        <v>Ahmed</v>
      </c>
      <c r="E342" s="1" t="s">
        <v>3856</v>
      </c>
      <c r="F342" s="1" t="s">
        <v>3894</v>
      </c>
      <c r="G342" s="1" t="s">
        <v>3867</v>
      </c>
      <c r="H342" s="2">
        <v>45716</v>
      </c>
      <c r="I342" s="1" t="s">
        <v>4375</v>
      </c>
    </row>
    <row r="343" spans="1:9" x14ac:dyDescent="0.25">
      <c r="A343" s="1" t="s">
        <v>956</v>
      </c>
      <c r="B343" s="1" t="s">
        <v>4307</v>
      </c>
      <c r="C343" s="1" t="str">
        <f>_xlfn.TEXTBEFORE(Customers[[#This Row],[CustomerName]]," ")</f>
        <v>Sophia</v>
      </c>
      <c r="D343" s="1" t="str">
        <f>_xlfn.TEXTAFTER(Customers[[#This Row],[CustomerName]]," ")</f>
        <v>Begum</v>
      </c>
      <c r="E343" s="1" t="s">
        <v>3860</v>
      </c>
      <c r="F343" s="1" t="s">
        <v>39</v>
      </c>
      <c r="G343" s="1" t="s">
        <v>3867</v>
      </c>
      <c r="H343" s="2">
        <v>44715</v>
      </c>
      <c r="I343" s="1" t="s">
        <v>4308</v>
      </c>
    </row>
    <row r="344" spans="1:9" x14ac:dyDescent="0.25">
      <c r="A344" s="1" t="s">
        <v>232</v>
      </c>
      <c r="B344" s="1" t="s">
        <v>4336</v>
      </c>
      <c r="C344" s="1" t="str">
        <f>_xlfn.TEXTBEFORE(Customers[[#This Row],[CustomerName]]," ")</f>
        <v>Tania</v>
      </c>
      <c r="D344" s="1" t="str">
        <f>_xlfn.TEXTAFTER(Customers[[#This Row],[CustomerName]]," ")</f>
        <v>Chowdhury</v>
      </c>
      <c r="E344" s="1" t="s">
        <v>3856</v>
      </c>
      <c r="F344" s="1" t="s">
        <v>20</v>
      </c>
      <c r="G344" s="1" t="s">
        <v>3867</v>
      </c>
      <c r="H344" s="2">
        <v>45378</v>
      </c>
      <c r="I344" s="1" t="s">
        <v>4337</v>
      </c>
    </row>
    <row r="345" spans="1:9" x14ac:dyDescent="0.25">
      <c r="A345" s="1" t="s">
        <v>782</v>
      </c>
      <c r="B345" s="1" t="s">
        <v>4376</v>
      </c>
      <c r="C345" s="1" t="str">
        <f>_xlfn.TEXTBEFORE(Customers[[#This Row],[CustomerName]]," ")</f>
        <v>Nadia</v>
      </c>
      <c r="D345" s="1" t="str">
        <f>_xlfn.TEXTAFTER(Customers[[#This Row],[CustomerName]]," ")</f>
        <v>Khan</v>
      </c>
      <c r="E345" s="1" t="s">
        <v>3872</v>
      </c>
      <c r="F345" s="1" t="s">
        <v>3857</v>
      </c>
      <c r="G345" s="1" t="s">
        <v>3858</v>
      </c>
      <c r="H345" s="2">
        <v>43751</v>
      </c>
      <c r="I345" s="1" t="s">
        <v>4377</v>
      </c>
    </row>
    <row r="346" spans="1:9" x14ac:dyDescent="0.25">
      <c r="A346" s="1" t="s">
        <v>86</v>
      </c>
      <c r="B346" s="1" t="s">
        <v>4012</v>
      </c>
      <c r="C346" s="1" t="str">
        <f>_xlfn.TEXTBEFORE(Customers[[#This Row],[CustomerName]]," ")</f>
        <v>John</v>
      </c>
      <c r="D346" s="1" t="str">
        <f>_xlfn.TEXTAFTER(Customers[[#This Row],[CustomerName]]," ")</f>
        <v>Thomas</v>
      </c>
      <c r="E346" s="1" t="s">
        <v>3872</v>
      </c>
      <c r="F346" s="1" t="s">
        <v>3943</v>
      </c>
      <c r="G346" s="1" t="s">
        <v>4553</v>
      </c>
      <c r="H346" s="2">
        <v>43802</v>
      </c>
      <c r="I346" s="1" t="s">
        <v>4013</v>
      </c>
    </row>
    <row r="347" spans="1:9" x14ac:dyDescent="0.25">
      <c r="A347" s="1" t="s">
        <v>1098</v>
      </c>
      <c r="B347" s="1" t="s">
        <v>4378</v>
      </c>
      <c r="C347" s="1" t="str">
        <f>_xlfn.TEXTBEFORE(Customers[[#This Row],[CustomerName]]," ")</f>
        <v>Olivia</v>
      </c>
      <c r="D347" s="1" t="str">
        <f>_xlfn.TEXTAFTER(Customers[[#This Row],[CustomerName]]," ")</f>
        <v>Uddin</v>
      </c>
      <c r="E347" s="1" t="s">
        <v>3868</v>
      </c>
      <c r="F347" s="1" t="s">
        <v>3861</v>
      </c>
      <c r="G347" s="1" t="s">
        <v>3858</v>
      </c>
      <c r="H347" s="2">
        <v>45344</v>
      </c>
      <c r="I347" s="1" t="s">
        <v>4379</v>
      </c>
    </row>
    <row r="348" spans="1:9" x14ac:dyDescent="0.25">
      <c r="A348" s="1" t="s">
        <v>310</v>
      </c>
      <c r="B348" s="1" t="s">
        <v>4087</v>
      </c>
      <c r="C348" s="1" t="str">
        <f>_xlfn.TEXTBEFORE(Customers[[#This Row],[CustomerName]]," ")</f>
        <v>Daniel</v>
      </c>
      <c r="D348" s="1" t="str">
        <f>_xlfn.TEXTAFTER(Customers[[#This Row],[CustomerName]]," ")</f>
        <v>Taylor</v>
      </c>
      <c r="E348" s="1" t="s">
        <v>3868</v>
      </c>
      <c r="F348" s="1" t="s">
        <v>3894</v>
      </c>
      <c r="G348" s="1" t="s">
        <v>3867</v>
      </c>
      <c r="H348" s="2">
        <v>45397</v>
      </c>
      <c r="I348" s="1" t="s">
        <v>4088</v>
      </c>
    </row>
    <row r="349" spans="1:9" x14ac:dyDescent="0.25">
      <c r="A349" s="1" t="s">
        <v>156</v>
      </c>
      <c r="B349" s="1" t="s">
        <v>4207</v>
      </c>
      <c r="C349" s="1" t="str">
        <f>_xlfn.TEXTBEFORE(Customers[[#This Row],[CustomerName]]," ")</f>
        <v>Michael</v>
      </c>
      <c r="D349" s="1" t="str">
        <f>_xlfn.TEXTAFTER(Customers[[#This Row],[CustomerName]]," ")</f>
        <v>Begum</v>
      </c>
      <c r="E349" s="1" t="s">
        <v>3868</v>
      </c>
      <c r="F349" s="1" t="s">
        <v>52</v>
      </c>
      <c r="G349" s="1" t="s">
        <v>3867</v>
      </c>
      <c r="H349" s="2">
        <v>44659</v>
      </c>
      <c r="I349" s="1" t="s">
        <v>4208</v>
      </c>
    </row>
    <row r="350" spans="1:9" x14ac:dyDescent="0.25">
      <c r="A350" s="1" t="s">
        <v>497</v>
      </c>
      <c r="B350" s="1" t="s">
        <v>4380</v>
      </c>
      <c r="C350" s="1" t="str">
        <f>_xlfn.TEXTBEFORE(Customers[[#This Row],[CustomerName]]," ")</f>
        <v>Ayesha</v>
      </c>
      <c r="D350" s="1" t="str">
        <f>_xlfn.TEXTAFTER(Customers[[#This Row],[CustomerName]]," ")</f>
        <v>Alam</v>
      </c>
      <c r="E350" s="1" t="s">
        <v>3872</v>
      </c>
      <c r="F350" s="1" t="s">
        <v>3958</v>
      </c>
      <c r="G350" s="1" t="s">
        <v>4554</v>
      </c>
      <c r="H350" s="2">
        <v>45048</v>
      </c>
      <c r="I350" s="1" t="s">
        <v>4381</v>
      </c>
    </row>
    <row r="351" spans="1:9" x14ac:dyDescent="0.25">
      <c r="A351" s="1" t="s">
        <v>498</v>
      </c>
      <c r="B351" s="1" t="s">
        <v>3884</v>
      </c>
      <c r="C351" s="1" t="str">
        <f>_xlfn.TEXTBEFORE(Customers[[#This Row],[CustomerName]]," ")</f>
        <v>Sara</v>
      </c>
      <c r="D351" s="1" t="str">
        <f>_xlfn.TEXTAFTER(Customers[[#This Row],[CustomerName]]," ")</f>
        <v>Taylor</v>
      </c>
      <c r="E351" s="1" t="s">
        <v>3856</v>
      </c>
      <c r="F351" s="1" t="s">
        <v>20</v>
      </c>
      <c r="G351" s="1" t="s">
        <v>3867</v>
      </c>
      <c r="H351" s="2">
        <v>45317</v>
      </c>
      <c r="I351" s="1" t="s">
        <v>3887</v>
      </c>
    </row>
    <row r="352" spans="1:9" x14ac:dyDescent="0.25">
      <c r="A352" s="1" t="s">
        <v>40</v>
      </c>
      <c r="B352" s="1" t="s">
        <v>4382</v>
      </c>
      <c r="C352" s="1" t="str">
        <f>_xlfn.TEXTBEFORE(Customers[[#This Row],[CustomerName]]," ")</f>
        <v>Emma</v>
      </c>
      <c r="D352" s="1" t="str">
        <f>_xlfn.TEXTAFTER(Customers[[#This Row],[CustomerName]]," ")</f>
        <v>Alam</v>
      </c>
      <c r="E352" s="1" t="s">
        <v>3868</v>
      </c>
      <c r="F352" s="1" t="s">
        <v>3907</v>
      </c>
      <c r="G352" s="1" t="s">
        <v>3867</v>
      </c>
      <c r="H352" s="2">
        <v>43512</v>
      </c>
      <c r="I352" s="1" t="s">
        <v>4383</v>
      </c>
    </row>
    <row r="353" spans="1:9" x14ac:dyDescent="0.25">
      <c r="A353" s="1" t="s">
        <v>99</v>
      </c>
      <c r="B353" s="1" t="s">
        <v>4100</v>
      </c>
      <c r="C353" s="1" t="str">
        <f>_xlfn.TEXTBEFORE(Customers[[#This Row],[CustomerName]]," ")</f>
        <v>Rakib</v>
      </c>
      <c r="D353" s="1" t="str">
        <f>_xlfn.TEXTAFTER(Customers[[#This Row],[CustomerName]]," ")</f>
        <v>Khan</v>
      </c>
      <c r="E353" s="1" t="s">
        <v>3868</v>
      </c>
      <c r="F353" s="1" t="s">
        <v>3882</v>
      </c>
      <c r="G353" s="1" t="s">
        <v>3867</v>
      </c>
      <c r="H353" s="2">
        <v>44488</v>
      </c>
      <c r="I353" s="1" t="s">
        <v>4101</v>
      </c>
    </row>
    <row r="354" spans="1:9" x14ac:dyDescent="0.25">
      <c r="A354" s="1" t="s">
        <v>1329</v>
      </c>
      <c r="B354" s="1" t="s">
        <v>4301</v>
      </c>
      <c r="C354" s="1" t="str">
        <f>_xlfn.TEXTBEFORE(Customers[[#This Row],[CustomerName]]," ")</f>
        <v>Ayesha</v>
      </c>
      <c r="D354" s="1" t="str">
        <f>_xlfn.TEXTAFTER(Customers[[#This Row],[CustomerName]]," ")</f>
        <v>Begum</v>
      </c>
      <c r="E354" s="1" t="s">
        <v>3866</v>
      </c>
      <c r="F354" s="1" t="s">
        <v>3879</v>
      </c>
      <c r="G354" s="1" t="s">
        <v>3879</v>
      </c>
      <c r="H354" s="2">
        <v>45525</v>
      </c>
      <c r="I354" s="1" t="s">
        <v>4302</v>
      </c>
    </row>
    <row r="355" spans="1:9" x14ac:dyDescent="0.25">
      <c r="A355" s="1" t="s">
        <v>480</v>
      </c>
      <c r="B355" s="1" t="s">
        <v>4384</v>
      </c>
      <c r="C355" s="1" t="str">
        <f>_xlfn.TEXTBEFORE(Customers[[#This Row],[CustomerName]]," ")</f>
        <v>Rakib</v>
      </c>
      <c r="D355" s="1" t="str">
        <f>_xlfn.TEXTAFTER(Customers[[#This Row],[CustomerName]]," ")</f>
        <v>Davis</v>
      </c>
      <c r="E355" s="1" t="s">
        <v>3866</v>
      </c>
      <c r="F355" s="1" t="s">
        <v>20</v>
      </c>
      <c r="G355" s="1" t="s">
        <v>3867</v>
      </c>
      <c r="H355" s="2">
        <v>43769</v>
      </c>
      <c r="I355" s="1" t="s">
        <v>4385</v>
      </c>
    </row>
    <row r="356" spans="1:9" x14ac:dyDescent="0.25">
      <c r="A356" s="1" t="s">
        <v>522</v>
      </c>
      <c r="B356" s="1" t="s">
        <v>3942</v>
      </c>
      <c r="C356" s="1" t="str">
        <f>_xlfn.TEXTBEFORE(Customers[[#This Row],[CustomerName]]," ")</f>
        <v>Emma</v>
      </c>
      <c r="D356" s="1" t="str">
        <f>_xlfn.TEXTAFTER(Customers[[#This Row],[CustomerName]]," ")</f>
        <v>Taylor</v>
      </c>
      <c r="E356" s="1" t="s">
        <v>3868</v>
      </c>
      <c r="F356" s="1" t="s">
        <v>20</v>
      </c>
      <c r="G356" s="1" t="s">
        <v>3867</v>
      </c>
      <c r="H356" s="2">
        <v>45036</v>
      </c>
      <c r="I356" s="1" t="s">
        <v>3944</v>
      </c>
    </row>
    <row r="357" spans="1:9" x14ac:dyDescent="0.25">
      <c r="A357" s="1" t="s">
        <v>959</v>
      </c>
      <c r="B357" s="1" t="s">
        <v>4386</v>
      </c>
      <c r="C357" s="1" t="str">
        <f>_xlfn.TEXTBEFORE(Customers[[#This Row],[CustomerName]]," ")</f>
        <v>Farhan</v>
      </c>
      <c r="D357" s="1" t="str">
        <f>_xlfn.TEXTAFTER(Customers[[#This Row],[CustomerName]]," ")</f>
        <v>Ahmed</v>
      </c>
      <c r="E357" s="1" t="s">
        <v>3860</v>
      </c>
      <c r="F357" s="1" t="s">
        <v>43</v>
      </c>
      <c r="G357" s="1" t="s">
        <v>3867</v>
      </c>
      <c r="H357" s="2">
        <v>43693</v>
      </c>
      <c r="I357" s="1" t="s">
        <v>4387</v>
      </c>
    </row>
    <row r="358" spans="1:9" x14ac:dyDescent="0.25">
      <c r="A358" s="1" t="s">
        <v>93</v>
      </c>
      <c r="B358" s="1" t="s">
        <v>4382</v>
      </c>
      <c r="C358" s="1" t="str">
        <f>_xlfn.TEXTBEFORE(Customers[[#This Row],[CustomerName]]," ")</f>
        <v>Emma</v>
      </c>
      <c r="D358" s="1" t="str">
        <f>_xlfn.TEXTAFTER(Customers[[#This Row],[CustomerName]]," ")</f>
        <v>Alam</v>
      </c>
      <c r="E358" s="1" t="s">
        <v>3868</v>
      </c>
      <c r="F358" s="1" t="s">
        <v>3958</v>
      </c>
      <c r="G358" s="1" t="s">
        <v>4554</v>
      </c>
      <c r="H358" s="2">
        <v>44602</v>
      </c>
      <c r="I358" s="1" t="s">
        <v>4383</v>
      </c>
    </row>
    <row r="359" spans="1:9" x14ac:dyDescent="0.25">
      <c r="A359" s="1" t="s">
        <v>226</v>
      </c>
      <c r="B359" s="1" t="s">
        <v>4109</v>
      </c>
      <c r="C359" s="1" t="str">
        <f>_xlfn.TEXTBEFORE(Customers[[#This Row],[CustomerName]]," ")</f>
        <v>Sophia</v>
      </c>
      <c r="D359" s="1" t="str">
        <f>_xlfn.TEXTAFTER(Customers[[#This Row],[CustomerName]]," ")</f>
        <v>Thomas</v>
      </c>
      <c r="E359" s="1" t="s">
        <v>3866</v>
      </c>
      <c r="F359" s="1" t="s">
        <v>3879</v>
      </c>
      <c r="G359" s="1" t="s">
        <v>3879</v>
      </c>
      <c r="H359" s="2">
        <v>45093</v>
      </c>
      <c r="I359" s="1" t="s">
        <v>4110</v>
      </c>
    </row>
    <row r="360" spans="1:9" x14ac:dyDescent="0.25">
      <c r="A360" s="1" t="s">
        <v>596</v>
      </c>
      <c r="B360" s="1" t="s">
        <v>4357</v>
      </c>
      <c r="C360" s="1" t="str">
        <f>_xlfn.TEXTBEFORE(Customers[[#This Row],[CustomerName]]," ")</f>
        <v>Fatema</v>
      </c>
      <c r="D360" s="1" t="str">
        <f>_xlfn.TEXTAFTER(Customers[[#This Row],[CustomerName]]," ")</f>
        <v>Smith</v>
      </c>
      <c r="E360" s="1" t="s">
        <v>3868</v>
      </c>
      <c r="F360" s="1" t="s">
        <v>52</v>
      </c>
      <c r="G360" s="1" t="s">
        <v>3867</v>
      </c>
      <c r="H360" s="2">
        <v>45132</v>
      </c>
      <c r="I360" s="1" t="s">
        <v>4188</v>
      </c>
    </row>
    <row r="361" spans="1:9" x14ac:dyDescent="0.25">
      <c r="A361" s="1" t="s">
        <v>867</v>
      </c>
      <c r="B361" s="1" t="s">
        <v>4389</v>
      </c>
      <c r="C361" s="1" t="str">
        <f>_xlfn.TEXTBEFORE(Customers[[#This Row],[CustomerName]]," ")</f>
        <v>Mitu</v>
      </c>
      <c r="D361" s="1" t="str">
        <f>_xlfn.TEXTAFTER(Customers[[#This Row],[CustomerName]]," ")</f>
        <v>Brown</v>
      </c>
      <c r="E361" s="1" t="s">
        <v>3866</v>
      </c>
      <c r="F361" s="1" t="s">
        <v>14</v>
      </c>
      <c r="G361" s="1" t="s">
        <v>3867</v>
      </c>
      <c r="H361" s="2">
        <v>43981</v>
      </c>
      <c r="I361" s="1" t="s">
        <v>4390</v>
      </c>
    </row>
    <row r="362" spans="1:9" x14ac:dyDescent="0.25">
      <c r="A362" s="1" t="s">
        <v>394</v>
      </c>
      <c r="B362" s="1" t="s">
        <v>4172</v>
      </c>
      <c r="C362" s="1" t="str">
        <f>_xlfn.TEXTBEFORE(Customers[[#This Row],[CustomerName]]," ")</f>
        <v>Olivia</v>
      </c>
      <c r="D362" s="1" t="str">
        <f>_xlfn.TEXTAFTER(Customers[[#This Row],[CustomerName]]," ")</f>
        <v>Rahman</v>
      </c>
      <c r="E362" s="1" t="s">
        <v>3866</v>
      </c>
      <c r="F362" s="1" t="s">
        <v>3885</v>
      </c>
      <c r="G362" s="1" t="s">
        <v>3886</v>
      </c>
      <c r="H362" s="2">
        <v>44183</v>
      </c>
      <c r="I362" s="1" t="s">
        <v>4173</v>
      </c>
    </row>
    <row r="363" spans="1:9" x14ac:dyDescent="0.25">
      <c r="A363" s="1" t="s">
        <v>516</v>
      </c>
      <c r="B363" s="1" t="s">
        <v>4391</v>
      </c>
      <c r="C363" s="1" t="str">
        <f>_xlfn.TEXTBEFORE(Customers[[#This Row],[CustomerName]]," ")</f>
        <v>Olivia</v>
      </c>
      <c r="D363" s="1" t="str">
        <f>_xlfn.TEXTAFTER(Customers[[#This Row],[CustomerName]]," ")</f>
        <v>Ahmed</v>
      </c>
      <c r="E363" s="1" t="s">
        <v>3868</v>
      </c>
      <c r="F363" s="1" t="s">
        <v>3869</v>
      </c>
      <c r="G363" s="1" t="s">
        <v>3858</v>
      </c>
      <c r="H363" s="2">
        <v>45137</v>
      </c>
      <c r="I363" s="1" t="s">
        <v>4392</v>
      </c>
    </row>
    <row r="364" spans="1:9" x14ac:dyDescent="0.25">
      <c r="A364" s="1" t="s">
        <v>1114</v>
      </c>
      <c r="B364" s="1" t="s">
        <v>4164</v>
      </c>
      <c r="C364" s="1" t="str">
        <f>_xlfn.TEXTBEFORE(Customers[[#This Row],[CustomerName]]," ")</f>
        <v>Olivia</v>
      </c>
      <c r="D364" s="1" t="str">
        <f>_xlfn.TEXTAFTER(Customers[[#This Row],[CustomerName]]," ")</f>
        <v>Smith</v>
      </c>
      <c r="E364" s="1" t="s">
        <v>3866</v>
      </c>
      <c r="F364" s="1" t="s">
        <v>14</v>
      </c>
      <c r="G364" s="1" t="s">
        <v>3867</v>
      </c>
      <c r="H364" s="2">
        <v>44356</v>
      </c>
      <c r="I364" s="1" t="s">
        <v>4165</v>
      </c>
    </row>
    <row r="365" spans="1:9" x14ac:dyDescent="0.25">
      <c r="A365" s="1" t="s">
        <v>265</v>
      </c>
      <c r="B365" s="1" t="s">
        <v>4393</v>
      </c>
      <c r="C365" s="1" t="str">
        <f>_xlfn.TEXTBEFORE(Customers[[#This Row],[CustomerName]]," ")</f>
        <v>Hasan</v>
      </c>
      <c r="D365" s="1" t="str">
        <f>_xlfn.TEXTAFTER(Customers[[#This Row],[CustomerName]]," ")</f>
        <v>Khan</v>
      </c>
      <c r="E365" s="1" t="s">
        <v>3866</v>
      </c>
      <c r="F365" s="1" t="s">
        <v>3869</v>
      </c>
      <c r="G365" s="1" t="s">
        <v>3858</v>
      </c>
      <c r="H365" s="2">
        <v>44663</v>
      </c>
      <c r="I365" s="1" t="s">
        <v>4394</v>
      </c>
    </row>
    <row r="366" spans="1:9" x14ac:dyDescent="0.25">
      <c r="A366" s="1" t="s">
        <v>700</v>
      </c>
      <c r="B366" s="1" t="s">
        <v>4395</v>
      </c>
      <c r="C366" s="1" t="str">
        <f>_xlfn.TEXTBEFORE(Customers[[#This Row],[CustomerName]]," ")</f>
        <v>Sophia</v>
      </c>
      <c r="D366" s="1" t="str">
        <f>_xlfn.TEXTAFTER(Customers[[#This Row],[CustomerName]]," ")</f>
        <v>Chowdhury</v>
      </c>
      <c r="E366" s="1" t="s">
        <v>3868</v>
      </c>
      <c r="F366" s="1" t="s">
        <v>3882</v>
      </c>
      <c r="G366" s="1" t="s">
        <v>3867</v>
      </c>
      <c r="H366" s="2">
        <v>45777</v>
      </c>
      <c r="I366" s="1" t="s">
        <v>4396</v>
      </c>
    </row>
    <row r="367" spans="1:9" x14ac:dyDescent="0.25">
      <c r="A367" s="1" t="s">
        <v>1419</v>
      </c>
      <c r="B367" s="1" t="s">
        <v>4397</v>
      </c>
      <c r="C367" s="1" t="str">
        <f>_xlfn.TEXTBEFORE(Customers[[#This Row],[CustomerName]]," ")</f>
        <v>Shakib</v>
      </c>
      <c r="D367" s="1" t="str">
        <f>_xlfn.TEXTAFTER(Customers[[#This Row],[CustomerName]]," ")</f>
        <v>Johnson</v>
      </c>
      <c r="E367" s="1" t="s">
        <v>3866</v>
      </c>
      <c r="F367" s="1" t="s">
        <v>3869</v>
      </c>
      <c r="G367" s="1" t="s">
        <v>3858</v>
      </c>
      <c r="H367" s="2">
        <v>45861</v>
      </c>
      <c r="I367" s="1" t="s">
        <v>4398</v>
      </c>
    </row>
    <row r="368" spans="1:9" x14ac:dyDescent="0.25">
      <c r="A368" s="1" t="s">
        <v>841</v>
      </c>
      <c r="B368" s="1" t="s">
        <v>4122</v>
      </c>
      <c r="C368" s="1" t="str">
        <f>_xlfn.TEXTBEFORE(Customers[[#This Row],[CustomerName]]," ")</f>
        <v>Fatema</v>
      </c>
      <c r="D368" s="1" t="str">
        <f>_xlfn.TEXTAFTER(Customers[[#This Row],[CustomerName]]," ")</f>
        <v>Anderson</v>
      </c>
      <c r="E368" s="1" t="s">
        <v>3866</v>
      </c>
      <c r="F368" s="1" t="s">
        <v>20</v>
      </c>
      <c r="G368" s="1" t="s">
        <v>3867</v>
      </c>
      <c r="H368" s="2">
        <v>45632</v>
      </c>
      <c r="I368" s="1" t="s">
        <v>4123</v>
      </c>
    </row>
    <row r="369" spans="1:9" x14ac:dyDescent="0.25">
      <c r="A369" s="1" t="s">
        <v>137</v>
      </c>
      <c r="B369" s="1" t="s">
        <v>4399</v>
      </c>
      <c r="C369" s="1" t="str">
        <f>_xlfn.TEXTBEFORE(Customers[[#This Row],[CustomerName]]," ")</f>
        <v>Jamal</v>
      </c>
      <c r="D369" s="1" t="str">
        <f>_xlfn.TEXTAFTER(Customers[[#This Row],[CustomerName]]," ")</f>
        <v>Chowdhury</v>
      </c>
      <c r="E369" s="1" t="s">
        <v>3866</v>
      </c>
      <c r="F369" s="1" t="s">
        <v>3907</v>
      </c>
      <c r="G369" s="1" t="s">
        <v>3867</v>
      </c>
      <c r="H369" s="2">
        <v>43801</v>
      </c>
      <c r="I369" s="1" t="s">
        <v>4400</v>
      </c>
    </row>
    <row r="370" spans="1:9" x14ac:dyDescent="0.25">
      <c r="A370" s="1" t="s">
        <v>396</v>
      </c>
      <c r="B370" s="1" t="s">
        <v>4401</v>
      </c>
      <c r="C370" s="1" t="str">
        <f>_xlfn.TEXTBEFORE(Customers[[#This Row],[CustomerName]]," ")</f>
        <v>Shakib</v>
      </c>
      <c r="D370" s="1" t="str">
        <f>_xlfn.TEXTAFTER(Customers[[#This Row],[CustomerName]]," ")</f>
        <v>Moore</v>
      </c>
      <c r="E370" s="1" t="s">
        <v>3856</v>
      </c>
      <c r="F370" s="1" t="s">
        <v>52</v>
      </c>
      <c r="G370" s="1" t="s">
        <v>3867</v>
      </c>
      <c r="H370" s="2">
        <v>43478</v>
      </c>
      <c r="I370" s="1" t="s">
        <v>4402</v>
      </c>
    </row>
    <row r="371" spans="1:9" x14ac:dyDescent="0.25">
      <c r="A371" s="1" t="s">
        <v>467</v>
      </c>
      <c r="B371" s="1" t="s">
        <v>4403</v>
      </c>
      <c r="C371" s="1" t="str">
        <f>_xlfn.TEXTBEFORE(Customers[[#This Row],[CustomerName]]," ")</f>
        <v>Daniel</v>
      </c>
      <c r="D371" s="1" t="str">
        <f>_xlfn.TEXTAFTER(Customers[[#This Row],[CustomerName]]," ")</f>
        <v>Chowdhury</v>
      </c>
      <c r="E371" s="1" t="s">
        <v>3872</v>
      </c>
      <c r="F371" s="1" t="s">
        <v>20</v>
      </c>
      <c r="G371" s="1" t="s">
        <v>3867</v>
      </c>
      <c r="H371" s="2">
        <v>45192</v>
      </c>
      <c r="I371" s="1" t="s">
        <v>4404</v>
      </c>
    </row>
    <row r="372" spans="1:9" x14ac:dyDescent="0.25">
      <c r="A372" s="1" t="s">
        <v>1647</v>
      </c>
      <c r="B372" s="1" t="s">
        <v>4229</v>
      </c>
      <c r="C372" s="1" t="str">
        <f>_xlfn.TEXTBEFORE(Customers[[#This Row],[CustomerName]]," ")</f>
        <v>Michael</v>
      </c>
      <c r="D372" s="1" t="str">
        <f>_xlfn.TEXTAFTER(Customers[[#This Row],[CustomerName]]," ")</f>
        <v>Miller</v>
      </c>
      <c r="E372" s="1" t="s">
        <v>3856</v>
      </c>
      <c r="F372" s="1" t="s">
        <v>20</v>
      </c>
      <c r="G372" s="1" t="s">
        <v>3867</v>
      </c>
      <c r="H372" s="2">
        <v>45498</v>
      </c>
      <c r="I372" s="1" t="s">
        <v>4230</v>
      </c>
    </row>
    <row r="373" spans="1:9" x14ac:dyDescent="0.25">
      <c r="A373" s="1" t="s">
        <v>897</v>
      </c>
      <c r="B373" s="1" t="s">
        <v>4234</v>
      </c>
      <c r="C373" s="1" t="str">
        <f>_xlfn.TEXTBEFORE(Customers[[#This Row],[CustomerName]]," ")</f>
        <v>Sabbir</v>
      </c>
      <c r="D373" s="1" t="str">
        <f>_xlfn.TEXTAFTER(Customers[[#This Row],[CustomerName]]," ")</f>
        <v>Rahman</v>
      </c>
      <c r="E373" s="1" t="s">
        <v>3860</v>
      </c>
      <c r="F373" s="1" t="s">
        <v>20</v>
      </c>
      <c r="G373" s="1" t="s">
        <v>3867</v>
      </c>
      <c r="H373" s="2">
        <v>44164</v>
      </c>
      <c r="I373" s="1" t="s">
        <v>4235</v>
      </c>
    </row>
    <row r="374" spans="1:9" x14ac:dyDescent="0.25">
      <c r="A374" s="1" t="s">
        <v>663</v>
      </c>
      <c r="B374" s="1" t="s">
        <v>4405</v>
      </c>
      <c r="C374" s="1" t="str">
        <f>_xlfn.TEXTBEFORE(Customers[[#This Row],[CustomerName]]," ")</f>
        <v>Mim</v>
      </c>
      <c r="D374" s="1" t="str">
        <f>_xlfn.TEXTAFTER(Customers[[#This Row],[CustomerName]]," ")</f>
        <v>Alam</v>
      </c>
      <c r="E374" s="1" t="s">
        <v>3872</v>
      </c>
      <c r="F374" s="1" t="s">
        <v>3882</v>
      </c>
      <c r="G374" s="1" t="s">
        <v>3867</v>
      </c>
      <c r="H374" s="2">
        <v>45323</v>
      </c>
      <c r="I374" s="1" t="s">
        <v>4406</v>
      </c>
    </row>
    <row r="375" spans="1:9" x14ac:dyDescent="0.25">
      <c r="A375" s="1" t="s">
        <v>1479</v>
      </c>
      <c r="B375" s="1" t="s">
        <v>4407</v>
      </c>
      <c r="C375" s="1" t="str">
        <f>_xlfn.TEXTBEFORE(Customers[[#This Row],[CustomerName]]," ")</f>
        <v>Shakib</v>
      </c>
      <c r="D375" s="1" t="str">
        <f>_xlfn.TEXTAFTER(Customers[[#This Row],[CustomerName]]," ")</f>
        <v>Miller</v>
      </c>
      <c r="E375" s="1" t="s">
        <v>3856</v>
      </c>
      <c r="F375" s="1" t="s">
        <v>3869</v>
      </c>
      <c r="G375" s="1" t="s">
        <v>3858</v>
      </c>
      <c r="H375" s="2">
        <v>44567</v>
      </c>
      <c r="I375" s="1" t="s">
        <v>4408</v>
      </c>
    </row>
    <row r="376" spans="1:9" x14ac:dyDescent="0.25">
      <c r="A376" s="1" t="s">
        <v>485</v>
      </c>
      <c r="B376" s="1" t="s">
        <v>4004</v>
      </c>
      <c r="C376" s="1" t="str">
        <f>_xlfn.TEXTBEFORE(Customers[[#This Row],[CustomerName]]," ")</f>
        <v>Jamal</v>
      </c>
      <c r="D376" s="1" t="str">
        <f>_xlfn.TEXTAFTER(Customers[[#This Row],[CustomerName]]," ")</f>
        <v>Rahman</v>
      </c>
      <c r="E376" s="1" t="s">
        <v>3856</v>
      </c>
      <c r="F376" s="1" t="s">
        <v>20</v>
      </c>
      <c r="G376" s="1" t="s">
        <v>3867</v>
      </c>
      <c r="H376" s="2">
        <v>45302</v>
      </c>
      <c r="I376" s="1" t="s">
        <v>4005</v>
      </c>
    </row>
    <row r="377" spans="1:9" x14ac:dyDescent="0.25">
      <c r="A377" s="1" t="s">
        <v>789</v>
      </c>
      <c r="B377" s="1" t="s">
        <v>4388</v>
      </c>
      <c r="C377" s="1" t="str">
        <f>_xlfn.TEXTBEFORE(Customers[[#This Row],[CustomerName]]," ")</f>
        <v>Priya</v>
      </c>
      <c r="D377" s="1" t="str">
        <f>_xlfn.TEXTAFTER(Customers[[#This Row],[CustomerName]]," ")</f>
        <v>Wilson</v>
      </c>
      <c r="E377" s="1" t="s">
        <v>3872</v>
      </c>
      <c r="F377" s="1" t="s">
        <v>3943</v>
      </c>
      <c r="G377" s="1" t="s">
        <v>4553</v>
      </c>
      <c r="H377" s="2">
        <v>44257</v>
      </c>
      <c r="I377" s="1" t="s">
        <v>4344</v>
      </c>
    </row>
    <row r="378" spans="1:9" x14ac:dyDescent="0.25">
      <c r="A378" s="1" t="s">
        <v>505</v>
      </c>
      <c r="B378" s="1" t="s">
        <v>4409</v>
      </c>
      <c r="C378" s="1" t="str">
        <f>_xlfn.TEXTBEFORE(Customers[[#This Row],[CustomerName]]," ")</f>
        <v>Hasan</v>
      </c>
      <c r="D378" s="1" t="str">
        <f>_xlfn.TEXTAFTER(Customers[[#This Row],[CustomerName]]," ")</f>
        <v>Wilson</v>
      </c>
      <c r="E378" s="1" t="s">
        <v>3860</v>
      </c>
      <c r="F378" s="1" t="s">
        <v>20</v>
      </c>
      <c r="G378" s="1" t="s">
        <v>3867</v>
      </c>
      <c r="H378" s="2">
        <v>45705</v>
      </c>
      <c r="I378" s="1" t="s">
        <v>4410</v>
      </c>
    </row>
    <row r="379" spans="1:9" x14ac:dyDescent="0.25">
      <c r="A379" s="1" t="s">
        <v>727</v>
      </c>
      <c r="B379" s="1" t="s">
        <v>4411</v>
      </c>
      <c r="C379" s="1" t="str">
        <f>_xlfn.TEXTBEFORE(Customers[[#This Row],[CustomerName]]," ")</f>
        <v>Sadia</v>
      </c>
      <c r="D379" s="1" t="str">
        <f>_xlfn.TEXTAFTER(Customers[[#This Row],[CustomerName]]," ")</f>
        <v>Wilson</v>
      </c>
      <c r="E379" s="1" t="s">
        <v>3860</v>
      </c>
      <c r="F379" s="1" t="s">
        <v>3882</v>
      </c>
      <c r="G379" s="1" t="s">
        <v>3867</v>
      </c>
      <c r="H379" s="2">
        <v>44798</v>
      </c>
      <c r="I379" s="1" t="s">
        <v>4412</v>
      </c>
    </row>
    <row r="380" spans="1:9" x14ac:dyDescent="0.25">
      <c r="A380" s="1" t="s">
        <v>459</v>
      </c>
      <c r="B380" s="1" t="s">
        <v>4413</v>
      </c>
      <c r="C380" s="1" t="str">
        <f>_xlfn.TEXTBEFORE(Customers[[#This Row],[CustomerName]]," ")</f>
        <v>Olivia</v>
      </c>
      <c r="D380" s="1" t="str">
        <f>_xlfn.TEXTAFTER(Customers[[#This Row],[CustomerName]]," ")</f>
        <v>Wilson</v>
      </c>
      <c r="E380" s="1" t="s">
        <v>3856</v>
      </c>
      <c r="F380" s="1" t="s">
        <v>39</v>
      </c>
      <c r="G380" s="1" t="s">
        <v>3867</v>
      </c>
      <c r="H380" s="2">
        <v>45801</v>
      </c>
      <c r="I380" s="1" t="s">
        <v>4414</v>
      </c>
    </row>
    <row r="381" spans="1:9" x14ac:dyDescent="0.25">
      <c r="A381" s="1" t="s">
        <v>1060</v>
      </c>
      <c r="B381" s="1" t="s">
        <v>4415</v>
      </c>
      <c r="C381" s="1" t="str">
        <f>_xlfn.TEXTBEFORE(Customers[[#This Row],[CustomerName]]," ")</f>
        <v>Tania</v>
      </c>
      <c r="D381" s="1" t="str">
        <f>_xlfn.TEXTAFTER(Customers[[#This Row],[CustomerName]]," ")</f>
        <v>Johnson</v>
      </c>
      <c r="E381" s="1" t="s">
        <v>3868</v>
      </c>
      <c r="F381" s="1" t="s">
        <v>20</v>
      </c>
      <c r="G381" s="1" t="s">
        <v>3867</v>
      </c>
      <c r="H381" s="2">
        <v>44655</v>
      </c>
      <c r="I381" s="1" t="s">
        <v>4416</v>
      </c>
    </row>
    <row r="382" spans="1:9" x14ac:dyDescent="0.25">
      <c r="A382" s="1" t="s">
        <v>714</v>
      </c>
      <c r="B382" s="1" t="s">
        <v>4417</v>
      </c>
      <c r="C382" s="1" t="str">
        <f>_xlfn.TEXTBEFORE(Customers[[#This Row],[CustomerName]]," ")</f>
        <v>Priya</v>
      </c>
      <c r="D382" s="1" t="str">
        <f>_xlfn.TEXTAFTER(Customers[[#This Row],[CustomerName]]," ")</f>
        <v>Taylor</v>
      </c>
      <c r="E382" s="1" t="s">
        <v>3860</v>
      </c>
      <c r="F382" s="1" t="s">
        <v>20</v>
      </c>
      <c r="G382" s="1" t="s">
        <v>3867</v>
      </c>
      <c r="H382" s="2">
        <v>45419</v>
      </c>
      <c r="I382" s="1" t="s">
        <v>4418</v>
      </c>
    </row>
    <row r="383" spans="1:9" x14ac:dyDescent="0.25">
      <c r="A383" s="1" t="s">
        <v>686</v>
      </c>
      <c r="B383" s="1" t="s">
        <v>4421</v>
      </c>
      <c r="C383" s="1" t="str">
        <f>_xlfn.TEXTBEFORE(Customers[[#This Row],[CustomerName]]," ")</f>
        <v>James</v>
      </c>
      <c r="D383" s="1" t="str">
        <f>_xlfn.TEXTAFTER(Customers[[#This Row],[CustomerName]]," ")</f>
        <v>Miller</v>
      </c>
      <c r="E383" s="1" t="s">
        <v>3860</v>
      </c>
      <c r="F383" s="1" t="s">
        <v>14</v>
      </c>
      <c r="G383" s="1" t="s">
        <v>3867</v>
      </c>
      <c r="H383" s="2">
        <v>44923</v>
      </c>
      <c r="I383" s="1" t="s">
        <v>4422</v>
      </c>
    </row>
    <row r="384" spans="1:9" x14ac:dyDescent="0.25">
      <c r="A384" s="1" t="s">
        <v>306</v>
      </c>
      <c r="B384" s="1" t="s">
        <v>4423</v>
      </c>
      <c r="C384" s="1" t="str">
        <f>_xlfn.TEXTBEFORE(Customers[[#This Row],[CustomerName]]," ")</f>
        <v>John</v>
      </c>
      <c r="D384" s="1" t="str">
        <f>_xlfn.TEXTAFTER(Customers[[#This Row],[CustomerName]]," ")</f>
        <v>Rahman</v>
      </c>
      <c r="E384" s="1" t="s">
        <v>3856</v>
      </c>
      <c r="F384" s="1" t="s">
        <v>20</v>
      </c>
      <c r="G384" s="1" t="s">
        <v>3867</v>
      </c>
      <c r="H384" s="2">
        <v>43680</v>
      </c>
      <c r="I384" s="1" t="s">
        <v>4424</v>
      </c>
    </row>
    <row r="385" spans="1:9" x14ac:dyDescent="0.25">
      <c r="A385" s="1" t="s">
        <v>690</v>
      </c>
      <c r="B385" s="1" t="s">
        <v>4425</v>
      </c>
      <c r="C385" s="1" t="str">
        <f>_xlfn.TEXTBEFORE(Customers[[#This Row],[CustomerName]]," ")</f>
        <v>Fatema</v>
      </c>
      <c r="D385" s="1" t="str">
        <f>_xlfn.TEXTAFTER(Customers[[#This Row],[CustomerName]]," ")</f>
        <v>Ahmed</v>
      </c>
      <c r="E385" s="1" t="s">
        <v>3872</v>
      </c>
      <c r="F385" s="1" t="s">
        <v>14</v>
      </c>
      <c r="G385" s="1" t="s">
        <v>3867</v>
      </c>
      <c r="H385" s="2">
        <v>44660</v>
      </c>
      <c r="I385" s="1" t="s">
        <v>4426</v>
      </c>
    </row>
    <row r="386" spans="1:9" x14ac:dyDescent="0.25">
      <c r="A386" s="1" t="s">
        <v>281</v>
      </c>
      <c r="B386" s="1" t="s">
        <v>4366</v>
      </c>
      <c r="C386" s="1" t="str">
        <f>_xlfn.TEXTBEFORE(Customers[[#This Row],[CustomerName]]," ")</f>
        <v>Jamal</v>
      </c>
      <c r="D386" s="1" t="str">
        <f>_xlfn.TEXTAFTER(Customers[[#This Row],[CustomerName]]," ")</f>
        <v>Hossain</v>
      </c>
      <c r="E386" s="1" t="s">
        <v>3856</v>
      </c>
      <c r="F386" s="1" t="s">
        <v>3869</v>
      </c>
      <c r="G386" s="1" t="s">
        <v>3858</v>
      </c>
      <c r="H386" s="2">
        <v>43692</v>
      </c>
      <c r="I386" s="1" t="s">
        <v>4367</v>
      </c>
    </row>
    <row r="387" spans="1:9" x14ac:dyDescent="0.25">
      <c r="A387" s="1" t="s">
        <v>1164</v>
      </c>
      <c r="B387" s="1" t="s">
        <v>3948</v>
      </c>
      <c r="C387" s="1" t="str">
        <f>_xlfn.TEXTBEFORE(Customers[[#This Row],[CustomerName]]," ")</f>
        <v>Sara</v>
      </c>
      <c r="D387" s="1" t="str">
        <f>_xlfn.TEXTAFTER(Customers[[#This Row],[CustomerName]]," ")</f>
        <v>Anderson</v>
      </c>
      <c r="E387" s="1" t="s">
        <v>3868</v>
      </c>
      <c r="F387" s="1" t="s">
        <v>3879</v>
      </c>
      <c r="G387" s="1" t="s">
        <v>3879</v>
      </c>
      <c r="H387" s="2">
        <v>44775</v>
      </c>
      <c r="I387" s="1" t="s">
        <v>3949</v>
      </c>
    </row>
    <row r="388" spans="1:9" x14ac:dyDescent="0.25">
      <c r="A388" s="1" t="s">
        <v>503</v>
      </c>
      <c r="B388" s="1" t="s">
        <v>4265</v>
      </c>
      <c r="C388" s="1" t="str">
        <f>_xlfn.TEXTBEFORE(Customers[[#This Row],[CustomerName]]," ")</f>
        <v>Arif</v>
      </c>
      <c r="D388" s="1" t="str">
        <f>_xlfn.TEXTAFTER(Customers[[#This Row],[CustomerName]]," ")</f>
        <v>Alam</v>
      </c>
      <c r="E388" s="1" t="s">
        <v>3866</v>
      </c>
      <c r="F388" s="1" t="s">
        <v>52</v>
      </c>
      <c r="G388" s="1" t="s">
        <v>3867</v>
      </c>
      <c r="H388" s="2">
        <v>45300</v>
      </c>
      <c r="I388" s="1" t="s">
        <v>4266</v>
      </c>
    </row>
    <row r="389" spans="1:9" x14ac:dyDescent="0.25">
      <c r="A389" s="1" t="s">
        <v>1557</v>
      </c>
      <c r="B389" s="1" t="s">
        <v>4042</v>
      </c>
      <c r="C389" s="1" t="str">
        <f>_xlfn.TEXTBEFORE(Customers[[#This Row],[CustomerName]]," ")</f>
        <v>Mim</v>
      </c>
      <c r="D389" s="1" t="str">
        <f>_xlfn.TEXTAFTER(Customers[[#This Row],[CustomerName]]," ")</f>
        <v>Brown</v>
      </c>
      <c r="E389" s="1" t="s">
        <v>3872</v>
      </c>
      <c r="F389" s="1" t="s">
        <v>20</v>
      </c>
      <c r="G389" s="1" t="s">
        <v>3867</v>
      </c>
      <c r="H389" s="2">
        <v>44044</v>
      </c>
      <c r="I389" s="1" t="s">
        <v>4043</v>
      </c>
    </row>
    <row r="390" spans="1:9" x14ac:dyDescent="0.25">
      <c r="A390" s="1" t="s">
        <v>292</v>
      </c>
      <c r="B390" s="1" t="s">
        <v>4012</v>
      </c>
      <c r="C390" s="1" t="str">
        <f>_xlfn.TEXTBEFORE(Customers[[#This Row],[CustomerName]]," ")</f>
        <v>John</v>
      </c>
      <c r="D390" s="1" t="str">
        <f>_xlfn.TEXTAFTER(Customers[[#This Row],[CustomerName]]," ")</f>
        <v>Thomas</v>
      </c>
      <c r="E390" s="1" t="s">
        <v>3856</v>
      </c>
      <c r="F390" s="1" t="s">
        <v>3861</v>
      </c>
      <c r="G390" s="1" t="s">
        <v>3858</v>
      </c>
      <c r="H390" s="2">
        <v>44667</v>
      </c>
      <c r="I390" s="1" t="s">
        <v>4013</v>
      </c>
    </row>
    <row r="391" spans="1:9" x14ac:dyDescent="0.25">
      <c r="A391" s="1" t="s">
        <v>929</v>
      </c>
      <c r="B391" s="1" t="s">
        <v>4211</v>
      </c>
      <c r="C391" s="1" t="str">
        <f>_xlfn.TEXTBEFORE(Customers[[#This Row],[CustomerName]]," ")</f>
        <v>Grace</v>
      </c>
      <c r="D391" s="1" t="str">
        <f>_xlfn.TEXTAFTER(Customers[[#This Row],[CustomerName]]," ")</f>
        <v>Taylor</v>
      </c>
      <c r="E391" s="1" t="s">
        <v>3856</v>
      </c>
      <c r="F391" s="1" t="s">
        <v>39</v>
      </c>
      <c r="G391" s="1" t="s">
        <v>3867</v>
      </c>
      <c r="H391" s="2">
        <v>45334</v>
      </c>
      <c r="I391" s="1" t="s">
        <v>4212</v>
      </c>
    </row>
    <row r="392" spans="1:9" x14ac:dyDescent="0.25">
      <c r="A392" s="1" t="s">
        <v>683</v>
      </c>
      <c r="B392" s="1" t="s">
        <v>4429</v>
      </c>
      <c r="C392" s="1" t="str">
        <f>_xlfn.TEXTBEFORE(Customers[[#This Row],[CustomerName]]," ")</f>
        <v>Nusrat</v>
      </c>
      <c r="D392" s="1" t="str">
        <f>_xlfn.TEXTAFTER(Customers[[#This Row],[CustomerName]]," ")</f>
        <v>Miller</v>
      </c>
      <c r="E392" s="1" t="s">
        <v>3856</v>
      </c>
      <c r="F392" s="1" t="s">
        <v>3857</v>
      </c>
      <c r="G392" s="1" t="s">
        <v>3858</v>
      </c>
      <c r="H392" s="2">
        <v>44666</v>
      </c>
      <c r="I392" s="1" t="s">
        <v>4430</v>
      </c>
    </row>
    <row r="393" spans="1:9" x14ac:dyDescent="0.25">
      <c r="A393" s="1" t="s">
        <v>356</v>
      </c>
      <c r="B393" s="1" t="s">
        <v>4432</v>
      </c>
      <c r="C393" s="1" t="str">
        <f>_xlfn.TEXTBEFORE(Customers[[#This Row],[CustomerName]]," ")</f>
        <v>Emma</v>
      </c>
      <c r="D393" s="1" t="str">
        <f>_xlfn.TEXTAFTER(Customers[[#This Row],[CustomerName]]," ")</f>
        <v>Rahman</v>
      </c>
      <c r="E393" s="1" t="s">
        <v>3860</v>
      </c>
      <c r="F393" s="1" t="s">
        <v>39</v>
      </c>
      <c r="G393" s="1" t="s">
        <v>3867</v>
      </c>
      <c r="H393" s="2">
        <v>45186</v>
      </c>
      <c r="I393" s="1" t="s">
        <v>4433</v>
      </c>
    </row>
    <row r="394" spans="1:9" x14ac:dyDescent="0.25">
      <c r="A394" s="1" t="s">
        <v>168</v>
      </c>
      <c r="B394" s="1" t="s">
        <v>3992</v>
      </c>
      <c r="C394" s="1" t="str">
        <f>_xlfn.TEXTBEFORE(Customers[[#This Row],[CustomerName]]," ")</f>
        <v>Olivia</v>
      </c>
      <c r="D394" s="1" t="str">
        <f>_xlfn.TEXTAFTER(Customers[[#This Row],[CustomerName]]," ")</f>
        <v>Thomas</v>
      </c>
      <c r="E394" s="1" t="s">
        <v>3856</v>
      </c>
      <c r="F394" s="1" t="s">
        <v>20</v>
      </c>
      <c r="G394" s="1" t="s">
        <v>3867</v>
      </c>
      <c r="H394" s="2">
        <v>45405</v>
      </c>
      <c r="I394" s="1" t="s">
        <v>3993</v>
      </c>
    </row>
    <row r="395" spans="1:9" x14ac:dyDescent="0.25">
      <c r="A395" s="1" t="s">
        <v>61</v>
      </c>
      <c r="B395" s="1" t="s">
        <v>4434</v>
      </c>
      <c r="C395" s="1" t="str">
        <f>_xlfn.TEXTBEFORE(Customers[[#This Row],[CustomerName]]," ")</f>
        <v>Priya</v>
      </c>
      <c r="D395" s="1" t="str">
        <f>_xlfn.TEXTAFTER(Customers[[#This Row],[CustomerName]]," ")</f>
        <v>Miller</v>
      </c>
      <c r="E395" s="1" t="s">
        <v>3856</v>
      </c>
      <c r="F395" s="1" t="s">
        <v>3879</v>
      </c>
      <c r="G395" s="1" t="s">
        <v>3879</v>
      </c>
      <c r="H395" s="2">
        <v>44095</v>
      </c>
      <c r="I395" s="1" t="s">
        <v>4435</v>
      </c>
    </row>
    <row r="396" spans="1:9" x14ac:dyDescent="0.25">
      <c r="A396" s="1" t="s">
        <v>1077</v>
      </c>
      <c r="B396" s="1" t="s">
        <v>4427</v>
      </c>
      <c r="C396" s="1" t="str">
        <f>_xlfn.TEXTBEFORE(Customers[[#This Row],[CustomerName]]," ")</f>
        <v>Hasan</v>
      </c>
      <c r="D396" s="1" t="str">
        <f>_xlfn.TEXTAFTER(Customers[[#This Row],[CustomerName]]," ")</f>
        <v>Thomas</v>
      </c>
      <c r="E396" s="1" t="s">
        <v>3868</v>
      </c>
      <c r="F396" s="1" t="s">
        <v>3943</v>
      </c>
      <c r="G396" s="1" t="s">
        <v>4553</v>
      </c>
      <c r="H396" s="2">
        <v>44797</v>
      </c>
      <c r="I396" s="1" t="s">
        <v>4428</v>
      </c>
    </row>
    <row r="397" spans="1:9" x14ac:dyDescent="0.25">
      <c r="A397" s="1" t="s">
        <v>740</v>
      </c>
      <c r="B397" s="1" t="s">
        <v>4168</v>
      </c>
      <c r="C397" s="1" t="str">
        <f>_xlfn.TEXTBEFORE(Customers[[#This Row],[CustomerName]]," ")</f>
        <v>Arif</v>
      </c>
      <c r="D397" s="1" t="str">
        <f>_xlfn.TEXTAFTER(Customers[[#This Row],[CustomerName]]," ")</f>
        <v>Islam</v>
      </c>
      <c r="E397" s="1" t="s">
        <v>3860</v>
      </c>
      <c r="F397" s="1" t="s">
        <v>43</v>
      </c>
      <c r="G397" s="1" t="s">
        <v>3867</v>
      </c>
      <c r="H397" s="2">
        <v>45139</v>
      </c>
      <c r="I397" s="1" t="s">
        <v>4169</v>
      </c>
    </row>
    <row r="398" spans="1:9" x14ac:dyDescent="0.25">
      <c r="A398" s="1" t="s">
        <v>429</v>
      </c>
      <c r="B398" s="1" t="s">
        <v>4360</v>
      </c>
      <c r="C398" s="1" t="str">
        <f>_xlfn.TEXTBEFORE(Customers[[#This Row],[CustomerName]]," ")</f>
        <v>John</v>
      </c>
      <c r="D398" s="1" t="str">
        <f>_xlfn.TEXTAFTER(Customers[[#This Row],[CustomerName]]," ")</f>
        <v>Davis</v>
      </c>
      <c r="E398" s="1" t="s">
        <v>3866</v>
      </c>
      <c r="F398" s="1" t="s">
        <v>52</v>
      </c>
      <c r="G398" s="1" t="s">
        <v>3867</v>
      </c>
      <c r="H398" s="2">
        <v>45719</v>
      </c>
      <c r="I398" s="1" t="s">
        <v>4361</v>
      </c>
    </row>
    <row r="399" spans="1:9" x14ac:dyDescent="0.25">
      <c r="A399" s="1" t="s">
        <v>644</v>
      </c>
      <c r="B399" s="1" t="s">
        <v>4436</v>
      </c>
      <c r="C399" s="1" t="str">
        <f>_xlfn.TEXTBEFORE(Customers[[#This Row],[CustomerName]]," ")</f>
        <v>Jamal</v>
      </c>
      <c r="D399" s="1" t="str">
        <f>_xlfn.TEXTAFTER(Customers[[#This Row],[CustomerName]]," ")</f>
        <v>Smith</v>
      </c>
      <c r="E399" s="1" t="s">
        <v>3872</v>
      </c>
      <c r="F399" s="1" t="s">
        <v>3885</v>
      </c>
      <c r="G399" s="1" t="s">
        <v>3886</v>
      </c>
      <c r="H399" s="2">
        <v>45668</v>
      </c>
      <c r="I399" s="1" t="s">
        <v>4437</v>
      </c>
    </row>
    <row r="400" spans="1:9" x14ac:dyDescent="0.25">
      <c r="A400" s="1" t="s">
        <v>444</v>
      </c>
      <c r="B400" s="1" t="s">
        <v>4239</v>
      </c>
      <c r="C400" s="1" t="str">
        <f>_xlfn.TEXTBEFORE(Customers[[#This Row],[CustomerName]]," ")</f>
        <v>Rakib</v>
      </c>
      <c r="D400" s="1" t="str">
        <f>_xlfn.TEXTAFTER(Customers[[#This Row],[CustomerName]]," ")</f>
        <v>Anderson</v>
      </c>
      <c r="E400" s="1" t="s">
        <v>3856</v>
      </c>
      <c r="F400" s="1" t="s">
        <v>39</v>
      </c>
      <c r="G400" s="1" t="s">
        <v>3867</v>
      </c>
      <c r="H400" s="2">
        <v>43782</v>
      </c>
      <c r="I400" s="1" t="s">
        <v>4240</v>
      </c>
    </row>
    <row r="401" spans="1:9" x14ac:dyDescent="0.25">
      <c r="A401" s="1" t="s">
        <v>245</v>
      </c>
      <c r="B401" s="1" t="s">
        <v>4271</v>
      </c>
      <c r="C401" s="1" t="str">
        <f>_xlfn.TEXTBEFORE(Customers[[#This Row],[CustomerName]]," ")</f>
        <v>Arif</v>
      </c>
      <c r="D401" s="1" t="str">
        <f>_xlfn.TEXTAFTER(Customers[[#This Row],[CustomerName]]," ")</f>
        <v>Ahmed</v>
      </c>
      <c r="E401" s="1" t="s">
        <v>3860</v>
      </c>
      <c r="F401" s="1" t="s">
        <v>20</v>
      </c>
      <c r="G401" s="1" t="s">
        <v>3867</v>
      </c>
      <c r="H401" s="2">
        <v>45103</v>
      </c>
      <c r="I401" s="1" t="s">
        <v>4272</v>
      </c>
    </row>
    <row r="402" spans="1:9" x14ac:dyDescent="0.25">
      <c r="A402" s="1" t="s">
        <v>1106</v>
      </c>
      <c r="B402" s="1" t="s">
        <v>4438</v>
      </c>
      <c r="C402" s="1" t="str">
        <f>_xlfn.TEXTBEFORE(Customers[[#This Row],[CustomerName]]," ")</f>
        <v>Nusrat</v>
      </c>
      <c r="D402" s="1" t="str">
        <f>_xlfn.TEXTAFTER(Customers[[#This Row],[CustomerName]]," ")</f>
        <v>Smith</v>
      </c>
      <c r="E402" s="1" t="s">
        <v>3866</v>
      </c>
      <c r="F402" s="1" t="s">
        <v>3879</v>
      </c>
      <c r="G402" s="1" t="s">
        <v>3879</v>
      </c>
      <c r="H402" s="2">
        <v>44131</v>
      </c>
      <c r="I402" s="1" t="s">
        <v>4439</v>
      </c>
    </row>
    <row r="403" spans="1:9" x14ac:dyDescent="0.25">
      <c r="A403" s="1" t="s">
        <v>632</v>
      </c>
      <c r="B403" s="1" t="s">
        <v>4154</v>
      </c>
      <c r="C403" s="1" t="str">
        <f>_xlfn.TEXTBEFORE(Customers[[#This Row],[CustomerName]]," ")</f>
        <v>Karim</v>
      </c>
      <c r="D403" s="1" t="str">
        <f>_xlfn.TEXTAFTER(Customers[[#This Row],[CustomerName]]," ")</f>
        <v>Anderson</v>
      </c>
      <c r="E403" s="1" t="s">
        <v>3868</v>
      </c>
      <c r="F403" s="1" t="s">
        <v>3885</v>
      </c>
      <c r="G403" s="1" t="s">
        <v>3886</v>
      </c>
      <c r="H403" s="2">
        <v>45495</v>
      </c>
      <c r="I403" s="1" t="s">
        <v>4155</v>
      </c>
    </row>
    <row r="404" spans="1:9" x14ac:dyDescent="0.25">
      <c r="A404" s="1" t="s">
        <v>183</v>
      </c>
      <c r="B404" s="1" t="s">
        <v>4440</v>
      </c>
      <c r="C404" s="1" t="str">
        <f>_xlfn.TEXTBEFORE(Customers[[#This Row],[CustomerName]]," ")</f>
        <v>Mitu</v>
      </c>
      <c r="D404" s="1" t="str">
        <f>_xlfn.TEXTAFTER(Customers[[#This Row],[CustomerName]]," ")</f>
        <v>Wilson</v>
      </c>
      <c r="E404" s="1" t="s">
        <v>3860</v>
      </c>
      <c r="F404" s="1" t="s">
        <v>39</v>
      </c>
      <c r="G404" s="1" t="s">
        <v>3867</v>
      </c>
      <c r="H404" s="2">
        <v>44592</v>
      </c>
      <c r="I404" s="1" t="s">
        <v>4441</v>
      </c>
    </row>
    <row r="405" spans="1:9" x14ac:dyDescent="0.25">
      <c r="A405" s="1" t="s">
        <v>756</v>
      </c>
      <c r="B405" s="1" t="s">
        <v>4130</v>
      </c>
      <c r="C405" s="1" t="str">
        <f>_xlfn.TEXTBEFORE(Customers[[#This Row],[CustomerName]]," ")</f>
        <v>Hasan</v>
      </c>
      <c r="D405" s="1" t="str">
        <f>_xlfn.TEXTAFTER(Customers[[#This Row],[CustomerName]]," ")</f>
        <v>Chowdhury</v>
      </c>
      <c r="E405" s="1" t="s">
        <v>3866</v>
      </c>
      <c r="F405" s="1" t="s">
        <v>43</v>
      </c>
      <c r="G405" s="1" t="s">
        <v>3867</v>
      </c>
      <c r="H405" s="2">
        <v>43763</v>
      </c>
      <c r="I405" s="1" t="s">
        <v>4131</v>
      </c>
    </row>
    <row r="406" spans="1:9" x14ac:dyDescent="0.25">
      <c r="A406" s="1" t="s">
        <v>317</v>
      </c>
      <c r="B406" s="1" t="s">
        <v>3952</v>
      </c>
      <c r="C406" s="1" t="str">
        <f>_xlfn.TEXTBEFORE(Customers[[#This Row],[CustomerName]]," ")</f>
        <v>Shakib</v>
      </c>
      <c r="D406" s="1" t="str">
        <f>_xlfn.TEXTAFTER(Customers[[#This Row],[CustomerName]]," ")</f>
        <v>Davis</v>
      </c>
      <c r="E406" s="1" t="s">
        <v>3866</v>
      </c>
      <c r="F406" s="1" t="s">
        <v>3857</v>
      </c>
      <c r="G406" s="1" t="s">
        <v>3858</v>
      </c>
      <c r="H406" s="2">
        <v>44989</v>
      </c>
      <c r="I406" s="1" t="s">
        <v>3862</v>
      </c>
    </row>
    <row r="407" spans="1:9" x14ac:dyDescent="0.25">
      <c r="A407" s="1" t="s">
        <v>491</v>
      </c>
      <c r="B407" s="1" t="s">
        <v>4417</v>
      </c>
      <c r="C407" s="1" t="str">
        <f>_xlfn.TEXTBEFORE(Customers[[#This Row],[CustomerName]]," ")</f>
        <v>Priya</v>
      </c>
      <c r="D407" s="1" t="str">
        <f>_xlfn.TEXTAFTER(Customers[[#This Row],[CustomerName]]," ")</f>
        <v>Taylor</v>
      </c>
      <c r="E407" s="1" t="s">
        <v>3868</v>
      </c>
      <c r="F407" s="1" t="s">
        <v>3861</v>
      </c>
      <c r="G407" s="1" t="s">
        <v>3858</v>
      </c>
      <c r="H407" s="2">
        <v>45218</v>
      </c>
      <c r="I407" s="1" t="s">
        <v>4418</v>
      </c>
    </row>
    <row r="408" spans="1:9" x14ac:dyDescent="0.25">
      <c r="A408" s="1" t="s">
        <v>510</v>
      </c>
      <c r="B408" s="1" t="s">
        <v>4442</v>
      </c>
      <c r="C408" s="1" t="str">
        <f>_xlfn.TEXTBEFORE(Customers[[#This Row],[CustomerName]]," ")</f>
        <v>Sadia</v>
      </c>
      <c r="D408" s="1" t="str">
        <f>_xlfn.TEXTAFTER(Customers[[#This Row],[CustomerName]]," ")</f>
        <v>Khan</v>
      </c>
      <c r="E408" s="1" t="s">
        <v>3856</v>
      </c>
      <c r="F408" s="1" t="s">
        <v>43</v>
      </c>
      <c r="G408" s="1" t="s">
        <v>3867</v>
      </c>
      <c r="H408" s="2">
        <v>45759</v>
      </c>
      <c r="I408" s="1" t="s">
        <v>4443</v>
      </c>
    </row>
    <row r="409" spans="1:9" x14ac:dyDescent="0.25">
      <c r="A409" s="1" t="s">
        <v>463</v>
      </c>
      <c r="B409" s="1" t="s">
        <v>4444</v>
      </c>
      <c r="C409" s="1" t="str">
        <f>_xlfn.TEXTBEFORE(Customers[[#This Row],[CustomerName]]," ")</f>
        <v>Tania</v>
      </c>
      <c r="D409" s="1" t="str">
        <f>_xlfn.TEXTAFTER(Customers[[#This Row],[CustomerName]]," ")</f>
        <v>Khan</v>
      </c>
      <c r="E409" s="1" t="s">
        <v>3872</v>
      </c>
      <c r="F409" s="1" t="s">
        <v>14</v>
      </c>
      <c r="G409" s="1" t="s">
        <v>3867</v>
      </c>
      <c r="H409" s="2">
        <v>43886</v>
      </c>
      <c r="I409" s="1" t="s">
        <v>4445</v>
      </c>
    </row>
    <row r="410" spans="1:9" x14ac:dyDescent="0.25">
      <c r="A410" s="1" t="s">
        <v>553</v>
      </c>
      <c r="B410" s="1" t="s">
        <v>4446</v>
      </c>
      <c r="C410" s="1" t="str">
        <f>_xlfn.TEXTBEFORE(Customers[[#This Row],[CustomerName]]," ")</f>
        <v>Mitu</v>
      </c>
      <c r="D410" s="1" t="str">
        <f>_xlfn.TEXTAFTER(Customers[[#This Row],[CustomerName]]," ")</f>
        <v>Alam</v>
      </c>
      <c r="E410" s="1" t="s">
        <v>3860</v>
      </c>
      <c r="F410" s="1" t="s">
        <v>3907</v>
      </c>
      <c r="G410" s="1" t="s">
        <v>3867</v>
      </c>
      <c r="H410" s="2">
        <v>45519</v>
      </c>
      <c r="I410" s="1" t="s">
        <v>4447</v>
      </c>
    </row>
    <row r="411" spans="1:9" x14ac:dyDescent="0.25">
      <c r="A411" s="1" t="s">
        <v>337</v>
      </c>
      <c r="B411" s="1" t="s">
        <v>4448</v>
      </c>
      <c r="C411" s="1" t="str">
        <f>_xlfn.TEXTBEFORE(Customers[[#This Row],[CustomerName]]," ")</f>
        <v>Daniel</v>
      </c>
      <c r="D411" s="1" t="str">
        <f>_xlfn.TEXTAFTER(Customers[[#This Row],[CustomerName]]," ")</f>
        <v>Hossain</v>
      </c>
      <c r="E411" s="1" t="s">
        <v>3860</v>
      </c>
      <c r="F411" s="1" t="s">
        <v>3943</v>
      </c>
      <c r="G411" s="1" t="s">
        <v>4553</v>
      </c>
      <c r="H411" s="2">
        <v>44988</v>
      </c>
      <c r="I411" s="1" t="s">
        <v>4449</v>
      </c>
    </row>
    <row r="412" spans="1:9" x14ac:dyDescent="0.25">
      <c r="A412" s="1" t="s">
        <v>492</v>
      </c>
      <c r="B412" s="1" t="s">
        <v>3938</v>
      </c>
      <c r="C412" s="1" t="str">
        <f>_xlfn.TEXTBEFORE(Customers[[#This Row],[CustomerName]]," ")</f>
        <v>Arif</v>
      </c>
      <c r="D412" s="1" t="str">
        <f>_xlfn.TEXTAFTER(Customers[[#This Row],[CustomerName]]," ")</f>
        <v>Hossain</v>
      </c>
      <c r="E412" s="1" t="s">
        <v>3872</v>
      </c>
      <c r="F412" s="1" t="s">
        <v>52</v>
      </c>
      <c r="G412" s="1" t="s">
        <v>3867</v>
      </c>
      <c r="H412" s="2">
        <v>44227</v>
      </c>
      <c r="I412" s="1" t="s">
        <v>3939</v>
      </c>
    </row>
    <row r="413" spans="1:9" x14ac:dyDescent="0.25">
      <c r="A413" s="1" t="s">
        <v>540</v>
      </c>
      <c r="B413" s="1" t="s">
        <v>4008</v>
      </c>
      <c r="C413" s="1" t="str">
        <f>_xlfn.TEXTBEFORE(Customers[[#This Row],[CustomerName]]," ")</f>
        <v>Tanvir</v>
      </c>
      <c r="D413" s="1" t="str">
        <f>_xlfn.TEXTAFTER(Customers[[#This Row],[CustomerName]]," ")</f>
        <v>Uddin</v>
      </c>
      <c r="E413" s="1" t="s">
        <v>3866</v>
      </c>
      <c r="F413" s="1" t="s">
        <v>3882</v>
      </c>
      <c r="G413" s="1" t="s">
        <v>3867</v>
      </c>
      <c r="H413" s="2">
        <v>44431</v>
      </c>
      <c r="I413" s="1" t="s">
        <v>4009</v>
      </c>
    </row>
    <row r="414" spans="1:9" x14ac:dyDescent="0.25">
      <c r="A414" s="1" t="s">
        <v>960</v>
      </c>
      <c r="B414" s="1" t="s">
        <v>4450</v>
      </c>
      <c r="C414" s="1" t="str">
        <f>_xlfn.TEXTBEFORE(Customers[[#This Row],[CustomerName]]," ")</f>
        <v>Mim</v>
      </c>
      <c r="D414" s="1" t="str">
        <f>_xlfn.TEXTAFTER(Customers[[#This Row],[CustomerName]]," ")</f>
        <v>Smith</v>
      </c>
      <c r="E414" s="1" t="s">
        <v>3872</v>
      </c>
      <c r="F414" s="1" t="s">
        <v>43</v>
      </c>
      <c r="G414" s="1" t="s">
        <v>3867</v>
      </c>
      <c r="H414" s="2">
        <v>44139</v>
      </c>
      <c r="I414" s="1" t="s">
        <v>4451</v>
      </c>
    </row>
    <row r="415" spans="1:9" x14ac:dyDescent="0.25">
      <c r="A415" s="1" t="s">
        <v>1320</v>
      </c>
      <c r="B415" s="1" t="s">
        <v>4452</v>
      </c>
      <c r="C415" s="1" t="str">
        <f>_xlfn.TEXTBEFORE(Customers[[#This Row],[CustomerName]]," ")</f>
        <v>Sara</v>
      </c>
      <c r="D415" s="1" t="str">
        <f>_xlfn.TEXTAFTER(Customers[[#This Row],[CustomerName]]," ")</f>
        <v>Thomas</v>
      </c>
      <c r="E415" s="1" t="s">
        <v>3856</v>
      </c>
      <c r="F415" s="1" t="s">
        <v>3882</v>
      </c>
      <c r="G415" s="1" t="s">
        <v>3867</v>
      </c>
      <c r="H415" s="2">
        <v>44860</v>
      </c>
      <c r="I415" s="1" t="s">
        <v>4453</v>
      </c>
    </row>
    <row r="416" spans="1:9" x14ac:dyDescent="0.25">
      <c r="A416" s="1" t="s">
        <v>224</v>
      </c>
      <c r="B416" s="1" t="s">
        <v>4345</v>
      </c>
      <c r="C416" s="1" t="str">
        <f>_xlfn.TEXTBEFORE(Customers[[#This Row],[CustomerName]]," ")</f>
        <v>Karim</v>
      </c>
      <c r="D416" s="1" t="str">
        <f>_xlfn.TEXTAFTER(Customers[[#This Row],[CustomerName]]," ")</f>
        <v>Akter</v>
      </c>
      <c r="E416" s="1" t="s">
        <v>3856</v>
      </c>
      <c r="F416" s="1" t="s">
        <v>3894</v>
      </c>
      <c r="G416" s="1" t="s">
        <v>3867</v>
      </c>
      <c r="H416" s="2">
        <v>44157</v>
      </c>
      <c r="I416" s="1" t="s">
        <v>4346</v>
      </c>
    </row>
    <row r="417" spans="1:9" x14ac:dyDescent="0.25">
      <c r="A417" s="1" t="s">
        <v>749</v>
      </c>
      <c r="B417" s="1" t="s">
        <v>4419</v>
      </c>
      <c r="C417" s="1" t="str">
        <f>_xlfn.TEXTBEFORE(Customers[[#This Row],[CustomerName]]," ")</f>
        <v>Emma</v>
      </c>
      <c r="D417" s="1" t="str">
        <f>_xlfn.TEXTAFTER(Customers[[#This Row],[CustomerName]]," ")</f>
        <v>Brown</v>
      </c>
      <c r="E417" s="1" t="s">
        <v>3856</v>
      </c>
      <c r="F417" s="1" t="s">
        <v>3894</v>
      </c>
      <c r="G417" s="1" t="s">
        <v>3867</v>
      </c>
      <c r="H417" s="2">
        <v>45304</v>
      </c>
      <c r="I417" s="1" t="s">
        <v>4420</v>
      </c>
    </row>
    <row r="418" spans="1:9" x14ac:dyDescent="0.25">
      <c r="A418" s="1" t="s">
        <v>286</v>
      </c>
      <c r="B418" s="1" t="s">
        <v>4454</v>
      </c>
      <c r="C418" s="1" t="str">
        <f>_xlfn.TEXTBEFORE(Customers[[#This Row],[CustomerName]]," ")</f>
        <v>Nusrat</v>
      </c>
      <c r="D418" s="1" t="str">
        <f>_xlfn.TEXTAFTER(Customers[[#This Row],[CustomerName]]," ")</f>
        <v>Anderson</v>
      </c>
      <c r="E418" s="1" t="s">
        <v>3872</v>
      </c>
      <c r="F418" s="1" t="s">
        <v>3907</v>
      </c>
      <c r="G418" s="1" t="s">
        <v>3867</v>
      </c>
      <c r="H418" s="2">
        <v>43740</v>
      </c>
      <c r="I418" s="1" t="s">
        <v>4455</v>
      </c>
    </row>
    <row r="419" spans="1:9" x14ac:dyDescent="0.25">
      <c r="A419" s="1" t="s">
        <v>878</v>
      </c>
      <c r="B419" s="1" t="s">
        <v>4297</v>
      </c>
      <c r="C419" s="1" t="str">
        <f>_xlfn.TEXTBEFORE(Customers[[#This Row],[CustomerName]]," ")</f>
        <v>Ayesha</v>
      </c>
      <c r="D419" s="1" t="str">
        <f>_xlfn.TEXTAFTER(Customers[[#This Row],[CustomerName]]," ")</f>
        <v>Islam</v>
      </c>
      <c r="E419" s="1" t="s">
        <v>3866</v>
      </c>
      <c r="F419" s="1" t="s">
        <v>14</v>
      </c>
      <c r="G419" s="1" t="s">
        <v>3867</v>
      </c>
      <c r="H419" s="2">
        <v>45092</v>
      </c>
      <c r="I419" s="1" t="s">
        <v>4298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4D40B-B804-417D-B927-14F7B28E6F89}">
  <dimension ref="A1:X3428"/>
  <sheetViews>
    <sheetView topLeftCell="E1" workbookViewId="0">
      <selection activeCell="J23" sqref="J23"/>
    </sheetView>
  </sheetViews>
  <sheetFormatPr defaultRowHeight="15" x14ac:dyDescent="0.25"/>
  <cols>
    <col min="1" max="1" width="10.42578125" customWidth="1"/>
    <col min="2" max="2" width="14.28515625" bestFit="1" customWidth="1"/>
    <col min="3" max="3" width="12.28515625" bestFit="1" customWidth="1"/>
    <col min="4" max="4" width="26.28515625" bestFit="1" customWidth="1"/>
    <col min="5" max="5" width="14.28515625" bestFit="1" customWidth="1"/>
    <col min="6" max="6" width="13.7109375" bestFit="1" customWidth="1"/>
    <col min="7" max="7" width="11.7109375" bestFit="1" customWidth="1"/>
    <col min="8" max="8" width="12.7109375" style="2" bestFit="1" customWidth="1"/>
    <col min="9" max="9" width="11.5703125" bestFit="1" customWidth="1"/>
    <col min="10" max="10" width="11" bestFit="1" customWidth="1"/>
    <col min="11" max="11" width="11.5703125" bestFit="1" customWidth="1"/>
    <col min="12" max="12" width="11.42578125" bestFit="1" customWidth="1"/>
    <col min="13" max="13" width="11.28515625" bestFit="1" customWidth="1"/>
    <col min="14" max="14" width="10.42578125" bestFit="1" customWidth="1"/>
    <col min="15" max="15" width="18.140625" bestFit="1" customWidth="1"/>
    <col min="16" max="16" width="13.85546875" bestFit="1" customWidth="1"/>
    <col min="17" max="17" width="18.5703125" style="1" bestFit="1" customWidth="1"/>
    <col min="18" max="18" width="16.7109375" bestFit="1" customWidth="1"/>
    <col min="19" max="19" width="23.5703125" bestFit="1" customWidth="1"/>
    <col min="23" max="23" width="11.28515625" bestFit="1" customWidth="1"/>
    <col min="24" max="24" width="15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4456</v>
      </c>
      <c r="E1" t="s">
        <v>4457</v>
      </c>
      <c r="F1" t="s">
        <v>3</v>
      </c>
      <c r="G1" t="s">
        <v>3850</v>
      </c>
      <c r="H1" s="2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4556</v>
      </c>
      <c r="Q1" s="1" t="s">
        <v>4557</v>
      </c>
      <c r="R1" t="s">
        <v>4558</v>
      </c>
      <c r="S1" t="s">
        <v>4559</v>
      </c>
    </row>
    <row r="2" spans="1:24" x14ac:dyDescent="0.25">
      <c r="A2" s="1" t="s">
        <v>16</v>
      </c>
      <c r="B2" s="1" t="s">
        <v>17</v>
      </c>
      <c r="C2" s="1" t="s">
        <v>18</v>
      </c>
      <c r="D2" s="1" t="str">
        <f>VLOOKUP(C2,Products[],2,FALSE)</f>
        <v>Labels Deluxe 800</v>
      </c>
      <c r="E2" s="1" t="str">
        <f>VLOOKUP(Orders[[#This Row],[ProductID]],Products[],3,FALSE)</f>
        <v>Office Supplies</v>
      </c>
      <c r="F2" s="1" t="s">
        <v>19</v>
      </c>
      <c r="G2" s="1" t="str">
        <f>_xlfn.XLOOKUP(Orders[[#This Row],[CustomerID]],'Customers'!A:A,'Customers'!E:E)</f>
        <v>Corporate</v>
      </c>
      <c r="H2" s="2">
        <v>45468</v>
      </c>
      <c r="I2" s="2">
        <v>45469</v>
      </c>
      <c r="J2">
        <v>4</v>
      </c>
      <c r="K2">
        <v>4949.07</v>
      </c>
      <c r="L2">
        <v>0.1</v>
      </c>
      <c r="M2" s="1" t="s">
        <v>20</v>
      </c>
      <c r="N2" s="1" t="s">
        <v>34</v>
      </c>
      <c r="O2" s="1" t="s">
        <v>21</v>
      </c>
      <c r="P2" s="3">
        <f>Orders[[#This Row],[Quantity]]*Orders[[#This Row],[UnitPrice]]*(1-Orders[[#This Row],[Discount]])</f>
        <v>17816.651999999998</v>
      </c>
      <c r="Q2" s="1" t="str">
        <f>IF(AND(Orders[[#This Row],[Order Value]]&gt;50000,Orders[[#This Row],[Status]]="Completed"),"Yes","No")</f>
        <v>No</v>
      </c>
      <c r="R2" s="1" t="str">
        <f>IF(OR(Orders[[#This Row],[Region]]="Dhaka",Orders[[#This Row],[Region]]="Chattogram"),"Priority","Standard")</f>
        <v>Priority</v>
      </c>
      <c r="S2" s="1" t="str">
        <f>_xlfn.CONCAT(Orders[[#This Row],[OrderID]],Orders[[#This Row],[CustomerID]],Orders[[#This Row],[Order Value]])</f>
        <v>O04155C000917816.652</v>
      </c>
    </row>
    <row r="3" spans="1:24" x14ac:dyDescent="0.25">
      <c r="A3" s="1" t="s">
        <v>25</v>
      </c>
      <c r="B3" s="1" t="s">
        <v>26</v>
      </c>
      <c r="C3" s="1" t="s">
        <v>27</v>
      </c>
      <c r="D3" s="1" t="str">
        <f>VLOOKUP(C3,Products[],2,FALSE)</f>
        <v>Women Eco 225</v>
      </c>
      <c r="E3" s="1" t="str">
        <f>VLOOKUP(Orders[[#This Row],[ProductID]],Products[],3,FALSE)</f>
        <v>Apparel</v>
      </c>
      <c r="F3" s="1" t="s">
        <v>13</v>
      </c>
      <c r="G3" s="1" t="str">
        <f>_xlfn.XLOOKUP(Orders[[#This Row],[CustomerID]],'Customers'!A:A,'Customers'!E:E)</f>
        <v>Home Office</v>
      </c>
      <c r="H3" s="2">
        <v>45900</v>
      </c>
      <c r="I3" s="2">
        <v>45914</v>
      </c>
      <c r="J3">
        <v>14</v>
      </c>
      <c r="K3">
        <v>5008.09</v>
      </c>
      <c r="L3">
        <v>0</v>
      </c>
      <c r="M3" s="1" t="s">
        <v>39</v>
      </c>
      <c r="N3" s="1" t="s">
        <v>28</v>
      </c>
      <c r="O3" s="1" t="s">
        <v>29</v>
      </c>
      <c r="P3" s="3">
        <f>Orders[[#This Row],[Quantity]]*Orders[[#This Row],[UnitPrice]]*(1-Orders[[#This Row],[Discount]])</f>
        <v>70113.260000000009</v>
      </c>
      <c r="Q3" s="1" t="str">
        <f>IF(AND(Orders[[#This Row],[Order Value]]&gt;50000,Orders[[#This Row],[Status]]="Completed"),"Yes","No")</f>
        <v>No</v>
      </c>
      <c r="R3" s="1" t="str">
        <f>IF(OR(Orders[[#This Row],[Region]]="Dhaka",Orders[[#This Row],[Region]]="Chattogram"),"Priority","Standard")</f>
        <v>Standard</v>
      </c>
      <c r="S3" s="1" t="str">
        <f>_xlfn.CONCAT(Orders[[#This Row],[OrderID]],Orders[[#This Row],[CustomerID]],Orders[[#This Row],[Order Value]])</f>
        <v>O05801C043570113.26</v>
      </c>
      <c r="W3" t="str" cm="1">
        <f t="array" ref="W3:W7">_xlfn.UNIQUE(Orders[Region])</f>
        <v>Dhaka</v>
      </c>
      <c r="X3" s="4">
        <f>SUMIFS(P:P,M:M,W3,N:N,"Completed")</f>
        <v>14022080.2995</v>
      </c>
    </row>
    <row r="4" spans="1:24" x14ac:dyDescent="0.25">
      <c r="A4" s="1" t="s">
        <v>30</v>
      </c>
      <c r="B4" s="1" t="s">
        <v>31</v>
      </c>
      <c r="C4" s="1" t="s">
        <v>32</v>
      </c>
      <c r="D4" s="1" t="str">
        <f>VLOOKUP(C4,Products[],2,FALSE)</f>
        <v>Binders Max 146</v>
      </c>
      <c r="E4" s="1" t="str">
        <f>VLOOKUP(Orders[[#This Row],[ProductID]],Products[],3,FALSE)</f>
        <v>Office Supplies</v>
      </c>
      <c r="F4" s="1" t="s">
        <v>33</v>
      </c>
      <c r="G4" s="1" t="str">
        <f>_xlfn.XLOOKUP(Orders[[#This Row],[CustomerID]],'Customers'!A:A,'Customers'!E:E)</f>
        <v>Consumer</v>
      </c>
      <c r="H4" s="2">
        <v>45367</v>
      </c>
      <c r="I4" s="2">
        <v>45376</v>
      </c>
      <c r="J4">
        <v>4</v>
      </c>
      <c r="K4">
        <v>3129.25</v>
      </c>
      <c r="L4">
        <v>0</v>
      </c>
      <c r="M4" s="1" t="s">
        <v>20</v>
      </c>
      <c r="N4" s="1" t="s">
        <v>34</v>
      </c>
      <c r="O4" s="1" t="s">
        <v>35</v>
      </c>
      <c r="P4" s="3">
        <f>Orders[[#This Row],[Quantity]]*Orders[[#This Row],[UnitPrice]]*(1-Orders[[#This Row],[Discount]])</f>
        <v>12517</v>
      </c>
      <c r="Q4" s="1" t="str">
        <f>IF(AND(Orders[[#This Row],[Order Value]]&gt;50000,Orders[[#This Row],[Status]]="Completed"),"Yes","No")</f>
        <v>No</v>
      </c>
      <c r="R4" s="1" t="str">
        <f>IF(OR(Orders[[#This Row],[Region]]="Dhaka",Orders[[#This Row],[Region]]="Chattogram"),"Priority","Standard")</f>
        <v>Priority</v>
      </c>
      <c r="S4" s="1" t="str">
        <f>_xlfn.CONCAT(Orders[[#This Row],[OrderID]],Orders[[#This Row],[CustomerID]],Orders[[#This Row],[Order Value]])</f>
        <v>O02507C036712517</v>
      </c>
      <c r="W4" t="str">
        <v>Khulna</v>
      </c>
      <c r="X4" s="4">
        <f>SUMIFS(P:P,M:M,W4,N:N,"Completed")</f>
        <v>17547289.345000017</v>
      </c>
    </row>
    <row r="5" spans="1:24" hidden="1" x14ac:dyDescent="0.25">
      <c r="A5" s="1" t="s">
        <v>36</v>
      </c>
      <c r="B5" s="1" t="s">
        <v>37</v>
      </c>
      <c r="C5" s="1" t="s">
        <v>38</v>
      </c>
      <c r="D5" s="1" t="e">
        <f>VLOOKUP(C5,Products[],2,FALSE)</f>
        <v>#N/A</v>
      </c>
      <c r="E5" s="1" t="e">
        <f>VLOOKUP(Orders[[#This Row],[ProductID]],Products[],3,FALSE)</f>
        <v>#N/A</v>
      </c>
      <c r="F5" s="1" t="s">
        <v>23</v>
      </c>
      <c r="G5" s="1" t="str">
        <f>_xlfn.XLOOKUP(Orders[[#This Row],[CustomerID]],'Customers'!A:A,'Customers'!E:E)</f>
        <v>SMB</v>
      </c>
      <c r="H5" s="2">
        <v>45789</v>
      </c>
      <c r="I5" s="2">
        <v>45801</v>
      </c>
      <c r="J5">
        <v>13</v>
      </c>
      <c r="K5">
        <v>7530.83</v>
      </c>
      <c r="L5">
        <v>0.1</v>
      </c>
      <c r="M5" s="1" t="s">
        <v>39</v>
      </c>
      <c r="N5" s="1" t="s">
        <v>34</v>
      </c>
      <c r="O5" s="1" t="s">
        <v>29</v>
      </c>
      <c r="P5" s="3">
        <f>Orders[[#This Row],[Quantity]]*Orders[[#This Row],[UnitPrice]]*(1-Orders[[#This Row],[Discount]])</f>
        <v>88110.710999999996</v>
      </c>
      <c r="Q5" s="1" t="str">
        <f>IF(AND(Orders[[#This Row],[Order Value]]&gt;50000,Orders[[#This Row],[Status]]="Completed"),"Yes","No")</f>
        <v>Yes</v>
      </c>
      <c r="R5" s="1" t="str">
        <f>IF(OR(Orders[[#This Row],[Region]]="Dhaka",Orders[[#This Row],[Region]]="Chattogram"),"Priority","Standard")</f>
        <v>Standard</v>
      </c>
      <c r="S5" s="1" t="str">
        <f>_xlfn.CONCAT(Orders[[#This Row],[OrderID]],Orders[[#This Row],[CustomerID]],Orders[[#This Row],[Order Value]])</f>
        <v>O01483C030988110.711</v>
      </c>
      <c r="W5" t="str">
        <v>Rajshahi</v>
      </c>
      <c r="X5" s="4">
        <f>SUMIFS(P:P,M:M,W5,N:N,"Completed")</f>
        <v>16185612.962499997</v>
      </c>
    </row>
    <row r="6" spans="1:24" x14ac:dyDescent="0.25">
      <c r="A6" s="1" t="s">
        <v>44</v>
      </c>
      <c r="B6" s="1" t="s">
        <v>45</v>
      </c>
      <c r="C6" s="1" t="s">
        <v>46</v>
      </c>
      <c r="D6" s="1" t="str">
        <f>VLOOKUP(C6,Products[],2,FALSE)</f>
        <v>Tables Max 631</v>
      </c>
      <c r="E6" s="1" t="str">
        <f>VLOOKUP(Orders[[#This Row],[ProductID]],Products[],3,FALSE)</f>
        <v>Furniture</v>
      </c>
      <c r="F6" s="1" t="s">
        <v>47</v>
      </c>
      <c r="G6" s="1" t="str">
        <f>_xlfn.XLOOKUP(Orders[[#This Row],[CustomerID]],'Customers'!A:A,'Customers'!E:E)</f>
        <v>SMB</v>
      </c>
      <c r="H6" s="2">
        <v>45491</v>
      </c>
      <c r="I6" s="2">
        <v>45498</v>
      </c>
      <c r="J6">
        <v>5</v>
      </c>
      <c r="K6">
        <v>726.6</v>
      </c>
      <c r="L6">
        <v>0</v>
      </c>
      <c r="M6" s="1" t="s">
        <v>14</v>
      </c>
      <c r="N6" s="1" t="s">
        <v>34</v>
      </c>
      <c r="O6" s="1" t="s">
        <v>24</v>
      </c>
      <c r="P6" s="3">
        <f>Orders[[#This Row],[Quantity]]*Orders[[#This Row],[UnitPrice]]*(1-Orders[[#This Row],[Discount]])</f>
        <v>3633</v>
      </c>
      <c r="Q6" s="1" t="str">
        <f>IF(AND(Orders[[#This Row],[Order Value]]&gt;50000,Orders[[#This Row],[Status]]="Completed"),"Yes","No")</f>
        <v>No</v>
      </c>
      <c r="R6" s="1" t="str">
        <f>IF(OR(Orders[[#This Row],[Region]]="Dhaka",Orders[[#This Row],[Region]]="Chattogram"),"Priority","Standard")</f>
        <v>Standard</v>
      </c>
      <c r="S6" s="1" t="str">
        <f>_xlfn.CONCAT(Orders[[#This Row],[OrderID]],Orders[[#This Row],[CustomerID]],Orders[[#This Row],[Order Value]])</f>
        <v>O00967C03153633</v>
      </c>
      <c r="W6" t="str">
        <v>Chattogram</v>
      </c>
      <c r="X6" s="4">
        <f>SUMIFS(P:P,M:M,W6,N:N,"Completed")</f>
        <v>18102459.832999997</v>
      </c>
    </row>
    <row r="7" spans="1:24" x14ac:dyDescent="0.25">
      <c r="A7" s="1" t="s">
        <v>48</v>
      </c>
      <c r="B7" s="1" t="s">
        <v>49</v>
      </c>
      <c r="C7" s="1" t="s">
        <v>50</v>
      </c>
      <c r="D7" s="1" t="str">
        <f>VLOOKUP(C7,Products[],2,FALSE)</f>
        <v>Kids Pro 311</v>
      </c>
      <c r="E7" s="1" t="str">
        <f>VLOOKUP(Orders[[#This Row],[ProductID]],Products[],3,FALSE)</f>
        <v>Apparel</v>
      </c>
      <c r="F7" s="1" t="s">
        <v>51</v>
      </c>
      <c r="G7" s="1" t="str">
        <f>_xlfn.XLOOKUP(Orders[[#This Row],[CustomerID]],'Customers'!A:A,'Customers'!E:E)</f>
        <v>Consumer</v>
      </c>
      <c r="H7" s="2">
        <v>45403</v>
      </c>
      <c r="I7" s="2">
        <v>45403</v>
      </c>
      <c r="J7">
        <v>22</v>
      </c>
      <c r="K7">
        <v>114.61</v>
      </c>
      <c r="L7">
        <v>0.05</v>
      </c>
      <c r="M7" s="1" t="s">
        <v>52</v>
      </c>
      <c r="N7" s="1" t="s">
        <v>15</v>
      </c>
      <c r="O7" s="1" t="s">
        <v>24</v>
      </c>
      <c r="P7" s="3">
        <f>Orders[[#This Row],[Quantity]]*Orders[[#This Row],[UnitPrice]]*(1-Orders[[#This Row],[Discount]])</f>
        <v>2395.3490000000002</v>
      </c>
      <c r="Q7" s="1" t="str">
        <f>IF(AND(Orders[[#This Row],[Order Value]]&gt;50000,Orders[[#This Row],[Status]]="Completed"),"Yes","No")</f>
        <v>No</v>
      </c>
      <c r="R7" s="1" t="str">
        <f>IF(OR(Orders[[#This Row],[Region]]="Dhaka",Orders[[#This Row],[Region]]="Chattogram"),"Priority","Standard")</f>
        <v>Priority</v>
      </c>
      <c r="S7" s="1" t="str">
        <f>_xlfn.CONCAT(Orders[[#This Row],[OrderID]],Orders[[#This Row],[CustomerID]],Orders[[#This Row],[Order Value]])</f>
        <v>O05171C04762395.349</v>
      </c>
      <c r="W7" t="str">
        <v>Sylhet</v>
      </c>
      <c r="X7" s="4">
        <f>SUMIFS(P:P,M:M,W7,N:N,"Completed")</f>
        <v>16213699.119500006</v>
      </c>
    </row>
    <row r="8" spans="1:24" x14ac:dyDescent="0.25">
      <c r="A8" s="1" t="s">
        <v>56</v>
      </c>
      <c r="B8" s="1" t="s">
        <v>57</v>
      </c>
      <c r="C8" s="1" t="s">
        <v>58</v>
      </c>
      <c r="D8" s="1" t="str">
        <f>VLOOKUP(C8,Products[],2,FALSE)</f>
        <v>Beverages Standard 258</v>
      </c>
      <c r="E8" s="1" t="str">
        <f>VLOOKUP(Orders[[#This Row],[ProductID]],Products[],3,FALSE)</f>
        <v>Groceries</v>
      </c>
      <c r="F8" s="1" t="s">
        <v>59</v>
      </c>
      <c r="G8" s="1" t="str">
        <f>_xlfn.XLOOKUP(Orders[[#This Row],[CustomerID]],'Customers'!A:A,'Customers'!E:E)</f>
        <v>Home Office</v>
      </c>
      <c r="H8" s="2">
        <v>45644</v>
      </c>
      <c r="I8" s="2">
        <v>45646</v>
      </c>
      <c r="J8">
        <v>2</v>
      </c>
      <c r="K8">
        <v>6631.61</v>
      </c>
      <c r="L8">
        <v>0.2</v>
      </c>
      <c r="M8" s="1" t="s">
        <v>20</v>
      </c>
      <c r="N8" s="1" t="s">
        <v>34</v>
      </c>
      <c r="O8" s="1" t="s">
        <v>24</v>
      </c>
      <c r="P8" s="3">
        <f>Orders[[#This Row],[Quantity]]*Orders[[#This Row],[UnitPrice]]*(1-Orders[[#This Row],[Discount]])</f>
        <v>10610.576000000001</v>
      </c>
      <c r="Q8" s="1" t="str">
        <f>IF(AND(Orders[[#This Row],[Order Value]]&gt;50000,Orders[[#This Row],[Status]]="Completed"),"Yes","No")</f>
        <v>No</v>
      </c>
      <c r="R8" s="1" t="str">
        <f>IF(OR(Orders[[#This Row],[Region]]="Dhaka",Orders[[#This Row],[Region]]="Chattogram"),"Priority","Standard")</f>
        <v>Priority</v>
      </c>
      <c r="S8" s="1" t="str">
        <f>_xlfn.CONCAT(Orders[[#This Row],[OrderID]],Orders[[#This Row],[CustomerID]],Orders[[#This Row],[Order Value]])</f>
        <v>O04755C044310610.576</v>
      </c>
    </row>
    <row r="9" spans="1:24" x14ac:dyDescent="0.25">
      <c r="A9" s="1" t="s">
        <v>60</v>
      </c>
      <c r="B9" s="1" t="s">
        <v>61</v>
      </c>
      <c r="C9" s="1" t="s">
        <v>62</v>
      </c>
      <c r="D9" s="1" t="str">
        <f>VLOOKUP(C9,Products[],2,FALSE)</f>
        <v>Mobile Accessories Lite 346</v>
      </c>
      <c r="E9" s="1" t="str">
        <f>VLOOKUP(Orders[[#This Row],[ProductID]],Products[],3,FALSE)</f>
        <v>Electronics</v>
      </c>
      <c r="F9" s="1" t="s">
        <v>63</v>
      </c>
      <c r="G9" s="1" t="str">
        <f>_xlfn.XLOOKUP(Orders[[#This Row],[CustomerID]],'Customers'!A:A,'Customers'!E:E)</f>
        <v>SMB</v>
      </c>
      <c r="H9" s="2">
        <v>45306</v>
      </c>
      <c r="I9" s="2">
        <v>45313</v>
      </c>
      <c r="J9">
        <v>3</v>
      </c>
      <c r="K9">
        <v>2031.56</v>
      </c>
      <c r="L9">
        <v>0</v>
      </c>
      <c r="M9" s="1" t="s">
        <v>39</v>
      </c>
      <c r="N9" s="1" t="s">
        <v>34</v>
      </c>
      <c r="O9" s="1" t="s">
        <v>29</v>
      </c>
      <c r="P9" s="3">
        <f>Orders[[#This Row],[Quantity]]*Orders[[#This Row],[UnitPrice]]*(1-Orders[[#This Row],[Discount]])</f>
        <v>6094.68</v>
      </c>
      <c r="Q9" s="1" t="str">
        <f>IF(AND(Orders[[#This Row],[Order Value]]&gt;50000,Orders[[#This Row],[Status]]="Completed"),"Yes","No")</f>
        <v>No</v>
      </c>
      <c r="R9" s="1" t="str">
        <f>IF(OR(Orders[[#This Row],[Region]]="Dhaka",Orders[[#This Row],[Region]]="Chattogram"),"Priority","Standard")</f>
        <v>Standard</v>
      </c>
      <c r="S9" s="1" t="str">
        <f>_xlfn.CONCAT(Orders[[#This Row],[OrderID]],Orders[[#This Row],[CustomerID]],Orders[[#This Row],[Order Value]])</f>
        <v>O03328C03806094.68</v>
      </c>
    </row>
    <row r="10" spans="1:24" x14ac:dyDescent="0.25">
      <c r="A10" s="1" t="s">
        <v>66</v>
      </c>
      <c r="B10" s="1" t="s">
        <v>67</v>
      </c>
      <c r="C10" s="1" t="s">
        <v>68</v>
      </c>
      <c r="D10" s="1" t="str">
        <f>VLOOKUP(C10,Products[],2,FALSE)</f>
        <v>Tables Prime 385</v>
      </c>
      <c r="E10" s="1" t="str">
        <f>VLOOKUP(Orders[[#This Row],[ProductID]],Products[],3,FALSE)</f>
        <v>Furniture</v>
      </c>
      <c r="F10" s="1" t="s">
        <v>33</v>
      </c>
      <c r="G10" s="1" t="str">
        <f>_xlfn.XLOOKUP(Orders[[#This Row],[CustomerID]],'Customers'!A:A,'Customers'!E:E)</f>
        <v>Consumer</v>
      </c>
      <c r="H10" s="2">
        <v>45464</v>
      </c>
      <c r="I10" s="2">
        <v>45477</v>
      </c>
      <c r="J10">
        <v>22</v>
      </c>
      <c r="K10">
        <v>5992.96</v>
      </c>
      <c r="L10">
        <v>0.15</v>
      </c>
      <c r="M10" s="1" t="s">
        <v>14</v>
      </c>
      <c r="N10" s="1" t="s">
        <v>15</v>
      </c>
      <c r="O10" s="1" t="s">
        <v>29</v>
      </c>
      <c r="P10" s="3">
        <f>Orders[[#This Row],[Quantity]]*Orders[[#This Row],[UnitPrice]]*(1-Orders[[#This Row],[Discount]])</f>
        <v>112068.352</v>
      </c>
      <c r="Q10" s="1" t="str">
        <f>IF(AND(Orders[[#This Row],[Order Value]]&gt;50000,Orders[[#This Row],[Status]]="Completed"),"Yes","No")</f>
        <v>No</v>
      </c>
      <c r="R10" s="1" t="str">
        <f>IF(OR(Orders[[#This Row],[Region]]="Dhaka",Orders[[#This Row],[Region]]="Chattogram"),"Priority","Standard")</f>
        <v>Standard</v>
      </c>
      <c r="S10" s="1" t="str">
        <f>_xlfn.CONCAT(Orders[[#This Row],[OrderID]],Orders[[#This Row],[CustomerID]],Orders[[#This Row],[Order Value]])</f>
        <v>O01457C0138112068.352</v>
      </c>
    </row>
    <row r="11" spans="1:24" x14ac:dyDescent="0.25">
      <c r="A11" s="1" t="s">
        <v>69</v>
      </c>
      <c r="B11" s="1" t="s">
        <v>70</v>
      </c>
      <c r="C11" s="1" t="s">
        <v>71</v>
      </c>
      <c r="D11" s="1" t="str">
        <f>VLOOKUP(C11,Products[],2,FALSE)</f>
        <v>Cameras Classic 922</v>
      </c>
      <c r="E11" s="1" t="str">
        <f>VLOOKUP(Orders[[#This Row],[ProductID]],Products[],3,FALSE)</f>
        <v>Electronics</v>
      </c>
      <c r="F11" s="1" t="s">
        <v>63</v>
      </c>
      <c r="G11" s="1" t="str">
        <f>_xlfn.XLOOKUP(Orders[[#This Row],[CustomerID]],'Customers'!A:A,'Customers'!E:E)</f>
        <v>consumer</v>
      </c>
      <c r="H11" s="2">
        <v>45591</v>
      </c>
      <c r="I11" s="2">
        <v>45589</v>
      </c>
      <c r="J11">
        <v>24</v>
      </c>
      <c r="K11">
        <v>1021.86</v>
      </c>
      <c r="L11">
        <v>0</v>
      </c>
      <c r="M11" s="1" t="s">
        <v>20</v>
      </c>
      <c r="N11" s="1" t="s">
        <v>34</v>
      </c>
      <c r="O11" s="1" t="s">
        <v>24</v>
      </c>
      <c r="P11" s="3">
        <f>Orders[[#This Row],[Quantity]]*Orders[[#This Row],[UnitPrice]]*(1-Orders[[#This Row],[Discount]])</f>
        <v>24524.639999999999</v>
      </c>
      <c r="Q11" s="1" t="str">
        <f>IF(AND(Orders[[#This Row],[Order Value]]&gt;50000,Orders[[#This Row],[Status]]="Completed"),"Yes","No")</f>
        <v>No</v>
      </c>
      <c r="R11" s="1" t="str">
        <f>IF(OR(Orders[[#This Row],[Region]]="Dhaka",Orders[[#This Row],[Region]]="Chattogram"),"Priority","Standard")</f>
        <v>Priority</v>
      </c>
      <c r="S11" s="1" t="str">
        <f>_xlfn.CONCAT(Orders[[#This Row],[OrderID]],Orders[[#This Row],[CustomerID]],Orders[[#This Row],[Order Value]])</f>
        <v>O05981C031424524.64</v>
      </c>
    </row>
    <row r="12" spans="1:24" x14ac:dyDescent="0.25">
      <c r="A12" s="1" t="s">
        <v>74</v>
      </c>
      <c r="B12" s="1" t="s">
        <v>75</v>
      </c>
      <c r="C12" s="1" t="s">
        <v>76</v>
      </c>
      <c r="D12" s="1" t="str">
        <f>VLOOKUP(C12,Products[],2,FALSE)</f>
        <v>Mobile Accessories Mini 994</v>
      </c>
      <c r="E12" s="1" t="str">
        <f>VLOOKUP(Orders[[#This Row],[ProductID]],Products[],3,FALSE)</f>
        <v>Electronics</v>
      </c>
      <c r="F12" s="1" t="s">
        <v>19</v>
      </c>
      <c r="G12" s="1" t="str">
        <f>_xlfn.XLOOKUP(Orders[[#This Row],[CustomerID]],'Customers'!A:A,'Customers'!E:E)</f>
        <v>consumer</v>
      </c>
      <c r="H12" s="2">
        <v>45461</v>
      </c>
      <c r="I12" s="2">
        <v>45467</v>
      </c>
      <c r="J12">
        <v>23</v>
      </c>
      <c r="K12">
        <v>889.39</v>
      </c>
      <c r="L12">
        <v>0.1</v>
      </c>
      <c r="M12" s="1" t="s">
        <v>43</v>
      </c>
      <c r="N12" s="1" t="s">
        <v>34</v>
      </c>
      <c r="O12" s="1" t="s">
        <v>35</v>
      </c>
      <c r="P12" s="3">
        <f>Orders[[#This Row],[Quantity]]*Orders[[#This Row],[UnitPrice]]*(1-Orders[[#This Row],[Discount]])</f>
        <v>18410.373000000003</v>
      </c>
      <c r="Q12" s="1" t="str">
        <f>IF(AND(Orders[[#This Row],[Order Value]]&gt;50000,Orders[[#This Row],[Status]]="Completed"),"Yes","No")</f>
        <v>No</v>
      </c>
      <c r="R12" s="1" t="str">
        <f>IF(OR(Orders[[#This Row],[Region]]="Dhaka",Orders[[#This Row],[Region]]="Chattogram"),"Priority","Standard")</f>
        <v>Standard</v>
      </c>
      <c r="S12" s="1" t="str">
        <f>_xlfn.CONCAT(Orders[[#This Row],[OrderID]],Orders[[#This Row],[CustomerID]],Orders[[#This Row],[Order Value]])</f>
        <v>O05155C011218410.373</v>
      </c>
      <c r="W12" t="str" cm="1">
        <f t="array" ref="W12:W26">_xlfn.UNIQUE(F2:F246)</f>
        <v>R13</v>
      </c>
      <c r="X12">
        <f t="shared" ref="X12:X26" si="0">COUNTIFS(F:F,W12,N:N,"Completed")</f>
        <v>143</v>
      </c>
    </row>
    <row r="13" spans="1:24" x14ac:dyDescent="0.25">
      <c r="A13" s="1" t="s">
        <v>85</v>
      </c>
      <c r="B13" s="1" t="s">
        <v>86</v>
      </c>
      <c r="C13" s="1" t="s">
        <v>87</v>
      </c>
      <c r="D13" s="1" t="str">
        <f>VLOOKUP(C13,Products[],2,FALSE)</f>
        <v>Storage Plus 812</v>
      </c>
      <c r="E13" s="1" t="str">
        <f>VLOOKUP(Orders[[#This Row],[ProductID]],Products[],3,FALSE)</f>
        <v>Furniture</v>
      </c>
      <c r="F13" s="1" t="s">
        <v>13</v>
      </c>
      <c r="G13" s="1" t="str">
        <f>_xlfn.XLOOKUP(Orders[[#This Row],[CustomerID]],'Customers'!A:A,'Customers'!E:E)</f>
        <v>Consumer</v>
      </c>
      <c r="H13" s="2">
        <v>45410</v>
      </c>
      <c r="I13" s="2">
        <v>45423</v>
      </c>
      <c r="J13">
        <v>5</v>
      </c>
      <c r="K13">
        <v>423.87</v>
      </c>
      <c r="L13">
        <v>0.15</v>
      </c>
      <c r="M13" s="1" t="s">
        <v>52</v>
      </c>
      <c r="N13" s="1" t="s">
        <v>34</v>
      </c>
      <c r="O13" s="1" t="s">
        <v>24</v>
      </c>
      <c r="P13" s="3">
        <f>Orders[[#This Row],[Quantity]]*Orders[[#This Row],[UnitPrice]]*(1-Orders[[#This Row],[Discount]])</f>
        <v>1801.4474999999998</v>
      </c>
      <c r="Q13" s="1" t="str">
        <f>IF(AND(Orders[[#This Row],[Order Value]]&gt;50000,Orders[[#This Row],[Status]]="Completed"),"Yes","No")</f>
        <v>No</v>
      </c>
      <c r="R13" s="1" t="str">
        <f>IF(OR(Orders[[#This Row],[Region]]="Dhaka",Orders[[#This Row],[Region]]="Chattogram"),"Priority","Standard")</f>
        <v>Priority</v>
      </c>
      <c r="S13" s="1" t="str">
        <f>_xlfn.CONCAT(Orders[[#This Row],[OrderID]],Orders[[#This Row],[CustomerID]],Orders[[#This Row],[Order Value]])</f>
        <v>O03536C04621801.4475</v>
      </c>
      <c r="W13" t="str">
        <v>R05</v>
      </c>
      <c r="X13">
        <f t="shared" si="0"/>
        <v>118</v>
      </c>
    </row>
    <row r="14" spans="1:24" x14ac:dyDescent="0.25">
      <c r="A14" s="1" t="s">
        <v>92</v>
      </c>
      <c r="B14" s="1" t="s">
        <v>93</v>
      </c>
      <c r="C14" s="1" t="s">
        <v>71</v>
      </c>
      <c r="D14" s="1" t="str">
        <f>VLOOKUP(C14,Products[],2,FALSE)</f>
        <v>Cameras Classic 922</v>
      </c>
      <c r="E14" s="1" t="str">
        <f>VLOOKUP(Orders[[#This Row],[ProductID]],Products[],3,FALSE)</f>
        <v>Electronics</v>
      </c>
      <c r="F14" s="1" t="s">
        <v>79</v>
      </c>
      <c r="G14" s="1" t="str">
        <f>_xlfn.XLOOKUP(Orders[[#This Row],[CustomerID]],'Customers'!A:A,'Customers'!E:E)</f>
        <v>Home Office</v>
      </c>
      <c r="H14" s="2">
        <v>45584</v>
      </c>
      <c r="I14" s="2">
        <v>45584</v>
      </c>
      <c r="J14">
        <v>14</v>
      </c>
      <c r="K14">
        <v>508.82</v>
      </c>
      <c r="L14">
        <v>0.15</v>
      </c>
      <c r="M14" s="1" t="s">
        <v>20</v>
      </c>
      <c r="N14" s="1" t="s">
        <v>34</v>
      </c>
      <c r="O14" s="1" t="s">
        <v>35</v>
      </c>
      <c r="P14" s="3">
        <f>Orders[[#This Row],[Quantity]]*Orders[[#This Row],[UnitPrice]]*(1-Orders[[#This Row],[Discount]])</f>
        <v>6054.9579999999996</v>
      </c>
      <c r="Q14" s="1" t="str">
        <f>IF(AND(Orders[[#This Row],[Order Value]]&gt;50000,Orders[[#This Row],[Status]]="Completed"),"Yes","No")</f>
        <v>No</v>
      </c>
      <c r="R14" s="1" t="str">
        <f>IF(OR(Orders[[#This Row],[Region]]="Dhaka",Orders[[#This Row],[Region]]="Chattogram"),"Priority","Standard")</f>
        <v>Priority</v>
      </c>
      <c r="S14" s="1" t="str">
        <f>_xlfn.CONCAT(Orders[[#This Row],[OrderID]],Orders[[#This Row],[CustomerID]],Orders[[#This Row],[Order Value]])</f>
        <v>O00668C02906054.958</v>
      </c>
      <c r="W14" t="str">
        <v>R06</v>
      </c>
      <c r="X14">
        <f t="shared" si="0"/>
        <v>90</v>
      </c>
    </row>
    <row r="15" spans="1:24" x14ac:dyDescent="0.25">
      <c r="A15" s="1" t="s">
        <v>96</v>
      </c>
      <c r="B15" s="1" t="s">
        <v>97</v>
      </c>
      <c r="C15" s="1" t="s">
        <v>12</v>
      </c>
      <c r="D15" s="1" t="str">
        <f>VLOOKUP(C15,Products[],2,FALSE)</f>
        <v>Beverages Plus 578</v>
      </c>
      <c r="E15" s="1" t="str">
        <f>VLOOKUP(Orders[[#This Row],[ProductID]],Products[],3,FALSE)</f>
        <v>Groceries</v>
      </c>
      <c r="F15" s="1" t="s">
        <v>33</v>
      </c>
      <c r="G15" s="1" t="str">
        <f>_xlfn.XLOOKUP(Orders[[#This Row],[CustomerID]],'Customers'!A:A,'Customers'!E:E)</f>
        <v>consumer</v>
      </c>
      <c r="H15" s="2">
        <v>45816</v>
      </c>
      <c r="I15" s="2">
        <v>45827</v>
      </c>
      <c r="J15">
        <v>2</v>
      </c>
      <c r="K15">
        <v>2772.46</v>
      </c>
      <c r="L15">
        <v>0</v>
      </c>
      <c r="M15" s="1" t="s">
        <v>14</v>
      </c>
      <c r="N15" s="1" t="s">
        <v>84</v>
      </c>
      <c r="O15" s="1" t="s">
        <v>29</v>
      </c>
      <c r="P15" s="3">
        <f>Orders[[#This Row],[Quantity]]*Orders[[#This Row],[UnitPrice]]*(1-Orders[[#This Row],[Discount]])</f>
        <v>5544.92</v>
      </c>
      <c r="Q15" s="1" t="str">
        <f>IF(AND(Orders[[#This Row],[Order Value]]&gt;50000,Orders[[#This Row],[Status]]="Completed"),"Yes","No")</f>
        <v>No</v>
      </c>
      <c r="R15" s="1" t="str">
        <f>IF(OR(Orders[[#This Row],[Region]]="Dhaka",Orders[[#This Row],[Region]]="Chattogram"),"Priority","Standard")</f>
        <v>Standard</v>
      </c>
      <c r="S15" s="1" t="str">
        <f>_xlfn.CONCAT(Orders[[#This Row],[OrderID]],Orders[[#This Row],[CustomerID]],Orders[[#This Row],[Order Value]])</f>
        <v>O05939C02655544.92</v>
      </c>
      <c r="W15" t="str">
        <v>R15</v>
      </c>
      <c r="X15">
        <f t="shared" si="0"/>
        <v>123</v>
      </c>
    </row>
    <row r="16" spans="1:24" x14ac:dyDescent="0.25">
      <c r="A16" s="1" t="s">
        <v>98</v>
      </c>
      <c r="B16" s="1" t="s">
        <v>99</v>
      </c>
      <c r="C16" s="1" t="s">
        <v>89</v>
      </c>
      <c r="D16" s="1" t="str">
        <f>VLOOKUP(C16,Products[],2,FALSE)</f>
        <v>Chairs Mini 737</v>
      </c>
      <c r="E16" s="1" t="str">
        <f>VLOOKUP(Orders[[#This Row],[ProductID]],Products[],3,FALSE)</f>
        <v>Furniture</v>
      </c>
      <c r="F16" s="1" t="s">
        <v>42</v>
      </c>
      <c r="G16" s="1" t="str">
        <f>_xlfn.XLOOKUP(Orders[[#This Row],[CustomerID]],'Customers'!A:A,'Customers'!E:E)</f>
        <v>Home Office</v>
      </c>
      <c r="H16" s="2">
        <v>45397</v>
      </c>
      <c r="I16" s="2">
        <v>45410</v>
      </c>
      <c r="J16">
        <v>10</v>
      </c>
      <c r="K16">
        <v>969.89</v>
      </c>
      <c r="L16">
        <v>0</v>
      </c>
      <c r="M16" s="1" t="s">
        <v>14</v>
      </c>
      <c r="N16" s="1" t="s">
        <v>34</v>
      </c>
      <c r="O16" s="1" t="s">
        <v>24</v>
      </c>
      <c r="P16" s="3">
        <f>Orders[[#This Row],[Quantity]]*Orders[[#This Row],[UnitPrice]]*(1-Orders[[#This Row],[Discount]])</f>
        <v>9698.9</v>
      </c>
      <c r="Q16" s="1" t="str">
        <f>IF(AND(Orders[[#This Row],[Order Value]]&gt;50000,Orders[[#This Row],[Status]]="Completed"),"Yes","No")</f>
        <v>No</v>
      </c>
      <c r="R16" s="1" t="str">
        <f>IF(OR(Orders[[#This Row],[Region]]="Dhaka",Orders[[#This Row],[Region]]="Chattogram"),"Priority","Standard")</f>
        <v>Standard</v>
      </c>
      <c r="S16" s="1" t="str">
        <f>_xlfn.CONCAT(Orders[[#This Row],[OrderID]],Orders[[#This Row],[CustomerID]],Orders[[#This Row],[Order Value]])</f>
        <v>O05208C05009698.9</v>
      </c>
      <c r="W16" t="str">
        <v>R02</v>
      </c>
      <c r="X16">
        <f t="shared" si="0"/>
        <v>125</v>
      </c>
    </row>
    <row r="17" spans="1:24" x14ac:dyDescent="0.25">
      <c r="A17" s="1" t="s">
        <v>100</v>
      </c>
      <c r="B17" s="1" t="s">
        <v>101</v>
      </c>
      <c r="C17" s="1" t="s">
        <v>22</v>
      </c>
      <c r="D17" s="1" t="str">
        <f>VLOOKUP(C17,Products[],2,FALSE)</f>
        <v>Laptops Lite 159</v>
      </c>
      <c r="E17" s="1" t="str">
        <f>VLOOKUP(Orders[[#This Row],[ProductID]],Products[],3,FALSE)</f>
        <v>Electronics</v>
      </c>
      <c r="F17" s="1" t="s">
        <v>47</v>
      </c>
      <c r="G17" s="1" t="str">
        <f>_xlfn.XLOOKUP(Orders[[#This Row],[CustomerID]],'Customers'!A:A,'Customers'!E:E)</f>
        <v>Home Office</v>
      </c>
      <c r="H17" s="2">
        <v>45448</v>
      </c>
      <c r="I17" s="2">
        <v>45446</v>
      </c>
      <c r="J17">
        <v>1</v>
      </c>
      <c r="K17">
        <v>2158.85</v>
      </c>
      <c r="L17">
        <v>0</v>
      </c>
      <c r="M17" s="1" t="s">
        <v>20</v>
      </c>
      <c r="N17" s="1" t="s">
        <v>28</v>
      </c>
      <c r="O17" s="1" t="s">
        <v>24</v>
      </c>
      <c r="P17" s="3">
        <f>Orders[[#This Row],[Quantity]]*Orders[[#This Row],[UnitPrice]]*(1-Orders[[#This Row],[Discount]])</f>
        <v>2158.85</v>
      </c>
      <c r="Q17" s="1" t="str">
        <f>IF(AND(Orders[[#This Row],[Order Value]]&gt;50000,Orders[[#This Row],[Status]]="Completed"),"Yes","No")</f>
        <v>No</v>
      </c>
      <c r="R17" s="1" t="str">
        <f>IF(OR(Orders[[#This Row],[Region]]="Dhaka",Orders[[#This Row],[Region]]="Chattogram"),"Priority","Standard")</f>
        <v>Priority</v>
      </c>
      <c r="S17" s="1" t="str">
        <f>_xlfn.CONCAT(Orders[[#This Row],[OrderID]],Orders[[#This Row],[CustomerID]],Orders[[#This Row],[Order Value]])</f>
        <v>O04412C01582158.85</v>
      </c>
      <c r="W17" t="str">
        <v>R09</v>
      </c>
      <c r="X17">
        <f t="shared" si="0"/>
        <v>92</v>
      </c>
    </row>
    <row r="18" spans="1:24" x14ac:dyDescent="0.25">
      <c r="A18" s="1" t="s">
        <v>106</v>
      </c>
      <c r="B18" s="1" t="s">
        <v>107</v>
      </c>
      <c r="C18" s="1" t="s">
        <v>108</v>
      </c>
      <c r="D18" s="1" t="str">
        <f>VLOOKUP(C18,Products[],2,FALSE)</f>
        <v>Men Max 446</v>
      </c>
      <c r="E18" s="1" t="str">
        <f>VLOOKUP(Orders[[#This Row],[ProductID]],Products[],3,FALSE)</f>
        <v>Apparel</v>
      </c>
      <c r="F18" s="1" t="s">
        <v>79</v>
      </c>
      <c r="G18" s="1" t="str">
        <f>_xlfn.XLOOKUP(Orders[[#This Row],[CustomerID]],'Customers'!A:A,'Customers'!E:E)</f>
        <v>Home Office</v>
      </c>
      <c r="H18" s="2">
        <v>45566</v>
      </c>
      <c r="I18" s="2">
        <v>45574</v>
      </c>
      <c r="J18">
        <v>10</v>
      </c>
      <c r="K18">
        <v>3507.95</v>
      </c>
      <c r="L18">
        <v>0</v>
      </c>
      <c r="M18" s="1" t="s">
        <v>52</v>
      </c>
      <c r="N18" s="1" t="s">
        <v>34</v>
      </c>
      <c r="O18" s="1" t="s">
        <v>21</v>
      </c>
      <c r="P18" s="3">
        <f>Orders[[#This Row],[Quantity]]*Orders[[#This Row],[UnitPrice]]*(1-Orders[[#This Row],[Discount]])</f>
        <v>35079.5</v>
      </c>
      <c r="Q18" s="1" t="str">
        <f>IF(AND(Orders[[#This Row],[Order Value]]&gt;50000,Orders[[#This Row],[Status]]="Completed"),"Yes","No")</f>
        <v>No</v>
      </c>
      <c r="R18" s="1" t="str">
        <f>IF(OR(Orders[[#This Row],[Region]]="Dhaka",Orders[[#This Row],[Region]]="Chattogram"),"Priority","Standard")</f>
        <v>Priority</v>
      </c>
      <c r="S18" s="1" t="str">
        <f>_xlfn.CONCAT(Orders[[#This Row],[OrderID]],Orders[[#This Row],[CustomerID]],Orders[[#This Row],[Order Value]])</f>
        <v>O03850C010835079.5</v>
      </c>
      <c r="W18" t="str">
        <v>R04</v>
      </c>
      <c r="X18">
        <f t="shared" si="0"/>
        <v>94</v>
      </c>
    </row>
    <row r="19" spans="1:24" x14ac:dyDescent="0.25">
      <c r="A19" s="1" t="s">
        <v>109</v>
      </c>
      <c r="B19" s="1" t="s">
        <v>110</v>
      </c>
      <c r="C19" s="1" t="s">
        <v>111</v>
      </c>
      <c r="D19" s="1" t="str">
        <f>VLOOKUP(C19,Products[],2,FALSE)</f>
        <v>Footwear Eco 867</v>
      </c>
      <c r="E19" s="1" t="str">
        <f>VLOOKUP(Orders[[#This Row],[ProductID]],Products[],3,FALSE)</f>
        <v>Apparel</v>
      </c>
      <c r="F19" s="1" t="s">
        <v>33</v>
      </c>
      <c r="G19" s="1" t="str">
        <f>_xlfn.XLOOKUP(Orders[[#This Row],[CustomerID]],'Customers'!A:A,'Customers'!E:E)</f>
        <v>consumer</v>
      </c>
      <c r="H19" s="2">
        <v>45379</v>
      </c>
      <c r="I19" s="2">
        <v>45386</v>
      </c>
      <c r="J19">
        <v>20</v>
      </c>
      <c r="K19">
        <v>2270.02</v>
      </c>
      <c r="L19">
        <v>0</v>
      </c>
      <c r="M19" s="1" t="s">
        <v>43</v>
      </c>
      <c r="N19" s="1" t="s">
        <v>34</v>
      </c>
      <c r="O19" s="1" t="s">
        <v>29</v>
      </c>
      <c r="P19" s="3">
        <f>Orders[[#This Row],[Quantity]]*Orders[[#This Row],[UnitPrice]]*(1-Orders[[#This Row],[Discount]])</f>
        <v>45400.4</v>
      </c>
      <c r="Q19" s="1" t="str">
        <f>IF(AND(Orders[[#This Row],[Order Value]]&gt;50000,Orders[[#This Row],[Status]]="Completed"),"Yes","No")</f>
        <v>No</v>
      </c>
      <c r="R19" s="1" t="str">
        <f>IF(OR(Orders[[#This Row],[Region]]="Dhaka",Orders[[#This Row],[Region]]="Chattogram"),"Priority","Standard")</f>
        <v>Standard</v>
      </c>
      <c r="S19" s="1" t="str">
        <f>_xlfn.CONCAT(Orders[[#This Row],[OrderID]],Orders[[#This Row],[CustomerID]],Orders[[#This Row],[Order Value]])</f>
        <v>O01563C035645400.4</v>
      </c>
      <c r="W19" t="str">
        <v>R08</v>
      </c>
      <c r="X19">
        <f t="shared" si="0"/>
        <v>113</v>
      </c>
    </row>
    <row r="20" spans="1:24" x14ac:dyDescent="0.25">
      <c r="A20" s="1" t="s">
        <v>112</v>
      </c>
      <c r="B20" s="1" t="s">
        <v>113</v>
      </c>
      <c r="C20" s="1" t="s">
        <v>114</v>
      </c>
      <c r="D20" s="1" t="str">
        <f>VLOOKUP(C20,Products[],2,FALSE)</f>
        <v>Snacks Standard 963</v>
      </c>
      <c r="E20" s="1" t="str">
        <f>VLOOKUP(Orders[[#This Row],[ProductID]],Products[],3,FALSE)</f>
        <v>Groceries</v>
      </c>
      <c r="F20" s="1" t="s">
        <v>105</v>
      </c>
      <c r="G20" s="1" t="str">
        <f>_xlfn.XLOOKUP(Orders[[#This Row],[CustomerID]],'Customers'!A:A,'Customers'!E:E)</f>
        <v>Home Office</v>
      </c>
      <c r="H20" s="2">
        <v>45781</v>
      </c>
      <c r="I20" s="2">
        <v>45792</v>
      </c>
      <c r="J20">
        <v>12</v>
      </c>
      <c r="K20">
        <v>1279.93</v>
      </c>
      <c r="L20">
        <v>0</v>
      </c>
      <c r="M20" s="1" t="s">
        <v>20</v>
      </c>
      <c r="N20" s="1" t="s">
        <v>28</v>
      </c>
      <c r="O20" s="1" t="s">
        <v>21</v>
      </c>
      <c r="P20" s="3">
        <f>Orders[[#This Row],[Quantity]]*Orders[[#This Row],[UnitPrice]]*(1-Orders[[#This Row],[Discount]])</f>
        <v>15359.16</v>
      </c>
      <c r="Q20" s="1" t="str">
        <f>IF(AND(Orders[[#This Row],[Order Value]]&gt;50000,Orders[[#This Row],[Status]]="Completed"),"Yes","No")</f>
        <v>No</v>
      </c>
      <c r="R20" s="1" t="str">
        <f>IF(OR(Orders[[#This Row],[Region]]="Dhaka",Orders[[#This Row],[Region]]="Chattogram"),"Priority","Standard")</f>
        <v>Priority</v>
      </c>
      <c r="S20" s="1" t="str">
        <f>_xlfn.CONCAT(Orders[[#This Row],[OrderID]],Orders[[#This Row],[CustomerID]],Orders[[#This Row],[Order Value]])</f>
        <v>O04193C039715359.16</v>
      </c>
      <c r="W20" t="str">
        <v>R14</v>
      </c>
      <c r="X20">
        <f t="shared" si="0"/>
        <v>93</v>
      </c>
    </row>
    <row r="21" spans="1:24" x14ac:dyDescent="0.25">
      <c r="A21" s="1" t="s">
        <v>115</v>
      </c>
      <c r="B21" s="1" t="s">
        <v>116</v>
      </c>
      <c r="C21" s="1" t="s">
        <v>104</v>
      </c>
      <c r="D21" s="1" t="str">
        <f>VLOOKUP(C21,Products[],2,FALSE)</f>
        <v>Audio Prime 238</v>
      </c>
      <c r="E21" s="1" t="str">
        <f>VLOOKUP(Orders[[#This Row],[ProductID]],Products[],3,FALSE)</f>
        <v>Electronics</v>
      </c>
      <c r="F21" s="1" t="s">
        <v>23</v>
      </c>
      <c r="G21" s="1" t="str">
        <f>_xlfn.XLOOKUP(Orders[[#This Row],[CustomerID]],'Customers'!A:A,'Customers'!E:E)</f>
        <v>Home Office</v>
      </c>
      <c r="H21" s="2">
        <v>45763</v>
      </c>
      <c r="I21" s="2">
        <v>45766</v>
      </c>
      <c r="J21">
        <v>2</v>
      </c>
      <c r="K21">
        <v>5217.0200000000004</v>
      </c>
      <c r="L21">
        <v>0.1</v>
      </c>
      <c r="M21" s="1" t="s">
        <v>14</v>
      </c>
      <c r="N21" s="1" t="s">
        <v>34</v>
      </c>
      <c r="O21" s="1" t="s">
        <v>24</v>
      </c>
      <c r="P21" s="3">
        <f>Orders[[#This Row],[Quantity]]*Orders[[#This Row],[UnitPrice]]*(1-Orders[[#This Row],[Discount]])</f>
        <v>9390.6360000000004</v>
      </c>
      <c r="Q21" s="1" t="str">
        <f>IF(AND(Orders[[#This Row],[Order Value]]&gt;50000,Orders[[#This Row],[Status]]="Completed"),"Yes","No")</f>
        <v>No</v>
      </c>
      <c r="R21" s="1" t="str">
        <f>IF(OR(Orders[[#This Row],[Region]]="Dhaka",Orders[[#This Row],[Region]]="Chattogram"),"Priority","Standard")</f>
        <v>Standard</v>
      </c>
      <c r="S21" s="1" t="str">
        <f>_xlfn.CONCAT(Orders[[#This Row],[OrderID]],Orders[[#This Row],[CustomerID]],Orders[[#This Row],[Order Value]])</f>
        <v>O04500C04089390.636</v>
      </c>
      <c r="W21" t="str">
        <v>R11</v>
      </c>
      <c r="X21">
        <f t="shared" si="0"/>
        <v>109</v>
      </c>
    </row>
    <row r="22" spans="1:24" x14ac:dyDescent="0.25">
      <c r="A22" s="1" t="s">
        <v>117</v>
      </c>
      <c r="B22" s="1" t="s">
        <v>118</v>
      </c>
      <c r="C22" s="1" t="s">
        <v>111</v>
      </c>
      <c r="D22" s="1" t="str">
        <f>VLOOKUP(C22,Products[],2,FALSE)</f>
        <v>Footwear Eco 867</v>
      </c>
      <c r="E22" s="1" t="str">
        <f>VLOOKUP(Orders[[#This Row],[ProductID]],Products[],3,FALSE)</f>
        <v>Apparel</v>
      </c>
      <c r="F22" s="1" t="s">
        <v>23</v>
      </c>
      <c r="G22" s="1" t="str">
        <f>_xlfn.XLOOKUP(Orders[[#This Row],[CustomerID]],'Customers'!A:A,'Customers'!E:E)</f>
        <v>Consumer</v>
      </c>
      <c r="H22" s="2">
        <v>45555</v>
      </c>
      <c r="I22" s="2">
        <v>45554</v>
      </c>
      <c r="J22">
        <v>21</v>
      </c>
      <c r="K22">
        <v>4618.41</v>
      </c>
      <c r="L22">
        <v>0</v>
      </c>
      <c r="M22" s="1" t="s">
        <v>43</v>
      </c>
      <c r="N22" s="1" t="s">
        <v>34</v>
      </c>
      <c r="O22" s="1" t="s">
        <v>24</v>
      </c>
      <c r="P22" s="3">
        <f>Orders[[#This Row],[Quantity]]*Orders[[#This Row],[UnitPrice]]*(1-Orders[[#This Row],[Discount]])</f>
        <v>96986.61</v>
      </c>
      <c r="Q22" s="1" t="str">
        <f>IF(AND(Orders[[#This Row],[Order Value]]&gt;50000,Orders[[#This Row],[Status]]="Completed"),"Yes","No")</f>
        <v>Yes</v>
      </c>
      <c r="R22" s="1" t="str">
        <f>IF(OR(Orders[[#This Row],[Region]]="Dhaka",Orders[[#This Row],[Region]]="Chattogram"),"Priority","Standard")</f>
        <v>Standard</v>
      </c>
      <c r="S22" s="1" t="str">
        <f>_xlfn.CONCAT(Orders[[#This Row],[OrderID]],Orders[[#This Row],[CustomerID]],Orders[[#This Row],[Order Value]])</f>
        <v>O00579C034996986.61</v>
      </c>
      <c r="W22" t="str">
        <v>R07</v>
      </c>
      <c r="X22">
        <f t="shared" si="0"/>
        <v>115</v>
      </c>
    </row>
    <row r="23" spans="1:24" x14ac:dyDescent="0.25">
      <c r="A23" s="1" t="s">
        <v>119</v>
      </c>
      <c r="B23" s="1" t="s">
        <v>120</v>
      </c>
      <c r="C23" s="1" t="s">
        <v>121</v>
      </c>
      <c r="D23" s="1" t="str">
        <f>VLOOKUP(C23,Products[],2,FALSE)</f>
        <v>Storage Max 865</v>
      </c>
      <c r="E23" s="1" t="str">
        <f>VLOOKUP(Orders[[#This Row],[ProductID]],Products[],3,FALSE)</f>
        <v>Furniture</v>
      </c>
      <c r="F23" s="1" t="s">
        <v>42</v>
      </c>
      <c r="G23" s="1" t="str">
        <f>_xlfn.XLOOKUP(Orders[[#This Row],[CustomerID]],'Customers'!A:A,'Customers'!E:E)</f>
        <v>Consumer</v>
      </c>
      <c r="H23" s="2">
        <v>45897</v>
      </c>
      <c r="I23" s="2">
        <v>45907</v>
      </c>
      <c r="J23">
        <v>21</v>
      </c>
      <c r="K23">
        <v>843</v>
      </c>
      <c r="L23">
        <v>0.2</v>
      </c>
      <c r="M23" s="1" t="s">
        <v>39</v>
      </c>
      <c r="N23" s="1" t="s">
        <v>84</v>
      </c>
      <c r="O23" s="1" t="s">
        <v>24</v>
      </c>
      <c r="P23" s="3">
        <f>Orders[[#This Row],[Quantity]]*Orders[[#This Row],[UnitPrice]]*(1-Orders[[#This Row],[Discount]])</f>
        <v>14162.400000000001</v>
      </c>
      <c r="Q23" s="1" t="str">
        <f>IF(AND(Orders[[#This Row],[Order Value]]&gt;50000,Orders[[#This Row],[Status]]="Completed"),"Yes","No")</f>
        <v>No</v>
      </c>
      <c r="R23" s="1" t="str">
        <f>IF(OR(Orders[[#This Row],[Region]]="Dhaka",Orders[[#This Row],[Region]]="Chattogram"),"Priority","Standard")</f>
        <v>Standard</v>
      </c>
      <c r="S23" s="1" t="str">
        <f>_xlfn.CONCAT(Orders[[#This Row],[OrderID]],Orders[[#This Row],[CustomerID]],Orders[[#This Row],[Order Value]])</f>
        <v>O04931C046914162.4</v>
      </c>
      <c r="W23" t="str">
        <v>R12</v>
      </c>
      <c r="X23">
        <f t="shared" si="0"/>
        <v>111</v>
      </c>
    </row>
    <row r="24" spans="1:24" x14ac:dyDescent="0.25">
      <c r="A24" s="1" t="s">
        <v>122</v>
      </c>
      <c r="B24" s="1" t="s">
        <v>123</v>
      </c>
      <c r="C24" s="1" t="s">
        <v>124</v>
      </c>
      <c r="D24" s="1" t="str">
        <f>VLOOKUP(C24,Products[],2,FALSE)</f>
        <v>Decor Lite 474</v>
      </c>
      <c r="E24" s="1" t="str">
        <f>VLOOKUP(Orders[[#This Row],[ProductID]],Products[],3,FALSE)</f>
        <v>Furniture</v>
      </c>
      <c r="F24" s="1" t="s">
        <v>125</v>
      </c>
      <c r="G24" s="1" t="str">
        <f>_xlfn.XLOOKUP(Orders[[#This Row],[CustomerID]],'Customers'!A:A,'Customers'!E:E)</f>
        <v>Home Office</v>
      </c>
      <c r="H24" s="2">
        <v>45429</v>
      </c>
      <c r="I24" s="2">
        <v>45441</v>
      </c>
      <c r="J24">
        <v>4</v>
      </c>
      <c r="K24">
        <v>3577.92</v>
      </c>
      <c r="L24">
        <v>0.05</v>
      </c>
      <c r="M24" s="1" t="s">
        <v>52</v>
      </c>
      <c r="N24" s="1" t="s">
        <v>34</v>
      </c>
      <c r="O24" s="1" t="s">
        <v>35</v>
      </c>
      <c r="P24" s="3">
        <f>Orders[[#This Row],[Quantity]]*Orders[[#This Row],[UnitPrice]]*(1-Orders[[#This Row],[Discount]])</f>
        <v>13596.096</v>
      </c>
      <c r="Q24" s="1" t="str">
        <f>IF(AND(Orders[[#This Row],[Order Value]]&gt;50000,Orders[[#This Row],[Status]]="Completed"),"Yes","No")</f>
        <v>No</v>
      </c>
      <c r="R24" s="1" t="str">
        <f>IF(OR(Orders[[#This Row],[Region]]="Dhaka",Orders[[#This Row],[Region]]="Chattogram"),"Priority","Standard")</f>
        <v>Priority</v>
      </c>
      <c r="S24" s="1" t="str">
        <f>_xlfn.CONCAT(Orders[[#This Row],[OrderID]],Orders[[#This Row],[CustomerID]],Orders[[#This Row],[Order Value]])</f>
        <v>O04487C039213596.096</v>
      </c>
      <c r="W24" t="str">
        <v>R01</v>
      </c>
      <c r="X24">
        <f t="shared" si="0"/>
        <v>110</v>
      </c>
    </row>
    <row r="25" spans="1:24" x14ac:dyDescent="0.25">
      <c r="A25" s="1" t="s">
        <v>126</v>
      </c>
      <c r="B25" s="1" t="s">
        <v>127</v>
      </c>
      <c r="C25" s="1" t="s">
        <v>87</v>
      </c>
      <c r="D25" s="1" t="str">
        <f>VLOOKUP(C25,Products[],2,FALSE)</f>
        <v>Storage Plus 812</v>
      </c>
      <c r="E25" s="1" t="str">
        <f>VLOOKUP(Orders[[#This Row],[ProductID]],Products[],3,FALSE)</f>
        <v>Furniture</v>
      </c>
      <c r="F25" s="1" t="s">
        <v>59</v>
      </c>
      <c r="G25" s="1" t="str">
        <f>_xlfn.XLOOKUP(Orders[[#This Row],[CustomerID]],'Customers'!A:A,'Customers'!E:E)</f>
        <v>Home Office</v>
      </c>
      <c r="H25" s="2">
        <v>45753</v>
      </c>
      <c r="I25" s="2">
        <v>45763</v>
      </c>
      <c r="J25">
        <v>18</v>
      </c>
      <c r="K25">
        <v>7659.35</v>
      </c>
      <c r="L25">
        <v>0.2</v>
      </c>
      <c r="M25" s="1" t="s">
        <v>43</v>
      </c>
      <c r="N25" s="1" t="s">
        <v>15</v>
      </c>
      <c r="O25" s="1" t="s">
        <v>24</v>
      </c>
      <c r="P25" s="3">
        <f>Orders[[#This Row],[Quantity]]*Orders[[#This Row],[UnitPrice]]*(1-Orders[[#This Row],[Discount]])</f>
        <v>110294.64000000001</v>
      </c>
      <c r="Q25" s="1" t="str">
        <f>IF(AND(Orders[[#This Row],[Order Value]]&gt;50000,Orders[[#This Row],[Status]]="Completed"),"Yes","No")</f>
        <v>No</v>
      </c>
      <c r="R25" s="1" t="str">
        <f>IF(OR(Orders[[#This Row],[Region]]="Dhaka",Orders[[#This Row],[Region]]="Chattogram"),"Priority","Standard")</f>
        <v>Standard</v>
      </c>
      <c r="S25" s="1" t="str">
        <f>_xlfn.CONCAT(Orders[[#This Row],[OrderID]],Orders[[#This Row],[CustomerID]],Orders[[#This Row],[Order Value]])</f>
        <v>O04066C0093110294.64</v>
      </c>
      <c r="W25" t="str">
        <v>R10</v>
      </c>
      <c r="X25">
        <f t="shared" si="0"/>
        <v>110</v>
      </c>
    </row>
    <row r="26" spans="1:24" x14ac:dyDescent="0.25">
      <c r="A26" s="1" t="s">
        <v>129</v>
      </c>
      <c r="B26" s="1" t="s">
        <v>97</v>
      </c>
      <c r="C26" s="1" t="s">
        <v>128</v>
      </c>
      <c r="D26" s="1" t="str">
        <f>VLOOKUP(C26,Products[],2,FALSE)</f>
        <v>Paper Prime 195</v>
      </c>
      <c r="E26" s="1" t="str">
        <f>VLOOKUP(Orders[[#This Row],[ProductID]],Products[],3,FALSE)</f>
        <v>Office Supplies</v>
      </c>
      <c r="F26" s="1" t="s">
        <v>125</v>
      </c>
      <c r="G26" s="1" t="str">
        <f>_xlfn.XLOOKUP(Orders[[#This Row],[CustomerID]],'Customers'!A:A,'Customers'!E:E)</f>
        <v>consumer</v>
      </c>
      <c r="H26" s="2">
        <v>45644</v>
      </c>
      <c r="I26" s="2">
        <v>45643</v>
      </c>
      <c r="J26">
        <v>1</v>
      </c>
      <c r="K26">
        <v>1962.79</v>
      </c>
      <c r="L26">
        <v>0.15</v>
      </c>
      <c r="M26" s="1" t="s">
        <v>52</v>
      </c>
      <c r="N26" s="1" t="s">
        <v>34</v>
      </c>
      <c r="O26" s="1" t="s">
        <v>24</v>
      </c>
      <c r="P26" s="3">
        <f>Orders[[#This Row],[Quantity]]*Orders[[#This Row],[UnitPrice]]*(1-Orders[[#This Row],[Discount]])</f>
        <v>1668.3715</v>
      </c>
      <c r="Q26" s="1" t="str">
        <f>IF(AND(Orders[[#This Row],[Order Value]]&gt;50000,Orders[[#This Row],[Status]]="Completed"),"Yes","No")</f>
        <v>No</v>
      </c>
      <c r="R26" s="1" t="str">
        <f>IF(OR(Orders[[#This Row],[Region]]="Dhaka",Orders[[#This Row],[Region]]="Chattogram"),"Priority","Standard")</f>
        <v>Priority</v>
      </c>
      <c r="S26" s="1" t="str">
        <f>_xlfn.CONCAT(Orders[[#This Row],[OrderID]],Orders[[#This Row],[CustomerID]],Orders[[#This Row],[Order Value]])</f>
        <v>O04009C02651668.3715</v>
      </c>
      <c r="W26" t="str">
        <v>R03</v>
      </c>
      <c r="X26">
        <f t="shared" si="0"/>
        <v>103</v>
      </c>
    </row>
    <row r="27" spans="1:24" x14ac:dyDescent="0.25">
      <c r="A27" s="1" t="s">
        <v>130</v>
      </c>
      <c r="B27" s="1" t="s">
        <v>40</v>
      </c>
      <c r="C27" s="1" t="s">
        <v>131</v>
      </c>
      <c r="D27" s="1" t="str">
        <f>VLOOKUP(C27,Products[],2,FALSE)</f>
        <v>Tables Plus 844</v>
      </c>
      <c r="E27" s="1" t="str">
        <f>VLOOKUP(Orders[[#This Row],[ProductID]],Products[],3,FALSE)</f>
        <v>Furniture</v>
      </c>
      <c r="F27" s="1" t="s">
        <v>23</v>
      </c>
      <c r="G27" s="1" t="str">
        <f>_xlfn.XLOOKUP(Orders[[#This Row],[CustomerID]],'Customers'!A:A,'Customers'!E:E)</f>
        <v>Home Office</v>
      </c>
      <c r="H27" s="2">
        <v>45554</v>
      </c>
      <c r="I27" s="2">
        <v>45562</v>
      </c>
      <c r="J27">
        <v>24</v>
      </c>
      <c r="K27">
        <v>7630.24</v>
      </c>
      <c r="L27">
        <v>0.15</v>
      </c>
      <c r="M27" s="1" t="s">
        <v>14</v>
      </c>
      <c r="N27" s="1" t="s">
        <v>34</v>
      </c>
      <c r="O27" s="1" t="s">
        <v>35</v>
      </c>
      <c r="P27" s="3">
        <f>Orders[[#This Row],[Quantity]]*Orders[[#This Row],[UnitPrice]]*(1-Orders[[#This Row],[Discount]])</f>
        <v>155656.89600000001</v>
      </c>
      <c r="Q27" s="1" t="str">
        <f>IF(AND(Orders[[#This Row],[Order Value]]&gt;50000,Orders[[#This Row],[Status]]="Completed"),"Yes","No")</f>
        <v>Yes</v>
      </c>
      <c r="R27" s="1" t="str">
        <f>IF(OR(Orders[[#This Row],[Region]]="Dhaka",Orders[[#This Row],[Region]]="Chattogram"),"Priority","Standard")</f>
        <v>Standard</v>
      </c>
      <c r="S27" s="1" t="str">
        <f>_xlfn.CONCAT(Orders[[#This Row],[OrderID]],Orders[[#This Row],[CustomerID]],Orders[[#This Row],[Order Value]])</f>
        <v>O04712C0233155656.896</v>
      </c>
    </row>
    <row r="28" spans="1:24" x14ac:dyDescent="0.25">
      <c r="A28" s="1" t="s">
        <v>134</v>
      </c>
      <c r="B28" s="1" t="s">
        <v>135</v>
      </c>
      <c r="C28" s="1" t="s">
        <v>71</v>
      </c>
      <c r="D28" s="1" t="str">
        <f>VLOOKUP(C28,Products[],2,FALSE)</f>
        <v>Cameras Classic 922</v>
      </c>
      <c r="E28" s="1" t="str">
        <f>VLOOKUP(Orders[[#This Row],[ProductID]],Products[],3,FALSE)</f>
        <v>Electronics</v>
      </c>
      <c r="F28" s="1" t="s">
        <v>23</v>
      </c>
      <c r="G28" s="1" t="str">
        <f>_xlfn.XLOOKUP(Orders[[#This Row],[CustomerID]],'Customers'!A:A,'Customers'!E:E)</f>
        <v>SMB</v>
      </c>
      <c r="H28" s="2">
        <v>45463</v>
      </c>
      <c r="I28" s="2">
        <v>45468</v>
      </c>
      <c r="J28">
        <v>4</v>
      </c>
      <c r="K28">
        <v>535.9</v>
      </c>
      <c r="L28">
        <v>0.05</v>
      </c>
      <c r="M28" s="1" t="s">
        <v>39</v>
      </c>
      <c r="N28" s="1" t="s">
        <v>84</v>
      </c>
      <c r="O28" s="1" t="s">
        <v>24</v>
      </c>
      <c r="P28" s="3">
        <f>Orders[[#This Row],[Quantity]]*Orders[[#This Row],[UnitPrice]]*(1-Orders[[#This Row],[Discount]])</f>
        <v>2036.4199999999998</v>
      </c>
      <c r="Q28" s="1" t="str">
        <f>IF(AND(Orders[[#This Row],[Order Value]]&gt;50000,Orders[[#This Row],[Status]]="Completed"),"Yes","No")</f>
        <v>No</v>
      </c>
      <c r="R28" s="1" t="str">
        <f>IF(OR(Orders[[#This Row],[Region]]="Dhaka",Orders[[#This Row],[Region]]="Chattogram"),"Priority","Standard")</f>
        <v>Standard</v>
      </c>
      <c r="S28" s="1" t="str">
        <f>_xlfn.CONCAT(Orders[[#This Row],[OrderID]],Orders[[#This Row],[CustomerID]],Orders[[#This Row],[Order Value]])</f>
        <v>O04853C02122036.42</v>
      </c>
    </row>
    <row r="29" spans="1:24" x14ac:dyDescent="0.25">
      <c r="A29" s="1" t="s">
        <v>136</v>
      </c>
      <c r="B29" s="1" t="s">
        <v>137</v>
      </c>
      <c r="C29" s="1" t="s">
        <v>58</v>
      </c>
      <c r="D29" s="1" t="str">
        <f>VLOOKUP(C29,Products[],2,FALSE)</f>
        <v>Beverages Standard 258</v>
      </c>
      <c r="E29" s="1" t="str">
        <f>VLOOKUP(Orders[[#This Row],[ProductID]],Products[],3,FALSE)</f>
        <v>Groceries</v>
      </c>
      <c r="F29" s="1" t="s">
        <v>79</v>
      </c>
      <c r="G29" s="1" t="str">
        <f>_xlfn.XLOOKUP(Orders[[#This Row],[CustomerID]],'Customers'!A:A,'Customers'!E:E)</f>
        <v>Corporate</v>
      </c>
      <c r="H29" s="2">
        <v>45594</v>
      </c>
      <c r="I29" s="2">
        <v>45603</v>
      </c>
      <c r="J29">
        <v>16</v>
      </c>
      <c r="K29">
        <v>3917.56</v>
      </c>
      <c r="L29">
        <v>0.05</v>
      </c>
      <c r="M29" s="1" t="s">
        <v>39</v>
      </c>
      <c r="N29" s="1" t="s">
        <v>28</v>
      </c>
      <c r="O29" s="1" t="s">
        <v>35</v>
      </c>
      <c r="P29" s="3">
        <f>Orders[[#This Row],[Quantity]]*Orders[[#This Row],[UnitPrice]]*(1-Orders[[#This Row],[Discount]])</f>
        <v>59546.911999999997</v>
      </c>
      <c r="Q29" s="1" t="str">
        <f>IF(AND(Orders[[#This Row],[Order Value]]&gt;50000,Orders[[#This Row],[Status]]="Completed"),"Yes","No")</f>
        <v>No</v>
      </c>
      <c r="R29" s="1" t="str">
        <f>IF(OR(Orders[[#This Row],[Region]]="Dhaka",Orders[[#This Row],[Region]]="Chattogram"),"Priority","Standard")</f>
        <v>Standard</v>
      </c>
      <c r="S29" s="1" t="str">
        <f>_xlfn.CONCAT(Orders[[#This Row],[OrderID]],Orders[[#This Row],[CustomerID]],Orders[[#This Row],[Order Value]])</f>
        <v>O04798C010059546.912</v>
      </c>
      <c r="W29" t="str" cm="1">
        <f t="array" ref="W29:W34">_xlfn.UNIQUE(G:G)</f>
        <v>Segment</v>
      </c>
    </row>
    <row r="30" spans="1:24" x14ac:dyDescent="0.25">
      <c r="A30" s="1" t="s">
        <v>139</v>
      </c>
      <c r="B30" s="1" t="s">
        <v>140</v>
      </c>
      <c r="C30" s="1" t="s">
        <v>141</v>
      </c>
      <c r="D30" s="1" t="str">
        <f>VLOOKUP(C30,Products[],2,FALSE)</f>
        <v>Footwear Deluxe 366</v>
      </c>
      <c r="E30" s="1" t="str">
        <f>VLOOKUP(Orders[[#This Row],[ProductID]],Products[],3,FALSE)</f>
        <v>Apparel</v>
      </c>
      <c r="F30" s="1" t="s">
        <v>51</v>
      </c>
      <c r="G30" s="1" t="str">
        <f>_xlfn.XLOOKUP(Orders[[#This Row],[CustomerID]],'Customers'!A:A,'Customers'!E:E)</f>
        <v>Consumer</v>
      </c>
      <c r="H30" s="2">
        <v>45495</v>
      </c>
      <c r="I30" s="2">
        <v>45505</v>
      </c>
      <c r="J30">
        <v>1</v>
      </c>
      <c r="K30">
        <v>1438.76</v>
      </c>
      <c r="L30">
        <v>0.05</v>
      </c>
      <c r="M30" s="1" t="s">
        <v>20</v>
      </c>
      <c r="N30" s="1" t="s">
        <v>84</v>
      </c>
      <c r="O30" s="1" t="s">
        <v>35</v>
      </c>
      <c r="P30" s="3">
        <f>Orders[[#This Row],[Quantity]]*Orders[[#This Row],[UnitPrice]]*(1-Orders[[#This Row],[Discount]])</f>
        <v>1366.8219999999999</v>
      </c>
      <c r="Q30" s="1" t="str">
        <f>IF(AND(Orders[[#This Row],[Order Value]]&gt;50000,Orders[[#This Row],[Status]]="Completed"),"Yes","No")</f>
        <v>No</v>
      </c>
      <c r="R30" s="1" t="str">
        <f>IF(OR(Orders[[#This Row],[Region]]="Dhaka",Orders[[#This Row],[Region]]="Chattogram"),"Priority","Standard")</f>
        <v>Priority</v>
      </c>
      <c r="S30" s="1" t="str">
        <f>_xlfn.CONCAT(Orders[[#This Row],[OrderID]],Orders[[#This Row],[CustomerID]],Orders[[#This Row],[Order Value]])</f>
        <v>O03444C04031366.822</v>
      </c>
      <c r="W30" t="str">
        <v>Corporate</v>
      </c>
      <c r="X30">
        <f>AVERAGEIFS(P:P,G:G,W30)</f>
        <v>46323.281977794744</v>
      </c>
    </row>
    <row r="31" spans="1:24" x14ac:dyDescent="0.25">
      <c r="A31" s="1" t="s">
        <v>142</v>
      </c>
      <c r="B31" s="1" t="s">
        <v>143</v>
      </c>
      <c r="C31" s="1" t="s">
        <v>138</v>
      </c>
      <c r="D31" s="1" t="str">
        <f>VLOOKUP(C31,Products[],2,FALSE)</f>
        <v>Pens Deluxe 654</v>
      </c>
      <c r="E31" s="1" t="str">
        <f>VLOOKUP(Orders[[#This Row],[ProductID]],Products[],3,FALSE)</f>
        <v>Office Supplies</v>
      </c>
      <c r="F31" s="1" t="s">
        <v>19</v>
      </c>
      <c r="G31" s="1" t="str">
        <f>_xlfn.XLOOKUP(Orders[[#This Row],[CustomerID]],'Customers'!A:A,'Customers'!E:E)</f>
        <v>Corporate</v>
      </c>
      <c r="H31" s="2">
        <v>45325</v>
      </c>
      <c r="I31" s="2">
        <v>45324</v>
      </c>
      <c r="J31">
        <v>14</v>
      </c>
      <c r="K31">
        <v>7447.83</v>
      </c>
      <c r="L31">
        <v>0</v>
      </c>
      <c r="M31" s="1" t="s">
        <v>52</v>
      </c>
      <c r="N31" s="1" t="s">
        <v>34</v>
      </c>
      <c r="O31" s="1" t="s">
        <v>24</v>
      </c>
      <c r="P31" s="3">
        <f>Orders[[#This Row],[Quantity]]*Orders[[#This Row],[UnitPrice]]*(1-Orders[[#This Row],[Discount]])</f>
        <v>104269.62</v>
      </c>
      <c r="Q31" s="1" t="str">
        <f>IF(AND(Orders[[#This Row],[Order Value]]&gt;50000,Orders[[#This Row],[Status]]="Completed"),"Yes","No")</f>
        <v>Yes</v>
      </c>
      <c r="R31" s="1" t="str">
        <f>IF(OR(Orders[[#This Row],[Region]]="Dhaka",Orders[[#This Row],[Region]]="Chattogram"),"Priority","Standard")</f>
        <v>Priority</v>
      </c>
      <c r="S31" s="1" t="str">
        <f>_xlfn.CONCAT(Orders[[#This Row],[OrderID]],Orders[[#This Row],[CustomerID]],Orders[[#This Row],[Order Value]])</f>
        <v>O00570C0415104269.62</v>
      </c>
      <c r="W31" t="str">
        <v>Home Office</v>
      </c>
      <c r="X31">
        <f>AVERAGEIFS(P:P,G:G,W31)</f>
        <v>50768.401459201385</v>
      </c>
    </row>
    <row r="32" spans="1:24" x14ac:dyDescent="0.25">
      <c r="A32" s="1" t="s">
        <v>144</v>
      </c>
      <c r="B32" s="1" t="s">
        <v>145</v>
      </c>
      <c r="C32" s="1" t="s">
        <v>138</v>
      </c>
      <c r="D32" s="1" t="str">
        <f>VLOOKUP(C32,Products[],2,FALSE)</f>
        <v>Pens Deluxe 654</v>
      </c>
      <c r="E32" s="1" t="str">
        <f>VLOOKUP(Orders[[#This Row],[ProductID]],Products[],3,FALSE)</f>
        <v>Office Supplies</v>
      </c>
      <c r="F32" s="1" t="s">
        <v>19</v>
      </c>
      <c r="G32" s="1" t="str">
        <f>_xlfn.XLOOKUP(Orders[[#This Row],[CustomerID]],'Customers'!A:A,'Customers'!E:E)</f>
        <v>Corporate</v>
      </c>
      <c r="H32" s="2">
        <v>45437</v>
      </c>
      <c r="I32" s="2">
        <v>45447</v>
      </c>
      <c r="J32">
        <v>5</v>
      </c>
      <c r="K32">
        <v>6014.84</v>
      </c>
      <c r="L32">
        <v>0</v>
      </c>
      <c r="M32" s="1" t="s">
        <v>14</v>
      </c>
      <c r="N32" s="1" t="s">
        <v>34</v>
      </c>
      <c r="O32" s="1" t="s">
        <v>21</v>
      </c>
      <c r="P32" s="3">
        <f>Orders[[#This Row],[Quantity]]*Orders[[#This Row],[UnitPrice]]*(1-Orders[[#This Row],[Discount]])</f>
        <v>30074.2</v>
      </c>
      <c r="Q32" s="1" t="str">
        <f>IF(AND(Orders[[#This Row],[Order Value]]&gt;50000,Orders[[#This Row],[Status]]="Completed"),"Yes","No")</f>
        <v>No</v>
      </c>
      <c r="R32" s="1" t="str">
        <f>IF(OR(Orders[[#This Row],[Region]]="Dhaka",Orders[[#This Row],[Region]]="Chattogram"),"Priority","Standard")</f>
        <v>Standard</v>
      </c>
      <c r="S32" s="1" t="str">
        <f>_xlfn.CONCAT(Orders[[#This Row],[OrderID]],Orders[[#This Row],[CustomerID]],Orders[[#This Row],[Order Value]])</f>
        <v>O02576C029330074.2</v>
      </c>
      <c r="W32" t="str">
        <v>Consumer</v>
      </c>
      <c r="X32">
        <f>AVERAGEIFS(P:P,G:G,W32)</f>
        <v>47904.31682945208</v>
      </c>
    </row>
    <row r="33" spans="1:24" x14ac:dyDescent="0.25">
      <c r="A33" s="1" t="s">
        <v>146</v>
      </c>
      <c r="B33" s="1" t="s">
        <v>147</v>
      </c>
      <c r="C33" s="1" t="s">
        <v>148</v>
      </c>
      <c r="D33" s="1" t="str">
        <f>VLOOKUP(C33,Products[],2,FALSE)</f>
        <v>Audio Classic 927</v>
      </c>
      <c r="E33" s="1" t="str">
        <f>VLOOKUP(Orders[[#This Row],[ProductID]],Products[],3,FALSE)</f>
        <v>Electronics</v>
      </c>
      <c r="F33" s="1" t="s">
        <v>19</v>
      </c>
      <c r="G33" s="1" t="str">
        <f>_xlfn.XLOOKUP(Orders[[#This Row],[CustomerID]],'Customers'!A:A,'Customers'!E:E)</f>
        <v>Consumer</v>
      </c>
      <c r="H33" s="2">
        <v>45975</v>
      </c>
      <c r="I33" s="2">
        <v>45984</v>
      </c>
      <c r="J33">
        <v>10</v>
      </c>
      <c r="K33">
        <v>4723.63</v>
      </c>
      <c r="L33">
        <v>0.15</v>
      </c>
      <c r="M33" s="1" t="s">
        <v>20</v>
      </c>
      <c r="N33" s="1" t="s">
        <v>34</v>
      </c>
      <c r="O33" s="1" t="s">
        <v>24</v>
      </c>
      <c r="P33" s="3">
        <f>Orders[[#This Row],[Quantity]]*Orders[[#This Row],[UnitPrice]]*(1-Orders[[#This Row],[Discount]])</f>
        <v>40150.855000000003</v>
      </c>
      <c r="Q33" s="1" t="str">
        <f>IF(AND(Orders[[#This Row],[Order Value]]&gt;50000,Orders[[#This Row],[Status]]="Completed"),"Yes","No")</f>
        <v>No</v>
      </c>
      <c r="R33" s="1" t="str">
        <f>IF(OR(Orders[[#This Row],[Region]]="Dhaka",Orders[[#This Row],[Region]]="Chattogram"),"Priority","Standard")</f>
        <v>Priority</v>
      </c>
      <c r="S33" s="1" t="str">
        <f>_xlfn.CONCAT(Orders[[#This Row],[OrderID]],Orders[[#This Row],[CustomerID]],Orders[[#This Row],[Order Value]])</f>
        <v>O03473C015540150.855</v>
      </c>
      <c r="W33" t="str">
        <v>SMB</v>
      </c>
      <c r="X33">
        <f>AVERAGEIFS(P:P,G:G,W33)</f>
        <v>50144.913419376666</v>
      </c>
    </row>
    <row r="34" spans="1:24" x14ac:dyDescent="0.25">
      <c r="A34" s="1" t="s">
        <v>149</v>
      </c>
      <c r="B34" s="1" t="s">
        <v>150</v>
      </c>
      <c r="C34" s="1" t="s">
        <v>151</v>
      </c>
      <c r="D34" s="1" t="str">
        <f>VLOOKUP(C34,Products[],2,FALSE)</f>
        <v>Paper Lite 570</v>
      </c>
      <c r="E34" s="1" t="str">
        <f>VLOOKUP(Orders[[#This Row],[ProductID]],Products[],3,FALSE)</f>
        <v>Office Supplies</v>
      </c>
      <c r="F34" s="1" t="s">
        <v>152</v>
      </c>
      <c r="G34" s="1" t="str">
        <f>_xlfn.XLOOKUP(Orders[[#This Row],[CustomerID]],'Customers'!A:A,'Customers'!E:E)</f>
        <v>Consumer</v>
      </c>
      <c r="H34" s="2">
        <v>45308</v>
      </c>
      <c r="I34" s="2">
        <v>45310</v>
      </c>
      <c r="J34">
        <v>21</v>
      </c>
      <c r="K34">
        <v>3452.38</v>
      </c>
      <c r="L34">
        <v>0</v>
      </c>
      <c r="M34" s="1" t="s">
        <v>39</v>
      </c>
      <c r="N34" s="1" t="s">
        <v>15</v>
      </c>
      <c r="O34" s="1" t="s">
        <v>35</v>
      </c>
      <c r="P34" s="3">
        <f>Orders[[#This Row],[Quantity]]*Orders[[#This Row],[UnitPrice]]*(1-Orders[[#This Row],[Discount]])</f>
        <v>72499.98</v>
      </c>
      <c r="Q34" s="1" t="str">
        <f>IF(AND(Orders[[#This Row],[Order Value]]&gt;50000,Orders[[#This Row],[Status]]="Completed"),"Yes","No")</f>
        <v>No</v>
      </c>
      <c r="R34" s="1" t="str">
        <f>IF(OR(Orders[[#This Row],[Region]]="Dhaka",Orders[[#This Row],[Region]]="Chattogram"),"Priority","Standard")</f>
        <v>Standard</v>
      </c>
      <c r="S34" s="1" t="str">
        <f>_xlfn.CONCAT(Orders[[#This Row],[OrderID]],Orders[[#This Row],[CustomerID]],Orders[[#This Row],[Order Value]])</f>
        <v>O03292C039172499.98</v>
      </c>
      <c r="W34">
        <v>0</v>
      </c>
    </row>
    <row r="35" spans="1:24" x14ac:dyDescent="0.25">
      <c r="A35" s="1" t="s">
        <v>155</v>
      </c>
      <c r="B35" s="1" t="s">
        <v>156</v>
      </c>
      <c r="C35" s="1" t="s">
        <v>157</v>
      </c>
      <c r="D35" s="1" t="str">
        <f>VLOOKUP(C35,Products[],2,FALSE)</f>
        <v>Snacks Deluxe 862</v>
      </c>
      <c r="E35" s="1" t="str">
        <f>VLOOKUP(Orders[[#This Row],[ProductID]],Products[],3,FALSE)</f>
        <v>Groceries</v>
      </c>
      <c r="F35" s="1" t="s">
        <v>152</v>
      </c>
      <c r="G35" s="1" t="str">
        <f>_xlfn.XLOOKUP(Orders[[#This Row],[CustomerID]],'Customers'!A:A,'Customers'!E:E)</f>
        <v>Home Office</v>
      </c>
      <c r="H35" s="2">
        <v>45976</v>
      </c>
      <c r="I35" s="2">
        <v>45985</v>
      </c>
      <c r="J35">
        <v>16</v>
      </c>
      <c r="K35">
        <v>1712.24</v>
      </c>
      <c r="L35">
        <v>0.05</v>
      </c>
      <c r="M35" s="1" t="s">
        <v>20</v>
      </c>
      <c r="N35" s="1" t="s">
        <v>34</v>
      </c>
      <c r="O35" s="1" t="s">
        <v>29</v>
      </c>
      <c r="P35" s="3">
        <f>Orders[[#This Row],[Quantity]]*Orders[[#This Row],[UnitPrice]]*(1-Orders[[#This Row],[Discount]])</f>
        <v>26026.047999999999</v>
      </c>
      <c r="Q35" s="1" t="str">
        <f>IF(AND(Orders[[#This Row],[Order Value]]&gt;50000,Orders[[#This Row],[Status]]="Completed"),"Yes","No")</f>
        <v>No</v>
      </c>
      <c r="R35" s="1" t="str">
        <f>IF(OR(Orders[[#This Row],[Region]]="Dhaka",Orders[[#This Row],[Region]]="Chattogram"),"Priority","Standard")</f>
        <v>Priority</v>
      </c>
      <c r="S35" s="1" t="str">
        <f>_xlfn.CONCAT(Orders[[#This Row],[OrderID]],Orders[[#This Row],[CustomerID]],Orders[[#This Row],[Order Value]])</f>
        <v>O03720C018326026.048</v>
      </c>
    </row>
    <row r="36" spans="1:24" x14ac:dyDescent="0.25">
      <c r="A36" s="1" t="s">
        <v>158</v>
      </c>
      <c r="B36" s="1" t="s">
        <v>147</v>
      </c>
      <c r="C36" s="1" t="s">
        <v>159</v>
      </c>
      <c r="D36" s="1" t="str">
        <f>VLOOKUP(C36,Products[],2,FALSE)</f>
        <v>Kids Pro 394</v>
      </c>
      <c r="E36" s="1" t="str">
        <f>VLOOKUP(Orders[[#This Row],[ProductID]],Products[],3,FALSE)</f>
        <v>Apparel</v>
      </c>
      <c r="F36" s="1" t="s">
        <v>51</v>
      </c>
      <c r="G36" s="1" t="str">
        <f>_xlfn.XLOOKUP(Orders[[#This Row],[CustomerID]],'Customers'!A:A,'Customers'!E:E)</f>
        <v>Consumer</v>
      </c>
      <c r="H36" s="2">
        <v>46004</v>
      </c>
      <c r="I36" s="2">
        <v>46010</v>
      </c>
      <c r="J36">
        <v>10</v>
      </c>
      <c r="K36">
        <v>5514.88</v>
      </c>
      <c r="L36">
        <v>0.05</v>
      </c>
      <c r="M36" s="1" t="s">
        <v>39</v>
      </c>
      <c r="N36" s="1" t="s">
        <v>34</v>
      </c>
      <c r="O36" s="1" t="s">
        <v>24</v>
      </c>
      <c r="P36" s="3">
        <f>Orders[[#This Row],[Quantity]]*Orders[[#This Row],[UnitPrice]]*(1-Orders[[#This Row],[Discount]])</f>
        <v>52391.360000000001</v>
      </c>
      <c r="Q36" s="1" t="str">
        <f>IF(AND(Orders[[#This Row],[Order Value]]&gt;50000,Orders[[#This Row],[Status]]="Completed"),"Yes","No")</f>
        <v>Yes</v>
      </c>
      <c r="R36" s="1" t="str">
        <f>IF(OR(Orders[[#This Row],[Region]]="Dhaka",Orders[[#This Row],[Region]]="Chattogram"),"Priority","Standard")</f>
        <v>Standard</v>
      </c>
      <c r="S36" s="1" t="str">
        <f>_xlfn.CONCAT(Orders[[#This Row],[OrderID]],Orders[[#This Row],[CustomerID]],Orders[[#This Row],[Order Value]])</f>
        <v>O00239C015552391.36</v>
      </c>
    </row>
    <row r="37" spans="1:24" x14ac:dyDescent="0.25">
      <c r="A37" s="1" t="s">
        <v>163</v>
      </c>
      <c r="B37" s="1" t="s">
        <v>164</v>
      </c>
      <c r="C37" s="1" t="s">
        <v>102</v>
      </c>
      <c r="D37" s="1" t="str">
        <f>VLOOKUP(C37,Products[],2,FALSE)</f>
        <v>Pens Mini 821</v>
      </c>
      <c r="E37" s="1" t="str">
        <f>VLOOKUP(Orders[[#This Row],[ProductID]],Products[],3,FALSE)</f>
        <v>Office Supplies</v>
      </c>
      <c r="F37" s="1" t="s">
        <v>79</v>
      </c>
      <c r="G37" s="1" t="str">
        <f>_xlfn.XLOOKUP(Orders[[#This Row],[CustomerID]],'Customers'!A:A,'Customers'!E:E)</f>
        <v>consumer</v>
      </c>
      <c r="H37" s="2">
        <v>45339</v>
      </c>
      <c r="I37" s="2">
        <v>45345</v>
      </c>
      <c r="J37">
        <v>7</v>
      </c>
      <c r="K37">
        <v>3328.59</v>
      </c>
      <c r="L37">
        <v>0</v>
      </c>
      <c r="M37" s="1" t="s">
        <v>14</v>
      </c>
      <c r="N37" s="1" t="s">
        <v>84</v>
      </c>
      <c r="O37" s="1" t="s">
        <v>21</v>
      </c>
      <c r="P37" s="3">
        <f>Orders[[#This Row],[Quantity]]*Orders[[#This Row],[UnitPrice]]*(1-Orders[[#This Row],[Discount]])</f>
        <v>23300.13</v>
      </c>
      <c r="Q37" s="1" t="str">
        <f>IF(AND(Orders[[#This Row],[Order Value]]&gt;50000,Orders[[#This Row],[Status]]="Completed"),"Yes","No")</f>
        <v>No</v>
      </c>
      <c r="R37" s="1" t="str">
        <f>IF(OR(Orders[[#This Row],[Region]]="Dhaka",Orders[[#This Row],[Region]]="Chattogram"),"Priority","Standard")</f>
        <v>Standard</v>
      </c>
      <c r="S37" s="1" t="str">
        <f>_xlfn.CONCAT(Orders[[#This Row],[OrderID]],Orders[[#This Row],[CustomerID]],Orders[[#This Row],[Order Value]])</f>
        <v>O02889C030623300.13</v>
      </c>
      <c r="W37">
        <f>SUMIF(C:C,C2,J:J)</f>
        <v>732</v>
      </c>
    </row>
    <row r="38" spans="1:24" x14ac:dyDescent="0.25">
      <c r="A38" s="1" t="s">
        <v>165</v>
      </c>
      <c r="B38" s="1" t="s">
        <v>166</v>
      </c>
      <c r="C38" s="1" t="s">
        <v>148</v>
      </c>
      <c r="D38" s="1" t="str">
        <f>VLOOKUP(C38,Products[],2,FALSE)</f>
        <v>Audio Classic 927</v>
      </c>
      <c r="E38" s="1" t="str">
        <f>VLOOKUP(Orders[[#This Row],[ProductID]],Products[],3,FALSE)</f>
        <v>Electronics</v>
      </c>
      <c r="F38" s="1" t="s">
        <v>51</v>
      </c>
      <c r="G38" s="1" t="str">
        <f>_xlfn.XLOOKUP(Orders[[#This Row],[CustomerID]],'Customers'!A:A,'Customers'!E:E)</f>
        <v>consumer</v>
      </c>
      <c r="H38" s="2">
        <v>45765</v>
      </c>
      <c r="I38" s="2">
        <v>45779</v>
      </c>
      <c r="J38">
        <v>2</v>
      </c>
      <c r="K38">
        <v>2788.87</v>
      </c>
      <c r="L38">
        <v>0</v>
      </c>
      <c r="M38" s="1" t="s">
        <v>43</v>
      </c>
      <c r="N38" s="1" t="s">
        <v>34</v>
      </c>
      <c r="O38" s="1" t="s">
        <v>29</v>
      </c>
      <c r="P38" s="3">
        <f>Orders[[#This Row],[Quantity]]*Orders[[#This Row],[UnitPrice]]*(1-Orders[[#This Row],[Discount]])</f>
        <v>5577.74</v>
      </c>
      <c r="Q38" s="1" t="str">
        <f>IF(AND(Orders[[#This Row],[Order Value]]&gt;50000,Orders[[#This Row],[Status]]="Completed"),"Yes","No")</f>
        <v>No</v>
      </c>
      <c r="R38" s="1" t="str">
        <f>IF(OR(Orders[[#This Row],[Region]]="Dhaka",Orders[[#This Row],[Region]]="Chattogram"),"Priority","Standard")</f>
        <v>Standard</v>
      </c>
      <c r="S38" s="1" t="str">
        <f>_xlfn.CONCAT(Orders[[#This Row],[OrderID]],Orders[[#This Row],[CustomerID]],Orders[[#This Row],[Order Value]])</f>
        <v>O01424C03545577.74</v>
      </c>
    </row>
    <row r="39" spans="1:24" x14ac:dyDescent="0.25">
      <c r="A39" s="1" t="s">
        <v>167</v>
      </c>
      <c r="B39" s="1" t="s">
        <v>168</v>
      </c>
      <c r="C39" s="1" t="s">
        <v>128</v>
      </c>
      <c r="D39" s="1" t="str">
        <f>VLOOKUP(C39,Products[],2,FALSE)</f>
        <v>Paper Prime 195</v>
      </c>
      <c r="E39" s="1" t="str">
        <f>VLOOKUP(Orders[[#This Row],[ProductID]],Products[],3,FALSE)</f>
        <v>Office Supplies</v>
      </c>
      <c r="F39" s="1" t="s">
        <v>23</v>
      </c>
      <c r="G39" s="1" t="str">
        <f>_xlfn.XLOOKUP(Orders[[#This Row],[CustomerID]],'Customers'!A:A,'Customers'!E:E)</f>
        <v>SMB</v>
      </c>
      <c r="H39" s="2">
        <v>45693</v>
      </c>
      <c r="I39" s="2">
        <v>45705</v>
      </c>
      <c r="J39">
        <v>22</v>
      </c>
      <c r="K39">
        <v>3447.47</v>
      </c>
      <c r="L39">
        <v>0.05</v>
      </c>
      <c r="M39" s="1" t="s">
        <v>14</v>
      </c>
      <c r="N39" s="1" t="s">
        <v>28</v>
      </c>
      <c r="O39" s="1" t="s">
        <v>24</v>
      </c>
      <c r="P39" s="3">
        <f>Orders[[#This Row],[Quantity]]*Orders[[#This Row],[UnitPrice]]*(1-Orders[[#This Row],[Discount]])</f>
        <v>72052.122999999992</v>
      </c>
      <c r="Q39" s="1" t="str">
        <f>IF(AND(Orders[[#This Row],[Order Value]]&gt;50000,Orders[[#This Row],[Status]]="Completed"),"Yes","No")</f>
        <v>No</v>
      </c>
      <c r="R39" s="1" t="str">
        <f>IF(OR(Orders[[#This Row],[Region]]="Dhaka",Orders[[#This Row],[Region]]="Chattogram"),"Priority","Standard")</f>
        <v>Standard</v>
      </c>
      <c r="S39" s="1" t="str">
        <f>_xlfn.CONCAT(Orders[[#This Row],[OrderID]],Orders[[#This Row],[CustomerID]],Orders[[#This Row],[Order Value]])</f>
        <v>O05786C033672052.123</v>
      </c>
    </row>
    <row r="40" spans="1:24" x14ac:dyDescent="0.25">
      <c r="A40" s="1" t="s">
        <v>169</v>
      </c>
      <c r="B40" s="1" t="s">
        <v>170</v>
      </c>
      <c r="C40" s="1" t="s">
        <v>76</v>
      </c>
      <c r="D40" s="1" t="str">
        <f>VLOOKUP(C40,Products[],2,FALSE)</f>
        <v>Mobile Accessories Mini 994</v>
      </c>
      <c r="E40" s="1" t="str">
        <f>VLOOKUP(Orders[[#This Row],[ProductID]],Products[],3,FALSE)</f>
        <v>Electronics</v>
      </c>
      <c r="F40" s="1" t="s">
        <v>82</v>
      </c>
      <c r="G40" s="1" t="str">
        <f>_xlfn.XLOOKUP(Orders[[#This Row],[CustomerID]],'Customers'!A:A,'Customers'!E:E)</f>
        <v>SMB</v>
      </c>
      <c r="H40" s="2">
        <v>45367</v>
      </c>
      <c r="I40" s="2">
        <v>45373</v>
      </c>
      <c r="J40">
        <v>6</v>
      </c>
      <c r="K40">
        <v>6344.56</v>
      </c>
      <c r="L40">
        <v>0</v>
      </c>
      <c r="M40" s="1" t="s">
        <v>39</v>
      </c>
      <c r="N40" s="1" t="s">
        <v>84</v>
      </c>
      <c r="O40" s="1" t="s">
        <v>24</v>
      </c>
      <c r="P40" s="3">
        <f>Orders[[#This Row],[Quantity]]*Orders[[#This Row],[UnitPrice]]*(1-Orders[[#This Row],[Discount]])</f>
        <v>38067.360000000001</v>
      </c>
      <c r="Q40" s="1" t="str">
        <f>IF(AND(Orders[[#This Row],[Order Value]]&gt;50000,Orders[[#This Row],[Status]]="Completed"),"Yes","No")</f>
        <v>No</v>
      </c>
      <c r="R40" s="1" t="str">
        <f>IF(OR(Orders[[#This Row],[Region]]="Dhaka",Orders[[#This Row],[Region]]="Chattogram"),"Priority","Standard")</f>
        <v>Standard</v>
      </c>
      <c r="S40" s="1" t="str">
        <f>_xlfn.CONCAT(Orders[[#This Row],[OrderID]],Orders[[#This Row],[CustomerID]],Orders[[#This Row],[Order Value]])</f>
        <v>O03293C044538067.36</v>
      </c>
    </row>
    <row r="41" spans="1:24" x14ac:dyDescent="0.25">
      <c r="A41" s="1" t="s">
        <v>172</v>
      </c>
      <c r="B41" s="1" t="s">
        <v>173</v>
      </c>
      <c r="C41" s="1" t="s">
        <v>71</v>
      </c>
      <c r="D41" s="1" t="str">
        <f>VLOOKUP(C41,Products[],2,FALSE)</f>
        <v>Cameras Classic 922</v>
      </c>
      <c r="E41" s="1" t="str">
        <f>VLOOKUP(Orders[[#This Row],[ProductID]],Products[],3,FALSE)</f>
        <v>Electronics</v>
      </c>
      <c r="F41" s="1" t="s">
        <v>105</v>
      </c>
      <c r="G41" s="1" t="str">
        <f>_xlfn.XLOOKUP(Orders[[#This Row],[CustomerID]],'Customers'!A:A,'Customers'!E:E)</f>
        <v>Corporate</v>
      </c>
      <c r="H41" s="2">
        <v>45754</v>
      </c>
      <c r="I41" s="2">
        <v>45761</v>
      </c>
      <c r="J41">
        <v>5</v>
      </c>
      <c r="K41">
        <v>1075.7</v>
      </c>
      <c r="L41">
        <v>0</v>
      </c>
      <c r="M41" s="1" t="s">
        <v>52</v>
      </c>
      <c r="N41" s="1" t="s">
        <v>28</v>
      </c>
      <c r="O41" s="1" t="s">
        <v>21</v>
      </c>
      <c r="P41" s="3">
        <f>Orders[[#This Row],[Quantity]]*Orders[[#This Row],[UnitPrice]]*(1-Orders[[#This Row],[Discount]])</f>
        <v>5378.5</v>
      </c>
      <c r="Q41" s="1" t="str">
        <f>IF(AND(Orders[[#This Row],[Order Value]]&gt;50000,Orders[[#This Row],[Status]]="Completed"),"Yes","No")</f>
        <v>No</v>
      </c>
      <c r="R41" s="1" t="str">
        <f>IF(OR(Orders[[#This Row],[Region]]="Dhaka",Orders[[#This Row],[Region]]="Chattogram"),"Priority","Standard")</f>
        <v>Priority</v>
      </c>
      <c r="S41" s="1" t="str">
        <f>_xlfn.CONCAT(Orders[[#This Row],[OrderID]],Orders[[#This Row],[CustomerID]],Orders[[#This Row],[Order Value]])</f>
        <v>O02149C00525378.5</v>
      </c>
    </row>
    <row r="42" spans="1:24" x14ac:dyDescent="0.25">
      <c r="A42" s="1" t="s">
        <v>175</v>
      </c>
      <c r="B42" s="1" t="s">
        <v>26</v>
      </c>
      <c r="C42" s="1" t="s">
        <v>176</v>
      </c>
      <c r="D42" s="1" t="str">
        <f>VLOOKUP(C42,Products[],2,FALSE)</f>
        <v>Decor Standard 312 (New)</v>
      </c>
      <c r="E42" s="1" t="str">
        <f>VLOOKUP(Orders[[#This Row],[ProductID]],Products[],3,FALSE)</f>
        <v>Furniture</v>
      </c>
      <c r="F42" s="1" t="s">
        <v>59</v>
      </c>
      <c r="G42" s="1" t="str">
        <f>_xlfn.XLOOKUP(Orders[[#This Row],[CustomerID]],'Customers'!A:A,'Customers'!E:E)</f>
        <v>Home Office</v>
      </c>
      <c r="H42" s="2">
        <v>45481</v>
      </c>
      <c r="I42" s="2">
        <v>45495</v>
      </c>
      <c r="J42">
        <v>21</v>
      </c>
      <c r="K42">
        <v>4846.78</v>
      </c>
      <c r="L42">
        <v>0</v>
      </c>
      <c r="M42" s="1" t="s">
        <v>52</v>
      </c>
      <c r="N42" s="1" t="s">
        <v>34</v>
      </c>
      <c r="O42" s="1" t="s">
        <v>29</v>
      </c>
      <c r="P42" s="3">
        <f>Orders[[#This Row],[Quantity]]*Orders[[#This Row],[UnitPrice]]*(1-Orders[[#This Row],[Discount]])</f>
        <v>101782.37999999999</v>
      </c>
      <c r="Q42" s="1" t="str">
        <f>IF(AND(Orders[[#This Row],[Order Value]]&gt;50000,Orders[[#This Row],[Status]]="Completed"),"Yes","No")</f>
        <v>Yes</v>
      </c>
      <c r="R42" s="1" t="str">
        <f>IF(OR(Orders[[#This Row],[Region]]="Dhaka",Orders[[#This Row],[Region]]="Chattogram"),"Priority","Standard")</f>
        <v>Priority</v>
      </c>
      <c r="S42" s="1" t="str">
        <f>_xlfn.CONCAT(Orders[[#This Row],[OrderID]],Orders[[#This Row],[CustomerID]],Orders[[#This Row],[Order Value]])</f>
        <v>O02578C0435101782.38</v>
      </c>
    </row>
    <row r="43" spans="1:24" x14ac:dyDescent="0.25">
      <c r="A43" s="1" t="s">
        <v>177</v>
      </c>
      <c r="B43" s="1" t="s">
        <v>86</v>
      </c>
      <c r="C43" s="1" t="s">
        <v>78</v>
      </c>
      <c r="D43" s="1" t="str">
        <f>VLOOKUP(C43,Products[],2,FALSE)</f>
        <v>Personal Care Eco 185</v>
      </c>
      <c r="E43" s="1" t="str">
        <f>VLOOKUP(Orders[[#This Row],[ProductID]],Products[],3,FALSE)</f>
        <v>Groceries</v>
      </c>
      <c r="F43" s="1" t="s">
        <v>51</v>
      </c>
      <c r="G43" s="1" t="str">
        <f>_xlfn.XLOOKUP(Orders[[#This Row],[CustomerID]],'Customers'!A:A,'Customers'!E:E)</f>
        <v>Consumer</v>
      </c>
      <c r="H43" s="2">
        <v>45665</v>
      </c>
      <c r="I43" s="2">
        <v>45663</v>
      </c>
      <c r="J43">
        <v>12</v>
      </c>
      <c r="K43">
        <v>6936.91</v>
      </c>
      <c r="L43">
        <v>0</v>
      </c>
      <c r="M43" s="1" t="s">
        <v>14</v>
      </c>
      <c r="N43" s="1" t="s">
        <v>84</v>
      </c>
      <c r="O43" s="1" t="s">
        <v>24</v>
      </c>
      <c r="P43" s="3">
        <f>Orders[[#This Row],[Quantity]]*Orders[[#This Row],[UnitPrice]]*(1-Orders[[#This Row],[Discount]])</f>
        <v>83242.92</v>
      </c>
      <c r="Q43" s="1" t="str">
        <f>IF(AND(Orders[[#This Row],[Order Value]]&gt;50000,Orders[[#This Row],[Status]]="Completed"),"Yes","No")</f>
        <v>No</v>
      </c>
      <c r="R43" s="1" t="str">
        <f>IF(OR(Orders[[#This Row],[Region]]="Dhaka",Orders[[#This Row],[Region]]="Chattogram"),"Priority","Standard")</f>
        <v>Standard</v>
      </c>
      <c r="S43" s="1" t="str">
        <f>_xlfn.CONCAT(Orders[[#This Row],[OrderID]],Orders[[#This Row],[CustomerID]],Orders[[#This Row],[Order Value]])</f>
        <v>O01184C046283242.92</v>
      </c>
    </row>
    <row r="44" spans="1:24" hidden="1" x14ac:dyDescent="0.25">
      <c r="A44" s="1" t="s">
        <v>179</v>
      </c>
      <c r="B44" s="1" t="s">
        <v>180</v>
      </c>
      <c r="C44" s="1" t="s">
        <v>181</v>
      </c>
      <c r="D44" s="1" t="e">
        <f>VLOOKUP(C44,Products[],2,FALSE)</f>
        <v>#N/A</v>
      </c>
      <c r="E44" s="1" t="e">
        <f>VLOOKUP(Orders[[#This Row],[ProductID]],Products[],3,FALSE)</f>
        <v>#N/A</v>
      </c>
      <c r="F44" s="1" t="s">
        <v>152</v>
      </c>
      <c r="G44" s="1" t="str">
        <f>_xlfn.XLOOKUP(Orders[[#This Row],[CustomerID]],'Customers'!A:A,'Customers'!E:E)</f>
        <v>Corporate</v>
      </c>
      <c r="H44" s="2">
        <v>45658</v>
      </c>
      <c r="I44" s="2">
        <v>45660</v>
      </c>
      <c r="J44">
        <v>10</v>
      </c>
      <c r="K44">
        <v>4789.74</v>
      </c>
      <c r="L44">
        <v>0</v>
      </c>
      <c r="M44" s="1" t="s">
        <v>39</v>
      </c>
      <c r="N44" s="1" t="s">
        <v>28</v>
      </c>
      <c r="O44" s="1" t="s">
        <v>29</v>
      </c>
      <c r="P44" s="3">
        <f>Orders[[#This Row],[Quantity]]*Orders[[#This Row],[UnitPrice]]*(1-Orders[[#This Row],[Discount]])</f>
        <v>47897.399999999994</v>
      </c>
      <c r="Q44" s="1" t="str">
        <f>IF(AND(Orders[[#This Row],[Order Value]]&gt;50000,Orders[[#This Row],[Status]]="Completed"),"Yes","No")</f>
        <v>No</v>
      </c>
      <c r="R44" s="1" t="str">
        <f>IF(OR(Orders[[#This Row],[Region]]="Dhaka",Orders[[#This Row],[Region]]="Chattogram"),"Priority","Standard")</f>
        <v>Standard</v>
      </c>
      <c r="S44" s="1" t="str">
        <f>_xlfn.CONCAT(Orders[[#This Row],[OrderID]],Orders[[#This Row],[CustomerID]],Orders[[#This Row],[Order Value]])</f>
        <v>O05835C030147897.4</v>
      </c>
    </row>
    <row r="45" spans="1:24" x14ac:dyDescent="0.25">
      <c r="A45" s="1" t="s">
        <v>182</v>
      </c>
      <c r="B45" s="1" t="s">
        <v>183</v>
      </c>
      <c r="C45" s="1" t="s">
        <v>108</v>
      </c>
      <c r="D45" s="1" t="str">
        <f>VLOOKUP(C45,Products[],2,FALSE)</f>
        <v>Men Max 446</v>
      </c>
      <c r="E45" s="1" t="str">
        <f>VLOOKUP(Orders[[#This Row],[ProductID]],Products[],3,FALSE)</f>
        <v>Apparel</v>
      </c>
      <c r="F45" s="1" t="s">
        <v>42</v>
      </c>
      <c r="G45" s="1" t="str">
        <f>_xlfn.XLOOKUP(Orders[[#This Row],[CustomerID]],'Customers'!A:A,'Customers'!E:E)</f>
        <v>consumer</v>
      </c>
      <c r="H45" s="2">
        <v>45308</v>
      </c>
      <c r="I45" s="2">
        <v>45309</v>
      </c>
      <c r="J45">
        <v>7</v>
      </c>
      <c r="K45">
        <v>2873.73</v>
      </c>
      <c r="L45">
        <v>0.2</v>
      </c>
      <c r="M45" s="1" t="s">
        <v>43</v>
      </c>
      <c r="N45" s="1" t="s">
        <v>34</v>
      </c>
      <c r="O45" s="1" t="s">
        <v>35</v>
      </c>
      <c r="P45" s="3">
        <f>Orders[[#This Row],[Quantity]]*Orders[[#This Row],[UnitPrice]]*(1-Orders[[#This Row],[Discount]])</f>
        <v>16092.888000000001</v>
      </c>
      <c r="Q45" s="1" t="str">
        <f>IF(AND(Orders[[#This Row],[Order Value]]&gt;50000,Orders[[#This Row],[Status]]="Completed"),"Yes","No")</f>
        <v>No</v>
      </c>
      <c r="R45" s="1" t="str">
        <f>IF(OR(Orders[[#This Row],[Region]]="Dhaka",Orders[[#This Row],[Region]]="Chattogram"),"Priority","Standard")</f>
        <v>Standard</v>
      </c>
      <c r="S45" s="1" t="str">
        <f>_xlfn.CONCAT(Orders[[#This Row],[OrderID]],Orders[[#This Row],[CustomerID]],Orders[[#This Row],[Order Value]])</f>
        <v>O05993C007016092.888</v>
      </c>
    </row>
    <row r="46" spans="1:24" x14ac:dyDescent="0.25">
      <c r="A46" s="1" t="s">
        <v>185</v>
      </c>
      <c r="B46" s="1" t="s">
        <v>186</v>
      </c>
      <c r="C46" s="1" t="s">
        <v>50</v>
      </c>
      <c r="D46" s="1" t="str">
        <f>VLOOKUP(C46,Products[],2,FALSE)</f>
        <v>Kids Pro 311</v>
      </c>
      <c r="E46" s="1" t="str">
        <f>VLOOKUP(Orders[[#This Row],[ProductID]],Products[],3,FALSE)</f>
        <v>Apparel</v>
      </c>
      <c r="F46" s="1" t="s">
        <v>55</v>
      </c>
      <c r="G46" s="1" t="str">
        <f>_xlfn.XLOOKUP(Orders[[#This Row],[CustomerID]],'Customers'!A:A,'Customers'!E:E)</f>
        <v>Consumer</v>
      </c>
      <c r="H46" s="2">
        <v>45339</v>
      </c>
      <c r="I46" s="2">
        <v>45352</v>
      </c>
      <c r="J46">
        <v>5</v>
      </c>
      <c r="K46">
        <v>5784.64</v>
      </c>
      <c r="L46">
        <v>0</v>
      </c>
      <c r="M46" s="1" t="s">
        <v>43</v>
      </c>
      <c r="N46" s="1" t="s">
        <v>34</v>
      </c>
      <c r="O46" s="1" t="s">
        <v>24</v>
      </c>
      <c r="P46" s="3">
        <f>Orders[[#This Row],[Quantity]]*Orders[[#This Row],[UnitPrice]]*(1-Orders[[#This Row],[Discount]])</f>
        <v>28923.200000000001</v>
      </c>
      <c r="Q46" s="1" t="str">
        <f>IF(AND(Orders[[#This Row],[Order Value]]&gt;50000,Orders[[#This Row],[Status]]="Completed"),"Yes","No")</f>
        <v>No</v>
      </c>
      <c r="R46" s="1" t="str">
        <f>IF(OR(Orders[[#This Row],[Region]]="Dhaka",Orders[[#This Row],[Region]]="Chattogram"),"Priority","Standard")</f>
        <v>Standard</v>
      </c>
      <c r="S46" s="1" t="str">
        <f>_xlfn.CONCAT(Orders[[#This Row],[OrderID]],Orders[[#This Row],[CustomerID]],Orders[[#This Row],[Order Value]])</f>
        <v>O01791C005428923.2</v>
      </c>
    </row>
    <row r="47" spans="1:24" x14ac:dyDescent="0.25">
      <c r="A47" s="1" t="s">
        <v>187</v>
      </c>
      <c r="B47" s="1" t="s">
        <v>188</v>
      </c>
      <c r="C47" s="1" t="s">
        <v>157</v>
      </c>
      <c r="D47" s="1" t="str">
        <f>VLOOKUP(C47,Products[],2,FALSE)</f>
        <v>Snacks Deluxe 862</v>
      </c>
      <c r="E47" s="1" t="str">
        <f>VLOOKUP(Orders[[#This Row],[ProductID]],Products[],3,FALSE)</f>
        <v>Groceries</v>
      </c>
      <c r="F47" s="1" t="s">
        <v>105</v>
      </c>
      <c r="G47" s="1" t="str">
        <f>_xlfn.XLOOKUP(Orders[[#This Row],[CustomerID]],'Customers'!A:A,'Customers'!E:E)</f>
        <v>SMB</v>
      </c>
      <c r="H47" s="2">
        <v>45752</v>
      </c>
      <c r="I47" s="2">
        <v>45750</v>
      </c>
      <c r="J47">
        <v>16</v>
      </c>
      <c r="K47">
        <v>6729.45</v>
      </c>
      <c r="L47">
        <v>0</v>
      </c>
      <c r="M47" s="1" t="s">
        <v>20</v>
      </c>
      <c r="N47" s="1" t="s">
        <v>15</v>
      </c>
      <c r="O47" s="1" t="s">
        <v>21</v>
      </c>
      <c r="P47" s="3">
        <f>Orders[[#This Row],[Quantity]]*Orders[[#This Row],[UnitPrice]]*(1-Orders[[#This Row],[Discount]])</f>
        <v>107671.2</v>
      </c>
      <c r="Q47" s="1" t="str">
        <f>IF(AND(Orders[[#This Row],[Order Value]]&gt;50000,Orders[[#This Row],[Status]]="Completed"),"Yes","No")</f>
        <v>No</v>
      </c>
      <c r="R47" s="1" t="str">
        <f>IF(OR(Orders[[#This Row],[Region]]="Dhaka",Orders[[#This Row],[Region]]="Chattogram"),"Priority","Standard")</f>
        <v>Priority</v>
      </c>
      <c r="S47" s="1" t="str">
        <f>_xlfn.CONCAT(Orders[[#This Row],[OrderID]],Orders[[#This Row],[CustomerID]],Orders[[#This Row],[Order Value]])</f>
        <v>O02115C0395107671.2</v>
      </c>
    </row>
    <row r="48" spans="1:24" x14ac:dyDescent="0.25">
      <c r="A48" s="1" t="s">
        <v>189</v>
      </c>
      <c r="B48" s="1" t="s">
        <v>190</v>
      </c>
      <c r="C48" s="1" t="s">
        <v>191</v>
      </c>
      <c r="D48" s="1" t="str">
        <f>VLOOKUP(C48,Products[],2,FALSE)</f>
        <v>Snacks Standard 597</v>
      </c>
      <c r="E48" s="1" t="str">
        <f>VLOOKUP(Orders[[#This Row],[ProductID]],Products[],3,FALSE)</f>
        <v>Groceries</v>
      </c>
      <c r="F48" s="1" t="s">
        <v>47</v>
      </c>
      <c r="G48" s="1" t="str">
        <f>_xlfn.XLOOKUP(Orders[[#This Row],[CustomerID]],'Customers'!A:A,'Customers'!E:E)</f>
        <v>Home Office</v>
      </c>
      <c r="H48" s="2">
        <v>45618</v>
      </c>
      <c r="I48" s="2">
        <v>45626</v>
      </c>
      <c r="J48">
        <v>8</v>
      </c>
      <c r="K48">
        <v>2243.0700000000002</v>
      </c>
      <c r="L48">
        <v>0.1</v>
      </c>
      <c r="M48" s="1" t="s">
        <v>39</v>
      </c>
      <c r="N48" s="1" t="s">
        <v>15</v>
      </c>
      <c r="O48" s="1" t="s">
        <v>35</v>
      </c>
      <c r="P48" s="3">
        <f>Orders[[#This Row],[Quantity]]*Orders[[#This Row],[UnitPrice]]*(1-Orders[[#This Row],[Discount]])</f>
        <v>16150.104000000001</v>
      </c>
      <c r="Q48" s="1" t="str">
        <f>IF(AND(Orders[[#This Row],[Order Value]]&gt;50000,Orders[[#This Row],[Status]]="Completed"),"Yes","No")</f>
        <v>No</v>
      </c>
      <c r="R48" s="1" t="str">
        <f>IF(OR(Orders[[#This Row],[Region]]="Dhaka",Orders[[#This Row],[Region]]="Chattogram"),"Priority","Standard")</f>
        <v>Standard</v>
      </c>
      <c r="S48" s="1" t="str">
        <f>_xlfn.CONCAT(Orders[[#This Row],[OrderID]],Orders[[#This Row],[CustomerID]],Orders[[#This Row],[Order Value]])</f>
        <v>O01423C042716150.104</v>
      </c>
    </row>
    <row r="49" spans="1:19" x14ac:dyDescent="0.25">
      <c r="A49" s="1" t="s">
        <v>192</v>
      </c>
      <c r="B49" s="1" t="s">
        <v>193</v>
      </c>
      <c r="C49" s="1" t="s">
        <v>194</v>
      </c>
      <c r="D49" s="1" t="str">
        <f>VLOOKUP(C49,Products[],2,FALSE)</f>
        <v>Pens Mini 388</v>
      </c>
      <c r="E49" s="1" t="str">
        <f>VLOOKUP(Orders[[#This Row],[ProductID]],Products[],3,FALSE)</f>
        <v>Office Supplies</v>
      </c>
      <c r="F49" s="1" t="s">
        <v>55</v>
      </c>
      <c r="G49" s="1" t="str">
        <f>_xlfn.XLOOKUP(Orders[[#This Row],[CustomerID]],'Customers'!A:A,'Customers'!E:E)</f>
        <v>Corporate</v>
      </c>
      <c r="H49" s="2">
        <v>45509</v>
      </c>
      <c r="I49" s="2">
        <v>45509</v>
      </c>
      <c r="J49">
        <v>9</v>
      </c>
      <c r="K49">
        <v>4162.96</v>
      </c>
      <c r="L49">
        <v>0.1</v>
      </c>
      <c r="M49" s="1" t="s">
        <v>20</v>
      </c>
      <c r="N49" s="1" t="s">
        <v>28</v>
      </c>
      <c r="O49" s="1" t="s">
        <v>29</v>
      </c>
      <c r="P49" s="3">
        <f>Orders[[#This Row],[Quantity]]*Orders[[#This Row],[UnitPrice]]*(1-Orders[[#This Row],[Discount]])</f>
        <v>33719.976000000002</v>
      </c>
      <c r="Q49" s="1" t="str">
        <f>IF(AND(Orders[[#This Row],[Order Value]]&gt;50000,Orders[[#This Row],[Status]]="Completed"),"Yes","No")</f>
        <v>No</v>
      </c>
      <c r="R49" s="1" t="str">
        <f>IF(OR(Orders[[#This Row],[Region]]="Dhaka",Orders[[#This Row],[Region]]="Chattogram"),"Priority","Standard")</f>
        <v>Priority</v>
      </c>
      <c r="S49" s="1" t="str">
        <f>_xlfn.CONCAT(Orders[[#This Row],[OrderID]],Orders[[#This Row],[CustomerID]],Orders[[#This Row],[Order Value]])</f>
        <v>O05593C013733719.976</v>
      </c>
    </row>
    <row r="50" spans="1:19" x14ac:dyDescent="0.25">
      <c r="A50" s="1" t="s">
        <v>196</v>
      </c>
      <c r="B50" s="1" t="s">
        <v>150</v>
      </c>
      <c r="C50" s="1" t="s">
        <v>197</v>
      </c>
      <c r="D50" s="1" t="str">
        <f>VLOOKUP(C50,Products[],2,FALSE)</f>
        <v>Chairs Prime 149</v>
      </c>
      <c r="E50" s="1" t="str">
        <f>VLOOKUP(Orders[[#This Row],[ProductID]],Products[],3,FALSE)</f>
        <v>Furniture</v>
      </c>
      <c r="F50" s="1" t="s">
        <v>33</v>
      </c>
      <c r="G50" s="1" t="str">
        <f>_xlfn.XLOOKUP(Orders[[#This Row],[CustomerID]],'Customers'!A:A,'Customers'!E:E)</f>
        <v>Consumer</v>
      </c>
      <c r="H50" s="2">
        <v>45784</v>
      </c>
      <c r="I50" s="2">
        <v>45798</v>
      </c>
      <c r="J50">
        <v>15</v>
      </c>
      <c r="K50">
        <v>7233.35</v>
      </c>
      <c r="L50">
        <v>0</v>
      </c>
      <c r="M50" s="1" t="s">
        <v>52</v>
      </c>
      <c r="N50" s="1" t="s">
        <v>28</v>
      </c>
      <c r="O50" s="1" t="s">
        <v>21</v>
      </c>
      <c r="P50" s="3">
        <f>Orders[[#This Row],[Quantity]]*Orders[[#This Row],[UnitPrice]]*(1-Orders[[#This Row],[Discount]])</f>
        <v>108500.25</v>
      </c>
      <c r="Q50" s="1" t="str">
        <f>IF(AND(Orders[[#This Row],[Order Value]]&gt;50000,Orders[[#This Row],[Status]]="Completed"),"Yes","No")</f>
        <v>No</v>
      </c>
      <c r="R50" s="1" t="str">
        <f>IF(OR(Orders[[#This Row],[Region]]="Dhaka",Orders[[#This Row],[Region]]="Chattogram"),"Priority","Standard")</f>
        <v>Priority</v>
      </c>
      <c r="S50" s="1" t="str">
        <f>_xlfn.CONCAT(Orders[[#This Row],[OrderID]],Orders[[#This Row],[CustomerID]],Orders[[#This Row],[Order Value]])</f>
        <v>O05052C0391108500.25</v>
      </c>
    </row>
    <row r="51" spans="1:19" x14ac:dyDescent="0.25">
      <c r="A51" s="1" t="s">
        <v>200</v>
      </c>
      <c r="B51" s="1" t="s">
        <v>143</v>
      </c>
      <c r="C51" s="1" t="s">
        <v>201</v>
      </c>
      <c r="D51" s="1" t="str">
        <f>VLOOKUP(C51,Products[],2,FALSE)</f>
        <v>Men Lite 154 (New)</v>
      </c>
      <c r="E51" s="1" t="str">
        <f>VLOOKUP(Orders[[#This Row],[ProductID]],Products[],3,FALSE)</f>
        <v>Apparel</v>
      </c>
      <c r="F51" s="1" t="s">
        <v>51</v>
      </c>
      <c r="G51" s="1" t="str">
        <f>_xlfn.XLOOKUP(Orders[[#This Row],[CustomerID]],'Customers'!A:A,'Customers'!E:E)</f>
        <v>Corporate</v>
      </c>
      <c r="H51" s="2">
        <v>45519</v>
      </c>
      <c r="I51" s="2">
        <v>45528</v>
      </c>
      <c r="J51">
        <v>24</v>
      </c>
      <c r="K51">
        <v>409.6</v>
      </c>
      <c r="L51">
        <v>0</v>
      </c>
      <c r="M51" s="1" t="s">
        <v>20</v>
      </c>
      <c r="N51" s="1" t="s">
        <v>84</v>
      </c>
      <c r="O51" s="1" t="s">
        <v>29</v>
      </c>
      <c r="P51" s="3">
        <f>Orders[[#This Row],[Quantity]]*Orders[[#This Row],[UnitPrice]]*(1-Orders[[#This Row],[Discount]])</f>
        <v>9830.4000000000015</v>
      </c>
      <c r="Q51" s="1" t="str">
        <f>IF(AND(Orders[[#This Row],[Order Value]]&gt;50000,Orders[[#This Row],[Status]]="Completed"),"Yes","No")</f>
        <v>No</v>
      </c>
      <c r="R51" s="1" t="str">
        <f>IF(OR(Orders[[#This Row],[Region]]="Dhaka",Orders[[#This Row],[Region]]="Chattogram"),"Priority","Standard")</f>
        <v>Priority</v>
      </c>
      <c r="S51" s="1" t="str">
        <f>_xlfn.CONCAT(Orders[[#This Row],[OrderID]],Orders[[#This Row],[CustomerID]],Orders[[#This Row],[Order Value]])</f>
        <v>O04534C04159830.4</v>
      </c>
    </row>
    <row r="52" spans="1:19" x14ac:dyDescent="0.25">
      <c r="A52" s="1" t="s">
        <v>202</v>
      </c>
      <c r="B52" s="1" t="s">
        <v>203</v>
      </c>
      <c r="C52" s="1" t="s">
        <v>128</v>
      </c>
      <c r="D52" s="1" t="str">
        <f>VLOOKUP(C52,Products[],2,FALSE)</f>
        <v>Paper Prime 195</v>
      </c>
      <c r="E52" s="1" t="str">
        <f>VLOOKUP(Orders[[#This Row],[ProductID]],Products[],3,FALSE)</f>
        <v>Office Supplies</v>
      </c>
      <c r="F52" s="1" t="s">
        <v>51</v>
      </c>
      <c r="G52" s="1" t="str">
        <f>_xlfn.XLOOKUP(Orders[[#This Row],[CustomerID]],'Customers'!A:A,'Customers'!E:E)</f>
        <v>Consumer</v>
      </c>
      <c r="H52" s="2">
        <v>45643</v>
      </c>
      <c r="I52" s="2">
        <v>45649</v>
      </c>
      <c r="J52">
        <v>23</v>
      </c>
      <c r="K52">
        <v>3998.7</v>
      </c>
      <c r="L52">
        <v>0.05</v>
      </c>
      <c r="M52" s="1" t="s">
        <v>39</v>
      </c>
      <c r="N52" s="1" t="s">
        <v>84</v>
      </c>
      <c r="O52" s="1" t="s">
        <v>24</v>
      </c>
      <c r="P52" s="3">
        <f>Orders[[#This Row],[Quantity]]*Orders[[#This Row],[UnitPrice]]*(1-Orders[[#This Row],[Discount]])</f>
        <v>87371.594999999987</v>
      </c>
      <c r="Q52" s="1" t="str">
        <f>IF(AND(Orders[[#This Row],[Order Value]]&gt;50000,Orders[[#This Row],[Status]]="Completed"),"Yes","No")</f>
        <v>No</v>
      </c>
      <c r="R52" s="1" t="str">
        <f>IF(OR(Orders[[#This Row],[Region]]="Dhaka",Orders[[#This Row],[Region]]="Chattogram"),"Priority","Standard")</f>
        <v>Standard</v>
      </c>
      <c r="S52" s="1" t="str">
        <f>_xlfn.CONCAT(Orders[[#This Row],[OrderID]],Orders[[#This Row],[CustomerID]],Orders[[#This Row],[Order Value]])</f>
        <v>O00492C010387371.595</v>
      </c>
    </row>
    <row r="53" spans="1:19" x14ac:dyDescent="0.25">
      <c r="A53" s="1" t="s">
        <v>204</v>
      </c>
      <c r="B53" s="1" t="s">
        <v>156</v>
      </c>
      <c r="C53" s="1" t="s">
        <v>22</v>
      </c>
      <c r="D53" s="1" t="str">
        <f>VLOOKUP(C53,Products[],2,FALSE)</f>
        <v>Laptops Lite 159</v>
      </c>
      <c r="E53" s="1" t="str">
        <f>VLOOKUP(Orders[[#This Row],[ProductID]],Products[],3,FALSE)</f>
        <v>Electronics</v>
      </c>
      <c r="F53" s="1" t="s">
        <v>47</v>
      </c>
      <c r="G53" s="1" t="str">
        <f>_xlfn.XLOOKUP(Orders[[#This Row],[CustomerID]],'Customers'!A:A,'Customers'!E:E)</f>
        <v>Home Office</v>
      </c>
      <c r="H53" s="2">
        <v>46005</v>
      </c>
      <c r="I53" s="2">
        <v>46008</v>
      </c>
      <c r="J53">
        <v>11</v>
      </c>
      <c r="K53">
        <v>629.19000000000005</v>
      </c>
      <c r="L53">
        <v>0.15</v>
      </c>
      <c r="M53" s="1" t="s">
        <v>20</v>
      </c>
      <c r="N53" s="1" t="s">
        <v>84</v>
      </c>
      <c r="O53" s="1" t="s">
        <v>35</v>
      </c>
      <c r="P53" s="3">
        <f>Orders[[#This Row],[Quantity]]*Orders[[#This Row],[UnitPrice]]*(1-Orders[[#This Row],[Discount]])</f>
        <v>5882.9264999999996</v>
      </c>
      <c r="Q53" s="1" t="str">
        <f>IF(AND(Orders[[#This Row],[Order Value]]&gt;50000,Orders[[#This Row],[Status]]="Completed"),"Yes","No")</f>
        <v>No</v>
      </c>
      <c r="R53" s="1" t="str">
        <f>IF(OR(Orders[[#This Row],[Region]]="Dhaka",Orders[[#This Row],[Region]]="Chattogram"),"Priority","Standard")</f>
        <v>Priority</v>
      </c>
      <c r="S53" s="1" t="str">
        <f>_xlfn.CONCAT(Orders[[#This Row],[OrderID]],Orders[[#This Row],[CustomerID]],Orders[[#This Row],[Order Value]])</f>
        <v>O04956C01835882.9265</v>
      </c>
    </row>
    <row r="54" spans="1:19" x14ac:dyDescent="0.25">
      <c r="A54" s="1" t="s">
        <v>205</v>
      </c>
      <c r="B54" s="1" t="s">
        <v>206</v>
      </c>
      <c r="C54" s="1" t="s">
        <v>89</v>
      </c>
      <c r="D54" s="1" t="str">
        <f>VLOOKUP(C54,Products[],2,FALSE)</f>
        <v>Chairs Mini 737</v>
      </c>
      <c r="E54" s="1" t="str">
        <f>VLOOKUP(Orders[[#This Row],[ProductID]],Products[],3,FALSE)</f>
        <v>Furniture</v>
      </c>
      <c r="F54" s="1" t="s">
        <v>13</v>
      </c>
      <c r="G54" s="1" t="str">
        <f>_xlfn.XLOOKUP(Orders[[#This Row],[CustomerID]],'Customers'!A:A,'Customers'!E:E)</f>
        <v>SMB</v>
      </c>
      <c r="H54" s="2">
        <v>45434</v>
      </c>
      <c r="I54" s="2">
        <v>45438</v>
      </c>
      <c r="J54">
        <v>13</v>
      </c>
      <c r="K54">
        <v>3739.52</v>
      </c>
      <c r="L54">
        <v>0.1</v>
      </c>
      <c r="M54" s="1" t="s">
        <v>20</v>
      </c>
      <c r="N54" s="1" t="s">
        <v>84</v>
      </c>
      <c r="O54" s="1" t="s">
        <v>35</v>
      </c>
      <c r="P54" s="3">
        <f>Orders[[#This Row],[Quantity]]*Orders[[#This Row],[UnitPrice]]*(1-Orders[[#This Row],[Discount]])</f>
        <v>43752.384000000005</v>
      </c>
      <c r="Q54" s="1" t="str">
        <f>IF(AND(Orders[[#This Row],[Order Value]]&gt;50000,Orders[[#This Row],[Status]]="Completed"),"Yes","No")</f>
        <v>No</v>
      </c>
      <c r="R54" s="1" t="str">
        <f>IF(OR(Orders[[#This Row],[Region]]="Dhaka",Orders[[#This Row],[Region]]="Chattogram"),"Priority","Standard")</f>
        <v>Priority</v>
      </c>
      <c r="S54" s="1" t="str">
        <f>_xlfn.CONCAT(Orders[[#This Row],[OrderID]],Orders[[#This Row],[CustomerID]],Orders[[#This Row],[Order Value]])</f>
        <v>O04757C029143752.384</v>
      </c>
    </row>
    <row r="55" spans="1:19" x14ac:dyDescent="0.25">
      <c r="A55" s="1" t="s">
        <v>208</v>
      </c>
      <c r="B55" s="1" t="s">
        <v>209</v>
      </c>
      <c r="C55" s="1" t="s">
        <v>148</v>
      </c>
      <c r="D55" s="1" t="str">
        <f>VLOOKUP(C55,Products[],2,FALSE)</f>
        <v>Audio Classic 927</v>
      </c>
      <c r="E55" s="1" t="str">
        <f>VLOOKUP(Orders[[#This Row],[ProductID]],Products[],3,FALSE)</f>
        <v>Electronics</v>
      </c>
      <c r="F55" s="1" t="s">
        <v>125</v>
      </c>
      <c r="G55" s="1" t="str">
        <f>_xlfn.XLOOKUP(Orders[[#This Row],[CustomerID]],'Customers'!A:A,'Customers'!E:E)</f>
        <v>SMB</v>
      </c>
      <c r="H55" s="2">
        <v>45900</v>
      </c>
      <c r="I55" s="2">
        <v>45899</v>
      </c>
      <c r="J55">
        <v>20</v>
      </c>
      <c r="K55">
        <v>4133.62</v>
      </c>
      <c r="L55">
        <v>0</v>
      </c>
      <c r="M55" s="1" t="s">
        <v>43</v>
      </c>
      <c r="N55" s="1" t="s">
        <v>34</v>
      </c>
      <c r="O55" s="1" t="s">
        <v>29</v>
      </c>
      <c r="P55" s="3">
        <f>Orders[[#This Row],[Quantity]]*Orders[[#This Row],[UnitPrice]]*(1-Orders[[#This Row],[Discount]])</f>
        <v>82672.399999999994</v>
      </c>
      <c r="Q55" s="1" t="str">
        <f>IF(AND(Orders[[#This Row],[Order Value]]&gt;50000,Orders[[#This Row],[Status]]="Completed"),"Yes","No")</f>
        <v>Yes</v>
      </c>
      <c r="R55" s="1" t="str">
        <f>IF(OR(Orders[[#This Row],[Region]]="Dhaka",Orders[[#This Row],[Region]]="Chattogram"),"Priority","Standard")</f>
        <v>Standard</v>
      </c>
      <c r="S55" s="1" t="str">
        <f>_xlfn.CONCAT(Orders[[#This Row],[OrderID]],Orders[[#This Row],[CustomerID]],Orders[[#This Row],[Order Value]])</f>
        <v>O04445C027982672.4</v>
      </c>
    </row>
    <row r="56" spans="1:19" x14ac:dyDescent="0.25">
      <c r="A56" s="1" t="s">
        <v>210</v>
      </c>
      <c r="B56" s="1" t="s">
        <v>211</v>
      </c>
      <c r="C56" s="1" t="s">
        <v>212</v>
      </c>
      <c r="D56" s="1" t="str">
        <f>VLOOKUP(C56,Products[],2,FALSE)</f>
        <v>Binders Lite 858</v>
      </c>
      <c r="E56" s="1" t="str">
        <f>VLOOKUP(Orders[[#This Row],[ProductID]],Products[],3,FALSE)</f>
        <v>Office Supplies</v>
      </c>
      <c r="F56" s="1" t="s">
        <v>125</v>
      </c>
      <c r="G56" s="1" t="str">
        <f>_xlfn.XLOOKUP(Orders[[#This Row],[CustomerID]],'Customers'!A:A,'Customers'!E:E)</f>
        <v>Corporate</v>
      </c>
      <c r="H56" s="2">
        <v>45320</v>
      </c>
      <c r="I56" s="2">
        <v>45331</v>
      </c>
      <c r="J56">
        <v>10</v>
      </c>
      <c r="K56">
        <v>6715.72</v>
      </c>
      <c r="L56">
        <v>0.05</v>
      </c>
      <c r="M56" s="1" t="s">
        <v>14</v>
      </c>
      <c r="N56" s="1" t="s">
        <v>84</v>
      </c>
      <c r="O56" s="1" t="s">
        <v>21</v>
      </c>
      <c r="P56" s="3">
        <f>Orders[[#This Row],[Quantity]]*Orders[[#This Row],[UnitPrice]]*(1-Orders[[#This Row],[Discount]])</f>
        <v>63799.34</v>
      </c>
      <c r="Q56" s="1" t="str">
        <f>IF(AND(Orders[[#This Row],[Order Value]]&gt;50000,Orders[[#This Row],[Status]]="Completed"),"Yes","No")</f>
        <v>No</v>
      </c>
      <c r="R56" s="1" t="str">
        <f>IF(OR(Orders[[#This Row],[Region]]="Dhaka",Orders[[#This Row],[Region]]="Chattogram"),"Priority","Standard")</f>
        <v>Standard</v>
      </c>
      <c r="S56" s="1" t="str">
        <f>_xlfn.CONCAT(Orders[[#This Row],[OrderID]],Orders[[#This Row],[CustomerID]],Orders[[#This Row],[Order Value]])</f>
        <v>O04581C043063799.34</v>
      </c>
    </row>
    <row r="57" spans="1:19" x14ac:dyDescent="0.25">
      <c r="A57" s="1" t="s">
        <v>213</v>
      </c>
      <c r="B57" s="1" t="s">
        <v>214</v>
      </c>
      <c r="C57" s="1" t="s">
        <v>191</v>
      </c>
      <c r="D57" s="1" t="str">
        <f>VLOOKUP(C57,Products[],2,FALSE)</f>
        <v>Snacks Standard 597</v>
      </c>
      <c r="E57" s="1" t="str">
        <f>VLOOKUP(Orders[[#This Row],[ProductID]],Products[],3,FALSE)</f>
        <v>Groceries</v>
      </c>
      <c r="F57" s="1" t="s">
        <v>82</v>
      </c>
      <c r="G57" s="1" t="str">
        <f>_xlfn.XLOOKUP(Orders[[#This Row],[CustomerID]],'Customers'!A:A,'Customers'!E:E)</f>
        <v>Home Office</v>
      </c>
      <c r="H57" s="2">
        <v>45606</v>
      </c>
      <c r="I57" s="2">
        <v>45618</v>
      </c>
      <c r="J57">
        <v>8</v>
      </c>
      <c r="K57">
        <v>6129.18</v>
      </c>
      <c r="L57">
        <v>0</v>
      </c>
      <c r="M57" s="1" t="s">
        <v>52</v>
      </c>
      <c r="N57" s="1" t="s">
        <v>34</v>
      </c>
      <c r="O57" s="1" t="s">
        <v>24</v>
      </c>
      <c r="P57" s="3">
        <f>Orders[[#This Row],[Quantity]]*Orders[[#This Row],[UnitPrice]]*(1-Orders[[#This Row],[Discount]])</f>
        <v>49033.440000000002</v>
      </c>
      <c r="Q57" s="1" t="str">
        <f>IF(AND(Orders[[#This Row],[Order Value]]&gt;50000,Orders[[#This Row],[Status]]="Completed"),"Yes","No")</f>
        <v>No</v>
      </c>
      <c r="R57" s="1" t="str">
        <f>IF(OR(Orders[[#This Row],[Region]]="Dhaka",Orders[[#This Row],[Region]]="Chattogram"),"Priority","Standard")</f>
        <v>Priority</v>
      </c>
      <c r="S57" s="1" t="str">
        <f>_xlfn.CONCAT(Orders[[#This Row],[OrderID]],Orders[[#This Row],[CustomerID]],Orders[[#This Row],[Order Value]])</f>
        <v>O01385C037449033.44</v>
      </c>
    </row>
    <row r="58" spans="1:19" x14ac:dyDescent="0.25">
      <c r="A58" s="1" t="s">
        <v>215</v>
      </c>
      <c r="B58" s="1" t="s">
        <v>216</v>
      </c>
      <c r="C58" s="1" t="s">
        <v>62</v>
      </c>
      <c r="D58" s="1" t="str">
        <f>VLOOKUP(C58,Products[],2,FALSE)</f>
        <v>Mobile Accessories Lite 346</v>
      </c>
      <c r="E58" s="1" t="str">
        <f>VLOOKUP(Orders[[#This Row],[ProductID]],Products[],3,FALSE)</f>
        <v>Electronics</v>
      </c>
      <c r="F58" s="1" t="s">
        <v>105</v>
      </c>
      <c r="G58" s="1" t="str">
        <f>_xlfn.XLOOKUP(Orders[[#This Row],[CustomerID]],'Customers'!A:A,'Customers'!E:E)</f>
        <v>SMB</v>
      </c>
      <c r="H58" s="2">
        <v>45577</v>
      </c>
      <c r="I58" s="2">
        <v>45576</v>
      </c>
      <c r="J58">
        <v>12</v>
      </c>
      <c r="K58">
        <v>6256.92</v>
      </c>
      <c r="L58">
        <v>0</v>
      </c>
      <c r="M58" s="1" t="s">
        <v>39</v>
      </c>
      <c r="N58" s="1" t="s">
        <v>34</v>
      </c>
      <c r="O58" s="1" t="s">
        <v>24</v>
      </c>
      <c r="P58" s="3">
        <f>Orders[[#This Row],[Quantity]]*Orders[[#This Row],[UnitPrice]]*(1-Orders[[#This Row],[Discount]])</f>
        <v>75083.040000000008</v>
      </c>
      <c r="Q58" s="1" t="str">
        <f>IF(AND(Orders[[#This Row],[Order Value]]&gt;50000,Orders[[#This Row],[Status]]="Completed"),"Yes","No")</f>
        <v>Yes</v>
      </c>
      <c r="R58" s="1" t="str">
        <f>IF(OR(Orders[[#This Row],[Region]]="Dhaka",Orders[[#This Row],[Region]]="Chattogram"),"Priority","Standard")</f>
        <v>Standard</v>
      </c>
      <c r="S58" s="1" t="str">
        <f>_xlfn.CONCAT(Orders[[#This Row],[OrderID]],Orders[[#This Row],[CustomerID]],Orders[[#This Row],[Order Value]])</f>
        <v>O01076C039875083.04</v>
      </c>
    </row>
    <row r="59" spans="1:19" hidden="1" x14ac:dyDescent="0.25">
      <c r="A59" s="1" t="s">
        <v>219</v>
      </c>
      <c r="B59" s="1" t="s">
        <v>220</v>
      </c>
      <c r="C59" s="1" t="s">
        <v>38</v>
      </c>
      <c r="D59" s="1" t="e">
        <f>VLOOKUP(C59,Products[],2,FALSE)</f>
        <v>#N/A</v>
      </c>
      <c r="E59" s="1" t="e">
        <f>VLOOKUP(Orders[[#This Row],[ProductID]],Products[],3,FALSE)</f>
        <v>#N/A</v>
      </c>
      <c r="F59" s="1" t="s">
        <v>59</v>
      </c>
      <c r="G59" s="1" t="str">
        <f>_xlfn.XLOOKUP(Orders[[#This Row],[CustomerID]],'Customers'!A:A,'Customers'!E:E)</f>
        <v>Corporate</v>
      </c>
      <c r="H59" s="2">
        <v>45415</v>
      </c>
      <c r="I59" s="2">
        <v>45428</v>
      </c>
      <c r="J59">
        <v>17</v>
      </c>
      <c r="K59">
        <v>2724.09</v>
      </c>
      <c r="L59">
        <v>0.2</v>
      </c>
      <c r="M59" s="1" t="s">
        <v>39</v>
      </c>
      <c r="N59" s="1" t="s">
        <v>15</v>
      </c>
      <c r="O59" s="1" t="s">
        <v>24</v>
      </c>
      <c r="P59" s="3">
        <f>Orders[[#This Row],[Quantity]]*Orders[[#This Row],[UnitPrice]]*(1-Orders[[#This Row],[Discount]])</f>
        <v>37047.624000000003</v>
      </c>
      <c r="Q59" s="1" t="str">
        <f>IF(AND(Orders[[#This Row],[Order Value]]&gt;50000,Orders[[#This Row],[Status]]="Completed"),"Yes","No")</f>
        <v>No</v>
      </c>
      <c r="R59" s="1" t="str">
        <f>IF(OR(Orders[[#This Row],[Region]]="Dhaka",Orders[[#This Row],[Region]]="Chattogram"),"Priority","Standard")</f>
        <v>Standard</v>
      </c>
      <c r="S59" s="1" t="str">
        <f>_xlfn.CONCAT(Orders[[#This Row],[OrderID]],Orders[[#This Row],[CustomerID]],Orders[[#This Row],[Order Value]])</f>
        <v>O00469C035737047.624</v>
      </c>
    </row>
    <row r="60" spans="1:19" x14ac:dyDescent="0.25">
      <c r="A60" s="1" t="s">
        <v>222</v>
      </c>
      <c r="B60" s="1" t="s">
        <v>223</v>
      </c>
      <c r="C60" s="1" t="s">
        <v>27</v>
      </c>
      <c r="D60" s="1" t="str">
        <f>VLOOKUP(C60,Products[],2,FALSE)</f>
        <v>Women Eco 225</v>
      </c>
      <c r="E60" s="1" t="str">
        <f>VLOOKUP(Orders[[#This Row],[ProductID]],Products[],3,FALSE)</f>
        <v>Apparel</v>
      </c>
      <c r="F60" s="1" t="s">
        <v>125</v>
      </c>
      <c r="G60" s="1" t="str">
        <f>_xlfn.XLOOKUP(Orders[[#This Row],[CustomerID]],'Customers'!A:A,'Customers'!E:E)</f>
        <v>Consumer</v>
      </c>
      <c r="H60" s="2">
        <v>45726</v>
      </c>
      <c r="I60" s="2">
        <v>45729</v>
      </c>
      <c r="J60">
        <v>11</v>
      </c>
      <c r="K60">
        <v>2973.5</v>
      </c>
      <c r="L60">
        <v>0</v>
      </c>
      <c r="M60" s="1" t="s">
        <v>20</v>
      </c>
      <c r="N60" s="1" t="s">
        <v>34</v>
      </c>
      <c r="O60" s="1" t="s">
        <v>24</v>
      </c>
      <c r="P60" s="3">
        <f>Orders[[#This Row],[Quantity]]*Orders[[#This Row],[UnitPrice]]*(1-Orders[[#This Row],[Discount]])</f>
        <v>32708.5</v>
      </c>
      <c r="Q60" s="1" t="str">
        <f>IF(AND(Orders[[#This Row],[Order Value]]&gt;50000,Orders[[#This Row],[Status]]="Completed"),"Yes","No")</f>
        <v>No</v>
      </c>
      <c r="R60" s="1" t="str">
        <f>IF(OR(Orders[[#This Row],[Region]]="Dhaka",Orders[[#This Row],[Region]]="Chattogram"),"Priority","Standard")</f>
        <v>Priority</v>
      </c>
      <c r="S60" s="1" t="str">
        <f>_xlfn.CONCAT(Orders[[#This Row],[OrderID]],Orders[[#This Row],[CustomerID]],Orders[[#This Row],[Order Value]])</f>
        <v>O01664C014532708.5</v>
      </c>
    </row>
    <row r="61" spans="1:19" x14ac:dyDescent="0.25">
      <c r="A61" s="1" t="s">
        <v>225</v>
      </c>
      <c r="B61" s="1" t="s">
        <v>226</v>
      </c>
      <c r="C61" s="1" t="s">
        <v>141</v>
      </c>
      <c r="D61" s="1" t="str">
        <f>VLOOKUP(C61,Products[],2,FALSE)</f>
        <v>Footwear Deluxe 366</v>
      </c>
      <c r="E61" s="1" t="str">
        <f>VLOOKUP(Orders[[#This Row],[ProductID]],Products[],3,FALSE)</f>
        <v>Apparel</v>
      </c>
      <c r="F61" s="1" t="s">
        <v>125</v>
      </c>
      <c r="G61" s="1" t="str">
        <f>_xlfn.XLOOKUP(Orders[[#This Row],[CustomerID]],'Customers'!A:A,'Customers'!E:E)</f>
        <v>Corporate</v>
      </c>
      <c r="H61" s="2">
        <v>45487</v>
      </c>
      <c r="I61" s="2">
        <v>45485</v>
      </c>
      <c r="J61">
        <v>12</v>
      </c>
      <c r="K61">
        <v>1679.9</v>
      </c>
      <c r="L61">
        <v>0</v>
      </c>
      <c r="M61" s="1" t="s">
        <v>43</v>
      </c>
      <c r="N61" s="1" t="s">
        <v>34</v>
      </c>
      <c r="O61" s="1" t="s">
        <v>35</v>
      </c>
      <c r="P61" s="3">
        <f>Orders[[#This Row],[Quantity]]*Orders[[#This Row],[UnitPrice]]*(1-Orders[[#This Row],[Discount]])</f>
        <v>20158.800000000003</v>
      </c>
      <c r="Q61" s="1" t="str">
        <f>IF(AND(Orders[[#This Row],[Order Value]]&gt;50000,Orders[[#This Row],[Status]]="Completed"),"Yes","No")</f>
        <v>No</v>
      </c>
      <c r="R61" s="1" t="str">
        <f>IF(OR(Orders[[#This Row],[Region]]="Dhaka",Orders[[#This Row],[Region]]="Chattogram"),"Priority","Standard")</f>
        <v>Standard</v>
      </c>
      <c r="S61" s="1" t="str">
        <f>_xlfn.CONCAT(Orders[[#This Row],[OrderID]],Orders[[#This Row],[CustomerID]],Orders[[#This Row],[Order Value]])</f>
        <v>O04086C004920158.8</v>
      </c>
    </row>
    <row r="62" spans="1:19" x14ac:dyDescent="0.25">
      <c r="A62" s="1" t="s">
        <v>227</v>
      </c>
      <c r="B62" s="1" t="s">
        <v>49</v>
      </c>
      <c r="C62" s="1" t="s">
        <v>162</v>
      </c>
      <c r="D62" s="1" t="str">
        <f>VLOOKUP(C62,Products[],2,FALSE)</f>
        <v>Binders Lite 852</v>
      </c>
      <c r="E62" s="1" t="str">
        <f>VLOOKUP(Orders[[#This Row],[ProductID]],Products[],3,FALSE)</f>
        <v>Office Supplies</v>
      </c>
      <c r="F62" s="1" t="s">
        <v>19</v>
      </c>
      <c r="G62" s="1" t="str">
        <f>_xlfn.XLOOKUP(Orders[[#This Row],[CustomerID]],'Customers'!A:A,'Customers'!E:E)</f>
        <v>Consumer</v>
      </c>
      <c r="H62" s="2">
        <v>45436</v>
      </c>
      <c r="I62" s="2">
        <v>45443</v>
      </c>
      <c r="J62">
        <v>1</v>
      </c>
      <c r="K62">
        <v>2249.16</v>
      </c>
      <c r="L62">
        <v>0</v>
      </c>
      <c r="M62" s="1" t="s">
        <v>52</v>
      </c>
      <c r="N62" s="1" t="s">
        <v>34</v>
      </c>
      <c r="O62" s="1" t="s">
        <v>29</v>
      </c>
      <c r="P62" s="3">
        <f>Orders[[#This Row],[Quantity]]*Orders[[#This Row],[UnitPrice]]*(1-Orders[[#This Row],[Discount]])</f>
        <v>2249.16</v>
      </c>
      <c r="Q62" s="1" t="str">
        <f>IF(AND(Orders[[#This Row],[Order Value]]&gt;50000,Orders[[#This Row],[Status]]="Completed"),"Yes","No")</f>
        <v>No</v>
      </c>
      <c r="R62" s="1" t="str">
        <f>IF(OR(Orders[[#This Row],[Region]]="Dhaka",Orders[[#This Row],[Region]]="Chattogram"),"Priority","Standard")</f>
        <v>Priority</v>
      </c>
      <c r="S62" s="1" t="str">
        <f>_xlfn.CONCAT(Orders[[#This Row],[OrderID]],Orders[[#This Row],[CustomerID]],Orders[[#This Row],[Order Value]])</f>
        <v>O00792C04762249.16</v>
      </c>
    </row>
    <row r="63" spans="1:19" x14ac:dyDescent="0.25">
      <c r="A63" s="1" t="s">
        <v>228</v>
      </c>
      <c r="B63" s="1" t="s">
        <v>229</v>
      </c>
      <c r="C63" s="1" t="s">
        <v>176</v>
      </c>
      <c r="D63" s="1" t="str">
        <f>VLOOKUP(C63,Products[],2,FALSE)</f>
        <v>Decor Standard 312 (New)</v>
      </c>
      <c r="E63" s="1" t="str">
        <f>VLOOKUP(Orders[[#This Row],[ProductID]],Products[],3,FALSE)</f>
        <v>Furniture</v>
      </c>
      <c r="F63" s="1" t="s">
        <v>152</v>
      </c>
      <c r="G63" s="1" t="str">
        <f>_xlfn.XLOOKUP(Orders[[#This Row],[CustomerID]],'Customers'!A:A,'Customers'!E:E)</f>
        <v>consumer</v>
      </c>
      <c r="H63" s="2">
        <v>45883</v>
      </c>
      <c r="I63" s="2">
        <v>45881</v>
      </c>
      <c r="J63">
        <v>15</v>
      </c>
      <c r="K63">
        <v>1758.36</v>
      </c>
      <c r="L63">
        <v>0</v>
      </c>
      <c r="M63" s="1" t="s">
        <v>52</v>
      </c>
      <c r="N63" s="1" t="s">
        <v>28</v>
      </c>
      <c r="O63" s="1" t="s">
        <v>21</v>
      </c>
      <c r="P63" s="3">
        <f>Orders[[#This Row],[Quantity]]*Orders[[#This Row],[UnitPrice]]*(1-Orders[[#This Row],[Discount]])</f>
        <v>26375.399999999998</v>
      </c>
      <c r="Q63" s="1" t="str">
        <f>IF(AND(Orders[[#This Row],[Order Value]]&gt;50000,Orders[[#This Row],[Status]]="Completed"),"Yes","No")</f>
        <v>No</v>
      </c>
      <c r="R63" s="1" t="str">
        <f>IF(OR(Orders[[#This Row],[Region]]="Dhaka",Orders[[#This Row],[Region]]="Chattogram"),"Priority","Standard")</f>
        <v>Priority</v>
      </c>
      <c r="S63" s="1" t="str">
        <f>_xlfn.CONCAT(Orders[[#This Row],[OrderID]],Orders[[#This Row],[CustomerID]],Orders[[#This Row],[Order Value]])</f>
        <v>O02220C048726375.4</v>
      </c>
    </row>
    <row r="64" spans="1:19" x14ac:dyDescent="0.25">
      <c r="A64" s="1" t="s">
        <v>231</v>
      </c>
      <c r="B64" s="1" t="s">
        <v>232</v>
      </c>
      <c r="C64" s="1" t="s">
        <v>68</v>
      </c>
      <c r="D64" s="1" t="str">
        <f>VLOOKUP(C64,Products[],2,FALSE)</f>
        <v>Tables Prime 385</v>
      </c>
      <c r="E64" s="1" t="str">
        <f>VLOOKUP(Orders[[#This Row],[ProductID]],Products[],3,FALSE)</f>
        <v>Furniture</v>
      </c>
      <c r="F64" s="1" t="s">
        <v>51</v>
      </c>
      <c r="G64" s="1" t="str">
        <f>_xlfn.XLOOKUP(Orders[[#This Row],[CustomerID]],'Customers'!A:A,'Customers'!E:E)</f>
        <v>SMB</v>
      </c>
      <c r="H64" s="2">
        <v>45750</v>
      </c>
      <c r="I64" s="2">
        <v>45757</v>
      </c>
      <c r="J64">
        <v>13</v>
      </c>
      <c r="K64">
        <v>7499.35</v>
      </c>
      <c r="L64">
        <v>0.2</v>
      </c>
      <c r="M64" s="1" t="s">
        <v>20</v>
      </c>
      <c r="N64" s="1" t="s">
        <v>84</v>
      </c>
      <c r="O64" s="1" t="s">
        <v>24</v>
      </c>
      <c r="P64" s="3">
        <f>Orders[[#This Row],[Quantity]]*Orders[[#This Row],[UnitPrice]]*(1-Orders[[#This Row],[Discount]])</f>
        <v>77993.240000000005</v>
      </c>
      <c r="Q64" s="1" t="str">
        <f>IF(AND(Orders[[#This Row],[Order Value]]&gt;50000,Orders[[#This Row],[Status]]="Completed"),"Yes","No")</f>
        <v>No</v>
      </c>
      <c r="R64" s="1" t="str">
        <f>IF(OR(Orders[[#This Row],[Region]]="Dhaka",Orders[[#This Row],[Region]]="Chattogram"),"Priority","Standard")</f>
        <v>Priority</v>
      </c>
      <c r="S64" s="1" t="str">
        <f>_xlfn.CONCAT(Orders[[#This Row],[OrderID]],Orders[[#This Row],[CustomerID]],Orders[[#This Row],[Order Value]])</f>
        <v>O04052C010577993.24</v>
      </c>
    </row>
    <row r="65" spans="1:19" x14ac:dyDescent="0.25">
      <c r="A65" s="1" t="s">
        <v>233</v>
      </c>
      <c r="B65" s="1" t="s">
        <v>88</v>
      </c>
      <c r="C65" s="1" t="s">
        <v>157</v>
      </c>
      <c r="D65" s="1" t="str">
        <f>VLOOKUP(C65,Products[],2,FALSE)</f>
        <v>Snacks Deluxe 862</v>
      </c>
      <c r="E65" s="1" t="str">
        <f>VLOOKUP(Orders[[#This Row],[ProductID]],Products[],3,FALSE)</f>
        <v>Groceries</v>
      </c>
      <c r="F65" s="1" t="s">
        <v>79</v>
      </c>
      <c r="G65" s="1" t="str">
        <f>_xlfn.XLOOKUP(Orders[[#This Row],[CustomerID]],'Customers'!A:A,'Customers'!E:E)</f>
        <v>Corporate</v>
      </c>
      <c r="H65" s="2">
        <v>45757</v>
      </c>
      <c r="I65" s="2">
        <v>45765</v>
      </c>
      <c r="J65">
        <v>6</v>
      </c>
      <c r="K65">
        <v>1882.54</v>
      </c>
      <c r="L65">
        <v>0.05</v>
      </c>
      <c r="M65" s="1" t="s">
        <v>52</v>
      </c>
      <c r="N65" s="1" t="s">
        <v>15</v>
      </c>
      <c r="O65" s="1" t="s">
        <v>35</v>
      </c>
      <c r="P65" s="3">
        <f>Orders[[#This Row],[Quantity]]*Orders[[#This Row],[UnitPrice]]*(1-Orders[[#This Row],[Discount]])</f>
        <v>10730.477999999999</v>
      </c>
      <c r="Q65" s="1" t="str">
        <f>IF(AND(Orders[[#This Row],[Order Value]]&gt;50000,Orders[[#This Row],[Status]]="Completed"),"Yes","No")</f>
        <v>No</v>
      </c>
      <c r="R65" s="1" t="str">
        <f>IF(OR(Orders[[#This Row],[Region]]="Dhaka",Orders[[#This Row],[Region]]="Chattogram"),"Priority","Standard")</f>
        <v>Priority</v>
      </c>
      <c r="S65" s="1" t="str">
        <f>_xlfn.CONCAT(Orders[[#This Row],[OrderID]],Orders[[#This Row],[CustomerID]],Orders[[#This Row],[Order Value]])</f>
        <v>O01459C038510730.478</v>
      </c>
    </row>
    <row r="66" spans="1:19" x14ac:dyDescent="0.25">
      <c r="A66" s="1" t="s">
        <v>234</v>
      </c>
      <c r="B66" s="1" t="s">
        <v>235</v>
      </c>
      <c r="C66" s="1" t="s">
        <v>58</v>
      </c>
      <c r="D66" s="1" t="str">
        <f>VLOOKUP(C66,Products[],2,FALSE)</f>
        <v>Beverages Standard 258</v>
      </c>
      <c r="E66" s="1" t="str">
        <f>VLOOKUP(Orders[[#This Row],[ProductID]],Products[],3,FALSE)</f>
        <v>Groceries</v>
      </c>
      <c r="F66" s="1" t="s">
        <v>55</v>
      </c>
      <c r="G66" s="1" t="str">
        <f>_xlfn.XLOOKUP(Orders[[#This Row],[CustomerID]],'Customers'!A:A,'Customers'!E:E)</f>
        <v>Home Office</v>
      </c>
      <c r="H66" s="2">
        <v>45344</v>
      </c>
      <c r="I66" s="2">
        <v>45352</v>
      </c>
      <c r="J66">
        <v>18</v>
      </c>
      <c r="K66">
        <v>5840.68</v>
      </c>
      <c r="L66">
        <v>0</v>
      </c>
      <c r="M66" s="1" t="s">
        <v>52</v>
      </c>
      <c r="N66" s="1" t="s">
        <v>15</v>
      </c>
      <c r="O66" s="1" t="s">
        <v>24</v>
      </c>
      <c r="P66" s="3">
        <f>Orders[[#This Row],[Quantity]]*Orders[[#This Row],[UnitPrice]]*(1-Orders[[#This Row],[Discount]])</f>
        <v>105132.24</v>
      </c>
      <c r="Q66" s="1" t="str">
        <f>IF(AND(Orders[[#This Row],[Order Value]]&gt;50000,Orders[[#This Row],[Status]]="Completed"),"Yes","No")</f>
        <v>No</v>
      </c>
      <c r="R66" s="1" t="str">
        <f>IF(OR(Orders[[#This Row],[Region]]="Dhaka",Orders[[#This Row],[Region]]="Chattogram"),"Priority","Standard")</f>
        <v>Priority</v>
      </c>
      <c r="S66" s="1" t="str">
        <f>_xlfn.CONCAT(Orders[[#This Row],[OrderID]],Orders[[#This Row],[CustomerID]],Orders[[#This Row],[Order Value]])</f>
        <v>O03475C0382105132.24</v>
      </c>
    </row>
    <row r="67" spans="1:19" x14ac:dyDescent="0.25">
      <c r="A67" s="1" t="s">
        <v>236</v>
      </c>
      <c r="B67" s="1" t="s">
        <v>237</v>
      </c>
      <c r="C67" s="1" t="s">
        <v>201</v>
      </c>
      <c r="D67" s="1" t="str">
        <f>VLOOKUP(C67,Products[],2,FALSE)</f>
        <v>Men Lite 154 (New)</v>
      </c>
      <c r="E67" s="1" t="str">
        <f>VLOOKUP(Orders[[#This Row],[ProductID]],Products[],3,FALSE)</f>
        <v>Apparel</v>
      </c>
      <c r="F67" s="1" t="s">
        <v>13</v>
      </c>
      <c r="G67" s="1" t="str">
        <f>_xlfn.XLOOKUP(Orders[[#This Row],[CustomerID]],'Customers'!A:A,'Customers'!E:E)</f>
        <v>SMB</v>
      </c>
      <c r="H67" s="2">
        <v>45339</v>
      </c>
      <c r="I67" s="2">
        <v>45351</v>
      </c>
      <c r="J67">
        <v>9</v>
      </c>
      <c r="K67">
        <v>5764.94</v>
      </c>
      <c r="L67">
        <v>0</v>
      </c>
      <c r="M67" s="1" t="s">
        <v>52</v>
      </c>
      <c r="N67" s="1" t="s">
        <v>34</v>
      </c>
      <c r="O67" s="1" t="s">
        <v>29</v>
      </c>
      <c r="P67" s="3">
        <f>Orders[[#This Row],[Quantity]]*Orders[[#This Row],[UnitPrice]]*(1-Orders[[#This Row],[Discount]])</f>
        <v>51884.46</v>
      </c>
      <c r="Q67" s="1" t="str">
        <f>IF(AND(Orders[[#This Row],[Order Value]]&gt;50000,Orders[[#This Row],[Status]]="Completed"),"Yes","No")</f>
        <v>Yes</v>
      </c>
      <c r="R67" s="1" t="str">
        <f>IF(OR(Orders[[#This Row],[Region]]="Dhaka",Orders[[#This Row],[Region]]="Chattogram"),"Priority","Standard")</f>
        <v>Priority</v>
      </c>
      <c r="S67" s="1" t="str">
        <f>_xlfn.CONCAT(Orders[[#This Row],[OrderID]],Orders[[#This Row],[CustomerID]],Orders[[#This Row],[Order Value]])</f>
        <v>O03381C028651884.46</v>
      </c>
    </row>
    <row r="68" spans="1:19" x14ac:dyDescent="0.25">
      <c r="A68" s="1" t="s">
        <v>238</v>
      </c>
      <c r="B68" s="1" t="s">
        <v>239</v>
      </c>
      <c r="C68" s="1" t="s">
        <v>46</v>
      </c>
      <c r="D68" s="1" t="str">
        <f>VLOOKUP(C68,Products[],2,FALSE)</f>
        <v>Tables Max 631</v>
      </c>
      <c r="E68" s="1" t="str">
        <f>VLOOKUP(Orders[[#This Row],[ProductID]],Products[],3,FALSE)</f>
        <v>Furniture</v>
      </c>
      <c r="F68" s="1" t="s">
        <v>79</v>
      </c>
      <c r="G68" s="1" t="str">
        <f>_xlfn.XLOOKUP(Orders[[#This Row],[CustomerID]],'Customers'!A:A,'Customers'!E:E)</f>
        <v>Consumer</v>
      </c>
      <c r="H68" s="2">
        <v>45914</v>
      </c>
      <c r="I68" s="2">
        <v>45920</v>
      </c>
      <c r="J68">
        <v>22</v>
      </c>
      <c r="K68">
        <v>6992.63</v>
      </c>
      <c r="L68">
        <v>0</v>
      </c>
      <c r="M68" s="1" t="s">
        <v>39</v>
      </c>
      <c r="N68" s="1" t="s">
        <v>15</v>
      </c>
      <c r="O68" s="1" t="s">
        <v>24</v>
      </c>
      <c r="P68" s="3">
        <f>Orders[[#This Row],[Quantity]]*Orders[[#This Row],[UnitPrice]]*(1-Orders[[#This Row],[Discount]])</f>
        <v>153837.86000000002</v>
      </c>
      <c r="Q68" s="1" t="str">
        <f>IF(AND(Orders[[#This Row],[Order Value]]&gt;50000,Orders[[#This Row],[Status]]="Completed"),"Yes","No")</f>
        <v>No</v>
      </c>
      <c r="R68" s="1" t="str">
        <f>IF(OR(Orders[[#This Row],[Region]]="Dhaka",Orders[[#This Row],[Region]]="Chattogram"),"Priority","Standard")</f>
        <v>Standard</v>
      </c>
      <c r="S68" s="1" t="str">
        <f>_xlfn.CONCAT(Orders[[#This Row],[OrderID]],Orders[[#This Row],[CustomerID]],Orders[[#This Row],[Order Value]])</f>
        <v>O02963C0366153837.86</v>
      </c>
    </row>
    <row r="69" spans="1:19" x14ac:dyDescent="0.25">
      <c r="A69" s="1" t="s">
        <v>240</v>
      </c>
      <c r="B69" s="1" t="s">
        <v>241</v>
      </c>
      <c r="C69" s="1" t="s">
        <v>22</v>
      </c>
      <c r="D69" s="1" t="str">
        <f>VLOOKUP(C69,Products[],2,FALSE)</f>
        <v>Laptops Lite 159</v>
      </c>
      <c r="E69" s="1" t="str">
        <f>VLOOKUP(Orders[[#This Row],[ProductID]],Products[],3,FALSE)</f>
        <v>Electronics</v>
      </c>
      <c r="F69" s="1" t="s">
        <v>23</v>
      </c>
      <c r="G69" s="1" t="str">
        <f>_xlfn.XLOOKUP(Orders[[#This Row],[CustomerID]],'Customers'!A:A,'Customers'!E:E)</f>
        <v>Consumer</v>
      </c>
      <c r="H69" s="2">
        <v>45920</v>
      </c>
      <c r="I69" s="2">
        <v>45927</v>
      </c>
      <c r="J69">
        <v>5</v>
      </c>
      <c r="K69">
        <v>159.31</v>
      </c>
      <c r="L69">
        <v>0</v>
      </c>
      <c r="M69" s="1" t="s">
        <v>43</v>
      </c>
      <c r="N69" s="1" t="s">
        <v>34</v>
      </c>
      <c r="O69" s="1" t="s">
        <v>24</v>
      </c>
      <c r="P69" s="3">
        <f>Orders[[#This Row],[Quantity]]*Orders[[#This Row],[UnitPrice]]*(1-Orders[[#This Row],[Discount]])</f>
        <v>796.55</v>
      </c>
      <c r="Q69" s="1" t="str">
        <f>IF(AND(Orders[[#This Row],[Order Value]]&gt;50000,Orders[[#This Row],[Status]]="Completed"),"Yes","No")</f>
        <v>No</v>
      </c>
      <c r="R69" s="1" t="str">
        <f>IF(OR(Orders[[#This Row],[Region]]="Dhaka",Orders[[#This Row],[Region]]="Chattogram"),"Priority","Standard")</f>
        <v>Standard</v>
      </c>
      <c r="S69" s="1" t="str">
        <f>_xlfn.CONCAT(Orders[[#This Row],[OrderID]],Orders[[#This Row],[CustomerID]],Orders[[#This Row],[Order Value]])</f>
        <v>O00250C0039796.55</v>
      </c>
    </row>
    <row r="70" spans="1:19" x14ac:dyDescent="0.25">
      <c r="A70" s="1" t="s">
        <v>242</v>
      </c>
      <c r="B70" s="1" t="s">
        <v>186</v>
      </c>
      <c r="C70" s="1" t="s">
        <v>218</v>
      </c>
      <c r="D70" s="1" t="str">
        <f>VLOOKUP(C70,Products[],2,FALSE)</f>
        <v>Kids Eco 762</v>
      </c>
      <c r="E70" s="1" t="str">
        <f>VLOOKUP(Orders[[#This Row],[ProductID]],Products[],3,FALSE)</f>
        <v>Apparel</v>
      </c>
      <c r="F70" s="1" t="s">
        <v>23</v>
      </c>
      <c r="G70" s="1" t="str">
        <f>_xlfn.XLOOKUP(Orders[[#This Row],[CustomerID]],'Customers'!A:A,'Customers'!E:E)</f>
        <v>Consumer</v>
      </c>
      <c r="H70" s="2">
        <v>46021</v>
      </c>
      <c r="I70" s="2">
        <v>46020</v>
      </c>
      <c r="J70">
        <v>5</v>
      </c>
      <c r="K70">
        <v>6655.42</v>
      </c>
      <c r="L70">
        <v>0</v>
      </c>
      <c r="M70" s="1" t="s">
        <v>14</v>
      </c>
      <c r="N70" s="1" t="s">
        <v>34</v>
      </c>
      <c r="O70" s="1" t="s">
        <v>21</v>
      </c>
      <c r="P70" s="3">
        <f>Orders[[#This Row],[Quantity]]*Orders[[#This Row],[UnitPrice]]*(1-Orders[[#This Row],[Discount]])</f>
        <v>33277.1</v>
      </c>
      <c r="Q70" s="1" t="str">
        <f>IF(AND(Orders[[#This Row],[Order Value]]&gt;50000,Orders[[#This Row],[Status]]="Completed"),"Yes","No")</f>
        <v>No</v>
      </c>
      <c r="R70" s="1" t="str">
        <f>IF(OR(Orders[[#This Row],[Region]]="Dhaka",Orders[[#This Row],[Region]]="Chattogram"),"Priority","Standard")</f>
        <v>Standard</v>
      </c>
      <c r="S70" s="1" t="str">
        <f>_xlfn.CONCAT(Orders[[#This Row],[OrderID]],Orders[[#This Row],[CustomerID]],Orders[[#This Row],[Order Value]])</f>
        <v>O05798C005433277.1</v>
      </c>
    </row>
    <row r="71" spans="1:19" x14ac:dyDescent="0.25">
      <c r="A71" s="1" t="s">
        <v>244</v>
      </c>
      <c r="B71" s="1" t="s">
        <v>245</v>
      </c>
      <c r="C71" s="1" t="s">
        <v>102</v>
      </c>
      <c r="D71" s="1" t="str">
        <f>VLOOKUP(C71,Products[],2,FALSE)</f>
        <v>Pens Mini 821</v>
      </c>
      <c r="E71" s="1" t="str">
        <f>VLOOKUP(Orders[[#This Row],[ProductID]],Products[],3,FALSE)</f>
        <v>Office Supplies</v>
      </c>
      <c r="F71" s="1" t="s">
        <v>59</v>
      </c>
      <c r="G71" s="1" t="str">
        <f>_xlfn.XLOOKUP(Orders[[#This Row],[CustomerID]],'Customers'!A:A,'Customers'!E:E)</f>
        <v>consumer</v>
      </c>
      <c r="H71" s="2">
        <v>45964</v>
      </c>
      <c r="I71" s="2">
        <v>45976</v>
      </c>
      <c r="J71">
        <v>13</v>
      </c>
      <c r="K71">
        <v>4210.17</v>
      </c>
      <c r="L71">
        <v>0</v>
      </c>
      <c r="M71" s="1" t="s">
        <v>52</v>
      </c>
      <c r="N71" s="1" t="s">
        <v>34</v>
      </c>
      <c r="O71" s="1" t="s">
        <v>29</v>
      </c>
      <c r="P71" s="3">
        <f>Orders[[#This Row],[Quantity]]*Orders[[#This Row],[UnitPrice]]*(1-Orders[[#This Row],[Discount]])</f>
        <v>54732.21</v>
      </c>
      <c r="Q71" s="1" t="str">
        <f>IF(AND(Orders[[#This Row],[Order Value]]&gt;50000,Orders[[#This Row],[Status]]="Completed"),"Yes","No")</f>
        <v>Yes</v>
      </c>
      <c r="R71" s="1" t="str">
        <f>IF(OR(Orders[[#This Row],[Region]]="Dhaka",Orders[[#This Row],[Region]]="Chattogram"),"Priority","Standard")</f>
        <v>Priority</v>
      </c>
      <c r="S71" s="1" t="str">
        <f>_xlfn.CONCAT(Orders[[#This Row],[OrderID]],Orders[[#This Row],[CustomerID]],Orders[[#This Row],[Order Value]])</f>
        <v>O00052C009854732.21</v>
      </c>
    </row>
    <row r="72" spans="1:19" hidden="1" x14ac:dyDescent="0.25">
      <c r="A72" s="1" t="s">
        <v>246</v>
      </c>
      <c r="B72" s="1" t="s">
        <v>247</v>
      </c>
      <c r="C72" s="1" t="s">
        <v>248</v>
      </c>
      <c r="D72" s="1" t="e">
        <f>VLOOKUP(C72,Products[],2,FALSE)</f>
        <v>#N/A</v>
      </c>
      <c r="E72" s="1" t="e">
        <f>VLOOKUP(Orders[[#This Row],[ProductID]],Products[],3,FALSE)</f>
        <v>#N/A</v>
      </c>
      <c r="F72" s="1" t="s">
        <v>47</v>
      </c>
      <c r="G72" s="1" t="str">
        <f>_xlfn.XLOOKUP(Orders[[#This Row],[CustomerID]],'Customers'!A:A,'Customers'!E:E)</f>
        <v>consumer</v>
      </c>
      <c r="H72" s="2">
        <v>45456</v>
      </c>
      <c r="I72" s="2">
        <v>45456</v>
      </c>
      <c r="J72">
        <v>18</v>
      </c>
      <c r="K72">
        <v>5749.48</v>
      </c>
      <c r="L72">
        <v>0</v>
      </c>
      <c r="M72" s="1" t="s">
        <v>52</v>
      </c>
      <c r="N72" s="1" t="s">
        <v>84</v>
      </c>
      <c r="O72" s="1" t="s">
        <v>29</v>
      </c>
      <c r="P72" s="3">
        <f>Orders[[#This Row],[Quantity]]*Orders[[#This Row],[UnitPrice]]*(1-Orders[[#This Row],[Discount]])</f>
        <v>103490.63999999998</v>
      </c>
      <c r="Q72" s="1" t="str">
        <f>IF(AND(Orders[[#This Row],[Order Value]]&gt;50000,Orders[[#This Row],[Status]]="Completed"),"Yes","No")</f>
        <v>No</v>
      </c>
      <c r="R72" s="1" t="str">
        <f>IF(OR(Orders[[#This Row],[Region]]="Dhaka",Orders[[#This Row],[Region]]="Chattogram"),"Priority","Standard")</f>
        <v>Priority</v>
      </c>
      <c r="S72" s="1" t="str">
        <f>_xlfn.CONCAT(Orders[[#This Row],[OrderID]],Orders[[#This Row],[CustomerID]],Orders[[#This Row],[Order Value]])</f>
        <v>O02031C0069103490.64</v>
      </c>
    </row>
    <row r="73" spans="1:19" x14ac:dyDescent="0.25">
      <c r="A73" s="1" t="s">
        <v>250</v>
      </c>
      <c r="B73" s="1" t="s">
        <v>97</v>
      </c>
      <c r="C73" s="1" t="s">
        <v>68</v>
      </c>
      <c r="D73" s="1" t="str">
        <f>VLOOKUP(C73,Products[],2,FALSE)</f>
        <v>Tables Prime 385</v>
      </c>
      <c r="E73" s="1" t="str">
        <f>VLOOKUP(Orders[[#This Row],[ProductID]],Products[],3,FALSE)</f>
        <v>Furniture</v>
      </c>
      <c r="F73" s="1" t="s">
        <v>33</v>
      </c>
      <c r="G73" s="1" t="str">
        <f>_xlfn.XLOOKUP(Orders[[#This Row],[CustomerID]],'Customers'!A:A,'Customers'!E:E)</f>
        <v>consumer</v>
      </c>
      <c r="H73" s="2">
        <v>45896</v>
      </c>
      <c r="I73" s="2">
        <v>45897</v>
      </c>
      <c r="J73">
        <v>6</v>
      </c>
      <c r="K73">
        <v>2808.72</v>
      </c>
      <c r="L73">
        <v>0.1</v>
      </c>
      <c r="M73" s="1" t="s">
        <v>20</v>
      </c>
      <c r="N73" s="1" t="s">
        <v>84</v>
      </c>
      <c r="O73" s="1" t="s">
        <v>21</v>
      </c>
      <c r="P73" s="3">
        <f>Orders[[#This Row],[Quantity]]*Orders[[#This Row],[UnitPrice]]*(1-Orders[[#This Row],[Discount]])</f>
        <v>15167.088</v>
      </c>
      <c r="Q73" s="1" t="str">
        <f>IF(AND(Orders[[#This Row],[Order Value]]&gt;50000,Orders[[#This Row],[Status]]="Completed"),"Yes","No")</f>
        <v>No</v>
      </c>
      <c r="R73" s="1" t="str">
        <f>IF(OR(Orders[[#This Row],[Region]]="Dhaka",Orders[[#This Row],[Region]]="Chattogram"),"Priority","Standard")</f>
        <v>Priority</v>
      </c>
      <c r="S73" s="1" t="str">
        <f>_xlfn.CONCAT(Orders[[#This Row],[OrderID]],Orders[[#This Row],[CustomerID]],Orders[[#This Row],[Order Value]])</f>
        <v>O02957C026515167.088</v>
      </c>
    </row>
    <row r="74" spans="1:19" x14ac:dyDescent="0.25">
      <c r="A74" s="1" t="s">
        <v>251</v>
      </c>
      <c r="B74" s="1" t="s">
        <v>252</v>
      </c>
      <c r="C74" s="1" t="s">
        <v>162</v>
      </c>
      <c r="D74" s="1" t="str">
        <f>VLOOKUP(C74,Products[],2,FALSE)</f>
        <v>Binders Lite 852</v>
      </c>
      <c r="E74" s="1" t="str">
        <f>VLOOKUP(Orders[[#This Row],[ProductID]],Products[],3,FALSE)</f>
        <v>Office Supplies</v>
      </c>
      <c r="F74" s="1" t="s">
        <v>63</v>
      </c>
      <c r="G74" s="1" t="str">
        <f>_xlfn.XLOOKUP(Orders[[#This Row],[CustomerID]],'Customers'!A:A,'Customers'!E:E)</f>
        <v>SMB</v>
      </c>
      <c r="H74" s="2">
        <v>45890</v>
      </c>
      <c r="I74" s="2">
        <v>45891</v>
      </c>
      <c r="J74">
        <v>14</v>
      </c>
      <c r="K74">
        <v>7582.41</v>
      </c>
      <c r="L74">
        <v>0</v>
      </c>
      <c r="M74" s="1" t="s">
        <v>14</v>
      </c>
      <c r="N74" s="1" t="s">
        <v>34</v>
      </c>
      <c r="O74" s="1" t="s">
        <v>35</v>
      </c>
      <c r="P74" s="3">
        <f>Orders[[#This Row],[Quantity]]*Orders[[#This Row],[UnitPrice]]*(1-Orders[[#This Row],[Discount]])</f>
        <v>106153.73999999999</v>
      </c>
      <c r="Q74" s="1" t="str">
        <f>IF(AND(Orders[[#This Row],[Order Value]]&gt;50000,Orders[[#This Row],[Status]]="Completed"),"Yes","No")</f>
        <v>Yes</v>
      </c>
      <c r="R74" s="1" t="str">
        <f>IF(OR(Orders[[#This Row],[Region]]="Dhaka",Orders[[#This Row],[Region]]="Chattogram"),"Priority","Standard")</f>
        <v>Standard</v>
      </c>
      <c r="S74" s="1" t="str">
        <f>_xlfn.CONCAT(Orders[[#This Row],[OrderID]],Orders[[#This Row],[CustomerID]],Orders[[#This Row],[Order Value]])</f>
        <v>O03673C0280106153.74</v>
      </c>
    </row>
    <row r="75" spans="1:19" x14ac:dyDescent="0.25">
      <c r="A75" s="1" t="s">
        <v>254</v>
      </c>
      <c r="B75" s="1" t="s">
        <v>255</v>
      </c>
      <c r="C75" s="1" t="s">
        <v>154</v>
      </c>
      <c r="D75" s="1" t="str">
        <f>VLOOKUP(C75,Products[],2,FALSE)</f>
        <v>Household Standard 873</v>
      </c>
      <c r="E75" s="1" t="str">
        <f>VLOOKUP(Orders[[#This Row],[ProductID]],Products[],3,FALSE)</f>
        <v>Groceries</v>
      </c>
      <c r="F75" s="1" t="s">
        <v>79</v>
      </c>
      <c r="G75" s="1" t="str">
        <f>_xlfn.XLOOKUP(Orders[[#This Row],[CustomerID]],'Customers'!A:A,'Customers'!E:E)</f>
        <v>SMB</v>
      </c>
      <c r="H75" s="2">
        <v>45442</v>
      </c>
      <c r="I75" s="2">
        <v>45451</v>
      </c>
      <c r="J75">
        <v>3</v>
      </c>
      <c r="K75">
        <v>5386.52</v>
      </c>
      <c r="L75">
        <v>0</v>
      </c>
      <c r="M75" s="1" t="s">
        <v>52</v>
      </c>
      <c r="N75" s="1" t="s">
        <v>34</v>
      </c>
      <c r="O75" s="1" t="s">
        <v>24</v>
      </c>
      <c r="P75" s="3">
        <f>Orders[[#This Row],[Quantity]]*Orders[[#This Row],[UnitPrice]]*(1-Orders[[#This Row],[Discount]])</f>
        <v>16159.560000000001</v>
      </c>
      <c r="Q75" s="1" t="str">
        <f>IF(AND(Orders[[#This Row],[Order Value]]&gt;50000,Orders[[#This Row],[Status]]="Completed"),"Yes","No")</f>
        <v>No</v>
      </c>
      <c r="R75" s="1" t="str">
        <f>IF(OR(Orders[[#This Row],[Region]]="Dhaka",Orders[[#This Row],[Region]]="Chattogram"),"Priority","Standard")</f>
        <v>Priority</v>
      </c>
      <c r="S75" s="1" t="str">
        <f>_xlfn.CONCAT(Orders[[#This Row],[OrderID]],Orders[[#This Row],[CustomerID]],Orders[[#This Row],[Order Value]])</f>
        <v>O04279C048216159.56</v>
      </c>
    </row>
    <row r="76" spans="1:19" x14ac:dyDescent="0.25">
      <c r="A76" s="1" t="s">
        <v>256</v>
      </c>
      <c r="B76" s="1" t="s">
        <v>257</v>
      </c>
      <c r="C76" s="1" t="s">
        <v>73</v>
      </c>
      <c r="D76" s="1" t="str">
        <f>VLOOKUP(C76,Products[],2,FALSE)</f>
        <v>Mobile Accessories Max 508</v>
      </c>
      <c r="E76" s="1" t="str">
        <f>VLOOKUP(Orders[[#This Row],[ProductID]],Products[],3,FALSE)</f>
        <v>Electronics</v>
      </c>
      <c r="F76" s="1" t="s">
        <v>125</v>
      </c>
      <c r="G76" s="1" t="str">
        <f>_xlfn.XLOOKUP(Orders[[#This Row],[CustomerID]],'Customers'!A:A,'Customers'!E:E)</f>
        <v>consumer</v>
      </c>
      <c r="H76" s="2">
        <v>45307</v>
      </c>
      <c r="I76" s="2">
        <v>45309</v>
      </c>
      <c r="J76">
        <v>14</v>
      </c>
      <c r="K76">
        <v>5279.29</v>
      </c>
      <c r="L76">
        <v>0</v>
      </c>
      <c r="M76" s="1" t="s">
        <v>14</v>
      </c>
      <c r="N76" s="1" t="s">
        <v>28</v>
      </c>
      <c r="O76" s="1" t="s">
        <v>35</v>
      </c>
      <c r="P76" s="3">
        <f>Orders[[#This Row],[Quantity]]*Orders[[#This Row],[UnitPrice]]*(1-Orders[[#This Row],[Discount]])</f>
        <v>73910.06</v>
      </c>
      <c r="Q76" s="1" t="str">
        <f>IF(AND(Orders[[#This Row],[Order Value]]&gt;50000,Orders[[#This Row],[Status]]="Completed"),"Yes","No")</f>
        <v>No</v>
      </c>
      <c r="R76" s="1" t="str">
        <f>IF(OR(Orders[[#This Row],[Region]]="Dhaka",Orders[[#This Row],[Region]]="Chattogram"),"Priority","Standard")</f>
        <v>Standard</v>
      </c>
      <c r="S76" s="1" t="str">
        <f>_xlfn.CONCAT(Orders[[#This Row],[OrderID]],Orders[[#This Row],[CustomerID]],Orders[[#This Row],[Order Value]])</f>
        <v>O01857C020473910.06</v>
      </c>
    </row>
    <row r="77" spans="1:19" x14ac:dyDescent="0.25">
      <c r="A77" s="1" t="s">
        <v>258</v>
      </c>
      <c r="B77" s="1" t="s">
        <v>259</v>
      </c>
      <c r="C77" s="1" t="s">
        <v>65</v>
      </c>
      <c r="D77" s="1" t="str">
        <f>VLOOKUP(C77,Products[],2,FALSE)</f>
        <v>Household Classic 671</v>
      </c>
      <c r="E77" s="1" t="str">
        <f>VLOOKUP(Orders[[#This Row],[ProductID]],Products[],3,FALSE)</f>
        <v>Groceries</v>
      </c>
      <c r="F77" s="1" t="s">
        <v>19</v>
      </c>
      <c r="G77" s="1" t="str">
        <f>_xlfn.XLOOKUP(Orders[[#This Row],[CustomerID]],'Customers'!A:A,'Customers'!E:E)</f>
        <v>Corporate</v>
      </c>
      <c r="H77" s="2">
        <v>46005</v>
      </c>
      <c r="I77" s="2">
        <v>46017</v>
      </c>
      <c r="J77">
        <v>11</v>
      </c>
      <c r="K77">
        <v>1536.34</v>
      </c>
      <c r="L77">
        <v>0</v>
      </c>
      <c r="M77" s="1" t="s">
        <v>14</v>
      </c>
      <c r="N77" s="1" t="s">
        <v>28</v>
      </c>
      <c r="O77" s="1" t="s">
        <v>24</v>
      </c>
      <c r="P77" s="3">
        <f>Orders[[#This Row],[Quantity]]*Orders[[#This Row],[UnitPrice]]*(1-Orders[[#This Row],[Discount]])</f>
        <v>16899.739999999998</v>
      </c>
      <c r="Q77" s="1" t="str">
        <f>IF(AND(Orders[[#This Row],[Order Value]]&gt;50000,Orders[[#This Row],[Status]]="Completed"),"Yes","No")</f>
        <v>No</v>
      </c>
      <c r="R77" s="1" t="str">
        <f>IF(OR(Orders[[#This Row],[Region]]="Dhaka",Orders[[#This Row],[Region]]="Chattogram"),"Priority","Standard")</f>
        <v>Standard</v>
      </c>
      <c r="S77" s="1" t="str">
        <f>_xlfn.CONCAT(Orders[[#This Row],[OrderID]],Orders[[#This Row],[CustomerID]],Orders[[#This Row],[Order Value]])</f>
        <v>O01411C003016899.74</v>
      </c>
    </row>
    <row r="78" spans="1:19" x14ac:dyDescent="0.25">
      <c r="A78" s="1" t="s">
        <v>260</v>
      </c>
      <c r="B78" s="1" t="s">
        <v>261</v>
      </c>
      <c r="C78" s="1" t="s">
        <v>162</v>
      </c>
      <c r="D78" s="1" t="str">
        <f>VLOOKUP(C78,Products[],2,FALSE)</f>
        <v>Binders Lite 852</v>
      </c>
      <c r="E78" s="1" t="str">
        <f>VLOOKUP(Orders[[#This Row],[ProductID]],Products[],3,FALSE)</f>
        <v>Office Supplies</v>
      </c>
      <c r="F78" s="1" t="s">
        <v>79</v>
      </c>
      <c r="G78" s="1" t="str">
        <f>_xlfn.XLOOKUP(Orders[[#This Row],[CustomerID]],'Customers'!A:A,'Customers'!E:E)</f>
        <v>Home Office</v>
      </c>
      <c r="H78" s="2">
        <v>45499</v>
      </c>
      <c r="I78" s="2">
        <v>45510</v>
      </c>
      <c r="J78">
        <v>21</v>
      </c>
      <c r="K78">
        <v>940.71</v>
      </c>
      <c r="L78">
        <v>0.1</v>
      </c>
      <c r="M78" s="1" t="s">
        <v>43</v>
      </c>
      <c r="N78" s="1" t="s">
        <v>84</v>
      </c>
      <c r="O78" s="1" t="s">
        <v>21</v>
      </c>
      <c r="P78" s="3">
        <f>Orders[[#This Row],[Quantity]]*Orders[[#This Row],[UnitPrice]]*(1-Orders[[#This Row],[Discount]])</f>
        <v>17779.419000000002</v>
      </c>
      <c r="Q78" s="1" t="str">
        <f>IF(AND(Orders[[#This Row],[Order Value]]&gt;50000,Orders[[#This Row],[Status]]="Completed"),"Yes","No")</f>
        <v>No</v>
      </c>
      <c r="R78" s="1" t="str">
        <f>IF(OR(Orders[[#This Row],[Region]]="Dhaka",Orders[[#This Row],[Region]]="Chattogram"),"Priority","Standard")</f>
        <v>Standard</v>
      </c>
      <c r="S78" s="1" t="str">
        <f>_xlfn.CONCAT(Orders[[#This Row],[OrderID]],Orders[[#This Row],[CustomerID]],Orders[[#This Row],[Order Value]])</f>
        <v>O00020C034317779.419</v>
      </c>
    </row>
    <row r="79" spans="1:19" x14ac:dyDescent="0.25">
      <c r="A79" s="1" t="s">
        <v>262</v>
      </c>
      <c r="B79" s="1" t="s">
        <v>263</v>
      </c>
      <c r="C79" s="1" t="s">
        <v>111</v>
      </c>
      <c r="D79" s="1" t="str">
        <f>VLOOKUP(C79,Products[],2,FALSE)</f>
        <v>Footwear Eco 867</v>
      </c>
      <c r="E79" s="1" t="str">
        <f>VLOOKUP(Orders[[#This Row],[ProductID]],Products[],3,FALSE)</f>
        <v>Apparel</v>
      </c>
      <c r="F79" s="1" t="s">
        <v>51</v>
      </c>
      <c r="G79" s="1" t="str">
        <f>_xlfn.XLOOKUP(Orders[[#This Row],[CustomerID]],'Customers'!A:A,'Customers'!E:E)</f>
        <v>Consumer</v>
      </c>
      <c r="H79" s="2">
        <v>45608</v>
      </c>
      <c r="I79" s="2">
        <v>45608</v>
      </c>
      <c r="J79">
        <v>6</v>
      </c>
      <c r="K79">
        <v>6695.34</v>
      </c>
      <c r="L79">
        <v>0</v>
      </c>
      <c r="M79" s="1" t="s">
        <v>20</v>
      </c>
      <c r="N79" s="1" t="s">
        <v>34</v>
      </c>
      <c r="O79" s="1" t="s">
        <v>24</v>
      </c>
      <c r="P79" s="3">
        <f>Orders[[#This Row],[Quantity]]*Orders[[#This Row],[UnitPrice]]*(1-Orders[[#This Row],[Discount]])</f>
        <v>40172.04</v>
      </c>
      <c r="Q79" s="1" t="str">
        <f>IF(AND(Orders[[#This Row],[Order Value]]&gt;50000,Orders[[#This Row],[Status]]="Completed"),"Yes","No")</f>
        <v>No</v>
      </c>
      <c r="R79" s="1" t="str">
        <f>IF(OR(Orders[[#This Row],[Region]]="Dhaka",Orders[[#This Row],[Region]]="Chattogram"),"Priority","Standard")</f>
        <v>Priority</v>
      </c>
      <c r="S79" s="1" t="str">
        <f>_xlfn.CONCAT(Orders[[#This Row],[OrderID]],Orders[[#This Row],[CustomerID]],Orders[[#This Row],[Order Value]])</f>
        <v>O03632C017440172.04</v>
      </c>
    </row>
    <row r="80" spans="1:19" hidden="1" x14ac:dyDescent="0.25">
      <c r="A80" s="1" t="s">
        <v>264</v>
      </c>
      <c r="B80" s="1" t="s">
        <v>229</v>
      </c>
      <c r="C80" s="1" t="s">
        <v>221</v>
      </c>
      <c r="D80" s="1" t="e">
        <f>VLOOKUP(C80,Products[],2,FALSE)</f>
        <v>#N/A</v>
      </c>
      <c r="E80" s="1" t="e">
        <f>VLOOKUP(Orders[[#This Row],[ProductID]],Products[],3,FALSE)</f>
        <v>#N/A</v>
      </c>
      <c r="F80" s="1" t="s">
        <v>82</v>
      </c>
      <c r="G80" s="1" t="str">
        <f>_xlfn.XLOOKUP(Orders[[#This Row],[CustomerID]],'Customers'!A:A,'Customers'!E:E)</f>
        <v>consumer</v>
      </c>
      <c r="H80" s="2">
        <v>45902</v>
      </c>
      <c r="I80" s="2">
        <v>45901</v>
      </c>
      <c r="J80">
        <v>12</v>
      </c>
      <c r="K80">
        <v>2110.94</v>
      </c>
      <c r="L80">
        <v>0</v>
      </c>
      <c r="M80" s="1" t="s">
        <v>20</v>
      </c>
      <c r="N80" s="1" t="s">
        <v>34</v>
      </c>
      <c r="O80" s="1" t="s">
        <v>21</v>
      </c>
      <c r="P80" s="3">
        <f>Orders[[#This Row],[Quantity]]*Orders[[#This Row],[UnitPrice]]*(1-Orders[[#This Row],[Discount]])</f>
        <v>25331.279999999999</v>
      </c>
      <c r="Q80" s="1" t="str">
        <f>IF(AND(Orders[[#This Row],[Order Value]]&gt;50000,Orders[[#This Row],[Status]]="Completed"),"Yes","No")</f>
        <v>No</v>
      </c>
      <c r="R80" s="1" t="str">
        <f>IF(OR(Orders[[#This Row],[Region]]="Dhaka",Orders[[#This Row],[Region]]="Chattogram"),"Priority","Standard")</f>
        <v>Priority</v>
      </c>
      <c r="S80" s="1" t="str">
        <f>_xlfn.CONCAT(Orders[[#This Row],[OrderID]],Orders[[#This Row],[CustomerID]],Orders[[#This Row],[Order Value]])</f>
        <v>O00629C048725331.28</v>
      </c>
    </row>
    <row r="81" spans="1:19" x14ac:dyDescent="0.25">
      <c r="A81" s="1" t="s">
        <v>268</v>
      </c>
      <c r="B81" s="1" t="s">
        <v>269</v>
      </c>
      <c r="C81" s="1" t="s">
        <v>270</v>
      </c>
      <c r="D81" s="1" t="str">
        <f>VLOOKUP(C81,Products[],2,FALSE)</f>
        <v>Storage Mini 899</v>
      </c>
      <c r="E81" s="1" t="str">
        <f>VLOOKUP(Orders[[#This Row],[ProductID]],Products[],3,FALSE)</f>
        <v>Furniture</v>
      </c>
      <c r="F81" s="1" t="s">
        <v>105</v>
      </c>
      <c r="G81" s="1" t="str">
        <f>_xlfn.XLOOKUP(Orders[[#This Row],[CustomerID]],'Customers'!A:A,'Customers'!E:E)</f>
        <v>Home Office</v>
      </c>
      <c r="H81" s="2">
        <v>45588</v>
      </c>
      <c r="I81" s="2">
        <v>45593</v>
      </c>
      <c r="J81">
        <v>10</v>
      </c>
      <c r="K81">
        <v>5221.99</v>
      </c>
      <c r="L81">
        <v>0.15</v>
      </c>
      <c r="M81" s="1" t="s">
        <v>39</v>
      </c>
      <c r="N81" s="1" t="s">
        <v>34</v>
      </c>
      <c r="O81" s="1" t="s">
        <v>24</v>
      </c>
      <c r="P81" s="3">
        <f>Orders[[#This Row],[Quantity]]*Orders[[#This Row],[UnitPrice]]*(1-Orders[[#This Row],[Discount]])</f>
        <v>44386.914999999994</v>
      </c>
      <c r="Q81" s="1" t="str">
        <f>IF(AND(Orders[[#This Row],[Order Value]]&gt;50000,Orders[[#This Row],[Status]]="Completed"),"Yes","No")</f>
        <v>No</v>
      </c>
      <c r="R81" s="1" t="str">
        <f>IF(OR(Orders[[#This Row],[Region]]="Dhaka",Orders[[#This Row],[Region]]="Chattogram"),"Priority","Standard")</f>
        <v>Standard</v>
      </c>
      <c r="S81" s="1" t="str">
        <f>_xlfn.CONCAT(Orders[[#This Row],[OrderID]],Orders[[#This Row],[CustomerID]],Orders[[#This Row],[Order Value]])</f>
        <v>O02830C037244386.915</v>
      </c>
    </row>
    <row r="82" spans="1:19" x14ac:dyDescent="0.25">
      <c r="A82" s="1" t="s">
        <v>271</v>
      </c>
      <c r="B82" s="1" t="s">
        <v>261</v>
      </c>
      <c r="C82" s="1" t="s">
        <v>41</v>
      </c>
      <c r="D82" s="1" t="str">
        <f>VLOOKUP(C82,Products[],2,FALSE)</f>
        <v>Personal Care Mini 941</v>
      </c>
      <c r="E82" s="1" t="str">
        <f>VLOOKUP(Orders[[#This Row],[ProductID]],Products[],3,FALSE)</f>
        <v>Groceries</v>
      </c>
      <c r="F82" s="1" t="s">
        <v>82</v>
      </c>
      <c r="G82" s="1" t="str">
        <f>_xlfn.XLOOKUP(Orders[[#This Row],[CustomerID]],'Customers'!A:A,'Customers'!E:E)</f>
        <v>Home Office</v>
      </c>
      <c r="H82" s="2">
        <v>45321</v>
      </c>
      <c r="I82" s="2">
        <v>45334</v>
      </c>
      <c r="J82">
        <v>23</v>
      </c>
      <c r="K82">
        <v>7287.37</v>
      </c>
      <c r="L82">
        <v>0</v>
      </c>
      <c r="M82" s="1" t="s">
        <v>39</v>
      </c>
      <c r="N82" s="1" t="s">
        <v>34</v>
      </c>
      <c r="O82" s="1" t="s">
        <v>24</v>
      </c>
      <c r="P82" s="3">
        <f>Orders[[#This Row],[Quantity]]*Orders[[#This Row],[UnitPrice]]*(1-Orders[[#This Row],[Discount]])</f>
        <v>167609.51</v>
      </c>
      <c r="Q82" s="1" t="str">
        <f>IF(AND(Orders[[#This Row],[Order Value]]&gt;50000,Orders[[#This Row],[Status]]="Completed"),"Yes","No")</f>
        <v>Yes</v>
      </c>
      <c r="R82" s="1" t="str">
        <f>IF(OR(Orders[[#This Row],[Region]]="Dhaka",Orders[[#This Row],[Region]]="Chattogram"),"Priority","Standard")</f>
        <v>Standard</v>
      </c>
      <c r="S82" s="1" t="str">
        <f>_xlfn.CONCAT(Orders[[#This Row],[OrderID]],Orders[[#This Row],[CustomerID]],Orders[[#This Row],[Order Value]])</f>
        <v>O01308C0343167609.51</v>
      </c>
    </row>
    <row r="83" spans="1:19" hidden="1" x14ac:dyDescent="0.25">
      <c r="A83" s="1" t="s">
        <v>272</v>
      </c>
      <c r="B83" s="1" t="s">
        <v>17</v>
      </c>
      <c r="C83" s="1" t="s">
        <v>181</v>
      </c>
      <c r="D83" s="1" t="e">
        <f>VLOOKUP(C83,Products[],2,FALSE)</f>
        <v>#N/A</v>
      </c>
      <c r="E83" s="1" t="e">
        <f>VLOOKUP(Orders[[#This Row],[ProductID]],Products[],3,FALSE)</f>
        <v>#N/A</v>
      </c>
      <c r="F83" s="1" t="s">
        <v>82</v>
      </c>
      <c r="G83" s="1" t="str">
        <f>_xlfn.XLOOKUP(Orders[[#This Row],[CustomerID]],'Customers'!A:A,'Customers'!E:E)</f>
        <v>Corporate</v>
      </c>
      <c r="H83" s="2">
        <v>45318</v>
      </c>
      <c r="I83" s="2">
        <v>45323</v>
      </c>
      <c r="J83">
        <v>16</v>
      </c>
      <c r="K83">
        <v>5729.64</v>
      </c>
      <c r="L83">
        <v>0.05</v>
      </c>
      <c r="M83" s="1" t="s">
        <v>52</v>
      </c>
      <c r="N83" s="1" t="s">
        <v>15</v>
      </c>
      <c r="O83" s="1" t="s">
        <v>29</v>
      </c>
      <c r="P83" s="3">
        <f>Orders[[#This Row],[Quantity]]*Orders[[#This Row],[UnitPrice]]*(1-Orders[[#This Row],[Discount]])</f>
        <v>87090.528000000006</v>
      </c>
      <c r="Q83" s="1" t="str">
        <f>IF(AND(Orders[[#This Row],[Order Value]]&gt;50000,Orders[[#This Row],[Status]]="Completed"),"Yes","No")</f>
        <v>No</v>
      </c>
      <c r="R83" s="1" t="str">
        <f>IF(OR(Orders[[#This Row],[Region]]="Dhaka",Orders[[#This Row],[Region]]="Chattogram"),"Priority","Standard")</f>
        <v>Priority</v>
      </c>
      <c r="S83" s="1" t="str">
        <f>_xlfn.CONCAT(Orders[[#This Row],[OrderID]],Orders[[#This Row],[CustomerID]],Orders[[#This Row],[Order Value]])</f>
        <v>O05102C000987090.528</v>
      </c>
    </row>
    <row r="84" spans="1:19" x14ac:dyDescent="0.25">
      <c r="A84" s="1" t="s">
        <v>275</v>
      </c>
      <c r="B84" s="1" t="s">
        <v>247</v>
      </c>
      <c r="C84" s="1" t="s">
        <v>124</v>
      </c>
      <c r="D84" s="1" t="str">
        <f>VLOOKUP(C84,Products[],2,FALSE)</f>
        <v>Decor Lite 474</v>
      </c>
      <c r="E84" s="1" t="str">
        <f>VLOOKUP(Orders[[#This Row],[ProductID]],Products[],3,FALSE)</f>
        <v>Furniture</v>
      </c>
      <c r="F84" s="1" t="s">
        <v>13</v>
      </c>
      <c r="G84" s="1" t="str">
        <f>_xlfn.XLOOKUP(Orders[[#This Row],[CustomerID]],'Customers'!A:A,'Customers'!E:E)</f>
        <v>consumer</v>
      </c>
      <c r="H84" s="2">
        <v>45747</v>
      </c>
      <c r="I84" s="2">
        <v>45752</v>
      </c>
      <c r="J84">
        <v>2</v>
      </c>
      <c r="K84">
        <v>3089.67</v>
      </c>
      <c r="L84">
        <v>0</v>
      </c>
      <c r="M84" s="1" t="s">
        <v>20</v>
      </c>
      <c r="N84" s="1" t="s">
        <v>84</v>
      </c>
      <c r="O84" s="1" t="s">
        <v>29</v>
      </c>
      <c r="P84" s="3">
        <f>Orders[[#This Row],[Quantity]]*Orders[[#This Row],[UnitPrice]]*(1-Orders[[#This Row],[Discount]])</f>
        <v>6179.34</v>
      </c>
      <c r="Q84" s="1" t="str">
        <f>IF(AND(Orders[[#This Row],[Order Value]]&gt;50000,Orders[[#This Row],[Status]]="Completed"),"Yes","No")</f>
        <v>No</v>
      </c>
      <c r="R84" s="1" t="str">
        <f>IF(OR(Orders[[#This Row],[Region]]="Dhaka",Orders[[#This Row],[Region]]="Chattogram"),"Priority","Standard")</f>
        <v>Priority</v>
      </c>
      <c r="S84" s="1" t="str">
        <f>_xlfn.CONCAT(Orders[[#This Row],[OrderID]],Orders[[#This Row],[CustomerID]],Orders[[#This Row],[Order Value]])</f>
        <v>O02984C00696179.34</v>
      </c>
    </row>
    <row r="85" spans="1:19" x14ac:dyDescent="0.25">
      <c r="A85" s="1" t="s">
        <v>276</v>
      </c>
      <c r="B85" s="1" t="s">
        <v>277</v>
      </c>
      <c r="C85" s="1" t="s">
        <v>68</v>
      </c>
      <c r="D85" s="1" t="str">
        <f>VLOOKUP(C85,Products[],2,FALSE)</f>
        <v>Tables Prime 385</v>
      </c>
      <c r="E85" s="1" t="str">
        <f>VLOOKUP(Orders[[#This Row],[ProductID]],Products[],3,FALSE)</f>
        <v>Furniture</v>
      </c>
      <c r="F85" s="1" t="s">
        <v>105</v>
      </c>
      <c r="G85" s="1" t="str">
        <f>_xlfn.XLOOKUP(Orders[[#This Row],[CustomerID]],'Customers'!A:A,'Customers'!E:E)</f>
        <v>Corporate</v>
      </c>
      <c r="H85" s="2">
        <v>45337</v>
      </c>
      <c r="I85" s="2">
        <v>45337</v>
      </c>
      <c r="J85">
        <v>15</v>
      </c>
      <c r="K85">
        <v>4502.96</v>
      </c>
      <c r="L85">
        <v>0.1</v>
      </c>
      <c r="M85" s="1" t="s">
        <v>43</v>
      </c>
      <c r="N85" s="1" t="s">
        <v>34</v>
      </c>
      <c r="O85" s="1" t="s">
        <v>24</v>
      </c>
      <c r="P85" s="3">
        <f>Orders[[#This Row],[Quantity]]*Orders[[#This Row],[UnitPrice]]*(1-Orders[[#This Row],[Discount]])</f>
        <v>60789.96</v>
      </c>
      <c r="Q85" s="1" t="str">
        <f>IF(AND(Orders[[#This Row],[Order Value]]&gt;50000,Orders[[#This Row],[Status]]="Completed"),"Yes","No")</f>
        <v>Yes</v>
      </c>
      <c r="R85" s="1" t="str">
        <f>IF(OR(Orders[[#This Row],[Region]]="Dhaka",Orders[[#This Row],[Region]]="Chattogram"),"Priority","Standard")</f>
        <v>Standard</v>
      </c>
      <c r="S85" s="1" t="str">
        <f>_xlfn.CONCAT(Orders[[#This Row],[OrderID]],Orders[[#This Row],[CustomerID]],Orders[[#This Row],[Order Value]])</f>
        <v>O05000C004160789.96</v>
      </c>
    </row>
    <row r="86" spans="1:19" x14ac:dyDescent="0.25">
      <c r="A86" s="1" t="s">
        <v>278</v>
      </c>
      <c r="B86" s="1" t="s">
        <v>279</v>
      </c>
      <c r="C86" s="1" t="s">
        <v>133</v>
      </c>
      <c r="D86" s="1" t="str">
        <f>VLOOKUP(C86,Products[],2,FALSE)</f>
        <v>Paper Eco 932</v>
      </c>
      <c r="E86" s="1" t="str">
        <f>VLOOKUP(Orders[[#This Row],[ProductID]],Products[],3,FALSE)</f>
        <v>Office Supplies</v>
      </c>
      <c r="F86" s="1" t="s">
        <v>125</v>
      </c>
      <c r="G86" s="1" t="str">
        <f>_xlfn.XLOOKUP(Orders[[#This Row],[CustomerID]],'Customers'!A:A,'Customers'!E:E)</f>
        <v>Home Office</v>
      </c>
      <c r="H86" s="2">
        <v>45317</v>
      </c>
      <c r="I86" s="2">
        <v>45320</v>
      </c>
      <c r="J86">
        <v>7</v>
      </c>
      <c r="K86">
        <v>2152.09</v>
      </c>
      <c r="L86">
        <v>0.2</v>
      </c>
      <c r="M86" s="1" t="s">
        <v>20</v>
      </c>
      <c r="N86" s="1" t="s">
        <v>34</v>
      </c>
      <c r="O86" s="1" t="s">
        <v>21</v>
      </c>
      <c r="P86" s="3">
        <f>Orders[[#This Row],[Quantity]]*Orders[[#This Row],[UnitPrice]]*(1-Orders[[#This Row],[Discount]])</f>
        <v>12051.704000000002</v>
      </c>
      <c r="Q86" s="1" t="str">
        <f>IF(AND(Orders[[#This Row],[Order Value]]&gt;50000,Orders[[#This Row],[Status]]="Completed"),"Yes","No")</f>
        <v>No</v>
      </c>
      <c r="R86" s="1" t="str">
        <f>IF(OR(Orders[[#This Row],[Region]]="Dhaka",Orders[[#This Row],[Region]]="Chattogram"),"Priority","Standard")</f>
        <v>Priority</v>
      </c>
      <c r="S86" s="1" t="str">
        <f>_xlfn.CONCAT(Orders[[#This Row],[OrderID]],Orders[[#This Row],[CustomerID]],Orders[[#This Row],[Order Value]])</f>
        <v>O05973C030012051.704</v>
      </c>
    </row>
    <row r="87" spans="1:19" x14ac:dyDescent="0.25">
      <c r="A87" s="1" t="s">
        <v>280</v>
      </c>
      <c r="B87" s="1" t="s">
        <v>281</v>
      </c>
      <c r="C87" s="1" t="s">
        <v>194</v>
      </c>
      <c r="D87" s="1" t="str">
        <f>VLOOKUP(C87,Products[],2,FALSE)</f>
        <v>Pens Mini 388</v>
      </c>
      <c r="E87" s="1" t="str">
        <f>VLOOKUP(Orders[[#This Row],[ProductID]],Products[],3,FALSE)</f>
        <v>Office Supplies</v>
      </c>
      <c r="F87" s="1" t="s">
        <v>55</v>
      </c>
      <c r="G87" s="1" t="str">
        <f>_xlfn.XLOOKUP(Orders[[#This Row],[CustomerID]],'Customers'!A:A,'Customers'!E:E)</f>
        <v>SMB</v>
      </c>
      <c r="H87" s="2">
        <v>45407</v>
      </c>
      <c r="I87" s="2">
        <v>45410</v>
      </c>
      <c r="J87">
        <v>24</v>
      </c>
      <c r="K87">
        <v>2001.16</v>
      </c>
      <c r="L87">
        <v>0.1</v>
      </c>
      <c r="M87" s="1" t="s">
        <v>52</v>
      </c>
      <c r="N87" s="1" t="s">
        <v>28</v>
      </c>
      <c r="O87" s="1" t="s">
        <v>29</v>
      </c>
      <c r="P87" s="3">
        <f>Orders[[#This Row],[Quantity]]*Orders[[#This Row],[UnitPrice]]*(1-Orders[[#This Row],[Discount]])</f>
        <v>43225.056000000004</v>
      </c>
      <c r="Q87" s="1" t="str">
        <f>IF(AND(Orders[[#This Row],[Order Value]]&gt;50000,Orders[[#This Row],[Status]]="Completed"),"Yes","No")</f>
        <v>No</v>
      </c>
      <c r="R87" s="1" t="str">
        <f>IF(OR(Orders[[#This Row],[Region]]="Dhaka",Orders[[#This Row],[Region]]="Chattogram"),"Priority","Standard")</f>
        <v>Priority</v>
      </c>
      <c r="S87" s="1" t="str">
        <f>_xlfn.CONCAT(Orders[[#This Row],[OrderID]],Orders[[#This Row],[CustomerID]],Orders[[#This Row],[Order Value]])</f>
        <v>O01866C037643225.056</v>
      </c>
    </row>
    <row r="88" spans="1:19" x14ac:dyDescent="0.25">
      <c r="A88" s="1" t="s">
        <v>282</v>
      </c>
      <c r="B88" s="1" t="s">
        <v>283</v>
      </c>
      <c r="C88" s="1" t="s">
        <v>131</v>
      </c>
      <c r="D88" s="1" t="str">
        <f>VLOOKUP(C88,Products[],2,FALSE)</f>
        <v>Tables Plus 844</v>
      </c>
      <c r="E88" s="1" t="str">
        <f>VLOOKUP(Orders[[#This Row],[ProductID]],Products[],3,FALSE)</f>
        <v>Furniture</v>
      </c>
      <c r="F88" s="1" t="s">
        <v>59</v>
      </c>
      <c r="G88" s="1" t="str">
        <f>_xlfn.XLOOKUP(Orders[[#This Row],[CustomerID]],'Customers'!A:A,'Customers'!E:E)</f>
        <v>Corporate</v>
      </c>
      <c r="H88" s="2">
        <v>45321</v>
      </c>
      <c r="I88" s="2">
        <v>45334</v>
      </c>
      <c r="J88">
        <v>23</v>
      </c>
      <c r="K88">
        <v>468.51</v>
      </c>
      <c r="L88">
        <v>0.1</v>
      </c>
      <c r="M88" s="1" t="s">
        <v>43</v>
      </c>
      <c r="N88" s="1" t="s">
        <v>84</v>
      </c>
      <c r="O88" s="1" t="s">
        <v>35</v>
      </c>
      <c r="P88" s="3">
        <f>Orders[[#This Row],[Quantity]]*Orders[[#This Row],[UnitPrice]]*(1-Orders[[#This Row],[Discount]])</f>
        <v>9698.1569999999992</v>
      </c>
      <c r="Q88" s="1" t="str">
        <f>IF(AND(Orders[[#This Row],[Order Value]]&gt;50000,Orders[[#This Row],[Status]]="Completed"),"Yes","No")</f>
        <v>No</v>
      </c>
      <c r="R88" s="1" t="str">
        <f>IF(OR(Orders[[#This Row],[Region]]="Dhaka",Orders[[#This Row],[Region]]="Chattogram"),"Priority","Standard")</f>
        <v>Standard</v>
      </c>
      <c r="S88" s="1" t="str">
        <f>_xlfn.CONCAT(Orders[[#This Row],[OrderID]],Orders[[#This Row],[CustomerID]],Orders[[#This Row],[Order Value]])</f>
        <v>O02046C02709698.157</v>
      </c>
    </row>
    <row r="89" spans="1:19" x14ac:dyDescent="0.25">
      <c r="A89" s="1" t="s">
        <v>285</v>
      </c>
      <c r="B89" s="1" t="s">
        <v>286</v>
      </c>
      <c r="C89" s="1" t="s">
        <v>71</v>
      </c>
      <c r="D89" s="1" t="str">
        <f>VLOOKUP(C89,Products[],2,FALSE)</f>
        <v>Cameras Classic 922</v>
      </c>
      <c r="E89" s="1" t="str">
        <f>VLOOKUP(Orders[[#This Row],[ProductID]],Products[],3,FALSE)</f>
        <v>Electronics</v>
      </c>
      <c r="F89" s="1" t="s">
        <v>105</v>
      </c>
      <c r="G89" s="1" t="str">
        <f>_xlfn.XLOOKUP(Orders[[#This Row],[CustomerID]],'Customers'!A:A,'Customers'!E:E)</f>
        <v>Consumer</v>
      </c>
      <c r="H89" s="2">
        <v>45395</v>
      </c>
      <c r="I89" s="2">
        <v>45408</v>
      </c>
      <c r="J89">
        <v>15</v>
      </c>
      <c r="K89">
        <v>5773.09</v>
      </c>
      <c r="L89">
        <v>0.15</v>
      </c>
      <c r="M89" s="1" t="s">
        <v>43</v>
      </c>
      <c r="N89" s="1" t="s">
        <v>34</v>
      </c>
      <c r="O89" s="1" t="s">
        <v>21</v>
      </c>
      <c r="P89" s="3">
        <f>Orders[[#This Row],[Quantity]]*Orders[[#This Row],[UnitPrice]]*(1-Orders[[#This Row],[Discount]])</f>
        <v>73606.897500000006</v>
      </c>
      <c r="Q89" s="1" t="str">
        <f>IF(AND(Orders[[#This Row],[Order Value]]&gt;50000,Orders[[#This Row],[Status]]="Completed"),"Yes","No")</f>
        <v>Yes</v>
      </c>
      <c r="R89" s="1" t="str">
        <f>IF(OR(Orders[[#This Row],[Region]]="Dhaka",Orders[[#This Row],[Region]]="Chattogram"),"Priority","Standard")</f>
        <v>Standard</v>
      </c>
      <c r="S89" s="1" t="str">
        <f>_xlfn.CONCAT(Orders[[#This Row],[OrderID]],Orders[[#This Row],[CustomerID]],Orders[[#This Row],[Order Value]])</f>
        <v>O05214C012073606.8975</v>
      </c>
    </row>
    <row r="90" spans="1:19" x14ac:dyDescent="0.25">
      <c r="A90" s="1" t="s">
        <v>287</v>
      </c>
      <c r="B90" s="1" t="s">
        <v>288</v>
      </c>
      <c r="C90" s="1" t="s">
        <v>138</v>
      </c>
      <c r="D90" s="1" t="str">
        <f>VLOOKUP(C90,Products[],2,FALSE)</f>
        <v>Pens Deluxe 654</v>
      </c>
      <c r="E90" s="1" t="str">
        <f>VLOOKUP(Orders[[#This Row],[ProductID]],Products[],3,FALSE)</f>
        <v>Office Supplies</v>
      </c>
      <c r="F90" s="1" t="s">
        <v>152</v>
      </c>
      <c r="G90" s="1" t="str">
        <f>_xlfn.XLOOKUP(Orders[[#This Row],[CustomerID]],'Customers'!A:A,'Customers'!E:E)</f>
        <v>Corporate</v>
      </c>
      <c r="H90" s="2">
        <v>45344</v>
      </c>
      <c r="I90" s="2">
        <v>45345</v>
      </c>
      <c r="J90">
        <v>8</v>
      </c>
      <c r="K90">
        <v>7373.43</v>
      </c>
      <c r="L90">
        <v>0.2</v>
      </c>
      <c r="M90" s="1" t="s">
        <v>39</v>
      </c>
      <c r="N90" s="1" t="s">
        <v>84</v>
      </c>
      <c r="O90" s="1" t="s">
        <v>24</v>
      </c>
      <c r="P90" s="3">
        <f>Orders[[#This Row],[Quantity]]*Orders[[#This Row],[UnitPrice]]*(1-Orders[[#This Row],[Discount]])</f>
        <v>47189.952000000005</v>
      </c>
      <c r="Q90" s="1" t="str">
        <f>IF(AND(Orders[[#This Row],[Order Value]]&gt;50000,Orders[[#This Row],[Status]]="Completed"),"Yes","No")</f>
        <v>No</v>
      </c>
      <c r="R90" s="1" t="str">
        <f>IF(OR(Orders[[#This Row],[Region]]="Dhaka",Orders[[#This Row],[Region]]="Chattogram"),"Priority","Standard")</f>
        <v>Standard</v>
      </c>
      <c r="S90" s="1" t="str">
        <f>_xlfn.CONCAT(Orders[[#This Row],[OrderID]],Orders[[#This Row],[CustomerID]],Orders[[#This Row],[Order Value]])</f>
        <v>O04136C009047189.952</v>
      </c>
    </row>
    <row r="91" spans="1:19" x14ac:dyDescent="0.25">
      <c r="A91" s="1" t="s">
        <v>290</v>
      </c>
      <c r="B91" s="1" t="s">
        <v>291</v>
      </c>
      <c r="C91" s="1" t="s">
        <v>108</v>
      </c>
      <c r="D91" s="1" t="str">
        <f>VLOOKUP(C91,Products[],2,FALSE)</f>
        <v>Men Max 446</v>
      </c>
      <c r="E91" s="1" t="str">
        <f>VLOOKUP(Orders[[#This Row],[ProductID]],Products[],3,FALSE)</f>
        <v>Apparel</v>
      </c>
      <c r="F91" s="1" t="s">
        <v>33</v>
      </c>
      <c r="G91" s="1" t="str">
        <f>_xlfn.XLOOKUP(Orders[[#This Row],[CustomerID]],'Customers'!A:A,'Customers'!E:E)</f>
        <v>SMB</v>
      </c>
      <c r="H91" s="2">
        <v>45675</v>
      </c>
      <c r="I91" s="2">
        <v>45688</v>
      </c>
      <c r="J91">
        <v>23</v>
      </c>
      <c r="K91">
        <v>5116.22</v>
      </c>
      <c r="L91">
        <v>0.15</v>
      </c>
      <c r="M91" s="1" t="s">
        <v>52</v>
      </c>
      <c r="N91" s="1" t="s">
        <v>84</v>
      </c>
      <c r="O91" s="1" t="s">
        <v>29</v>
      </c>
      <c r="P91" s="3">
        <f>Orders[[#This Row],[Quantity]]*Orders[[#This Row],[UnitPrice]]*(1-Orders[[#This Row],[Discount]])</f>
        <v>100022.10100000001</v>
      </c>
      <c r="Q91" s="1" t="str">
        <f>IF(AND(Orders[[#This Row],[Order Value]]&gt;50000,Orders[[#This Row],[Status]]="Completed"),"Yes","No")</f>
        <v>No</v>
      </c>
      <c r="R91" s="1" t="str">
        <f>IF(OR(Orders[[#This Row],[Region]]="Dhaka",Orders[[#This Row],[Region]]="Chattogram"),"Priority","Standard")</f>
        <v>Priority</v>
      </c>
      <c r="S91" s="1" t="str">
        <f>_xlfn.CONCAT(Orders[[#This Row],[OrderID]],Orders[[#This Row],[CustomerID]],Orders[[#This Row],[Order Value]])</f>
        <v>O03814C0192100022.101</v>
      </c>
    </row>
    <row r="92" spans="1:19" hidden="1" x14ac:dyDescent="0.25">
      <c r="A92" s="1" t="s">
        <v>293</v>
      </c>
      <c r="B92" s="1" t="s">
        <v>294</v>
      </c>
      <c r="C92" s="1" t="s">
        <v>248</v>
      </c>
      <c r="D92" s="1" t="e">
        <f>VLOOKUP(C92,Products[],2,FALSE)</f>
        <v>#N/A</v>
      </c>
      <c r="E92" s="1" t="e">
        <f>VLOOKUP(Orders[[#This Row],[ProductID]],Products[],3,FALSE)</f>
        <v>#N/A</v>
      </c>
      <c r="F92" s="1" t="s">
        <v>47</v>
      </c>
      <c r="G92" s="1" t="str">
        <f>_xlfn.XLOOKUP(Orders[[#This Row],[CustomerID]],'Customers'!A:A,'Customers'!E:E)</f>
        <v>Home Office</v>
      </c>
      <c r="H92" s="2">
        <v>45560</v>
      </c>
      <c r="I92" s="2">
        <v>45570</v>
      </c>
      <c r="J92">
        <v>22</v>
      </c>
      <c r="K92">
        <v>1032.02</v>
      </c>
      <c r="L92">
        <v>0</v>
      </c>
      <c r="M92" s="1" t="s">
        <v>20</v>
      </c>
      <c r="N92" s="1" t="s">
        <v>28</v>
      </c>
      <c r="O92" s="1" t="s">
        <v>24</v>
      </c>
      <c r="P92" s="3">
        <f>Orders[[#This Row],[Quantity]]*Orders[[#This Row],[UnitPrice]]*(1-Orders[[#This Row],[Discount]])</f>
        <v>22704.44</v>
      </c>
      <c r="Q92" s="1" t="str">
        <f>IF(AND(Orders[[#This Row],[Order Value]]&gt;50000,Orders[[#This Row],[Status]]="Completed"),"Yes","No")</f>
        <v>No</v>
      </c>
      <c r="R92" s="1" t="str">
        <f>IF(OR(Orders[[#This Row],[Region]]="Dhaka",Orders[[#This Row],[Region]]="Chattogram"),"Priority","Standard")</f>
        <v>Priority</v>
      </c>
      <c r="S92" s="1" t="str">
        <f>_xlfn.CONCAT(Orders[[#This Row],[OrderID]],Orders[[#This Row],[CustomerID]],Orders[[#This Row],[Order Value]])</f>
        <v>O03531C040422704.44</v>
      </c>
    </row>
    <row r="93" spans="1:19" x14ac:dyDescent="0.25">
      <c r="A93" s="1" t="s">
        <v>295</v>
      </c>
      <c r="B93" s="1" t="s">
        <v>296</v>
      </c>
      <c r="C93" s="1" t="s">
        <v>297</v>
      </c>
      <c r="D93" s="1" t="str">
        <f>VLOOKUP(C93,Products[],2,FALSE)</f>
        <v>Household Standard 552</v>
      </c>
      <c r="E93" s="1" t="str">
        <f>VLOOKUP(Orders[[#This Row],[ProductID]],Products[],3,FALSE)</f>
        <v>Groceries</v>
      </c>
      <c r="F93" s="1" t="s">
        <v>82</v>
      </c>
      <c r="G93" s="1" t="str">
        <f>_xlfn.XLOOKUP(Orders[[#This Row],[CustomerID]],'Customers'!A:A,'Customers'!E:E)</f>
        <v>Corporate</v>
      </c>
      <c r="H93" s="2">
        <v>45895</v>
      </c>
      <c r="I93" s="2">
        <v>45908</v>
      </c>
      <c r="J93">
        <v>3</v>
      </c>
      <c r="K93">
        <v>4151.3</v>
      </c>
      <c r="L93">
        <v>0</v>
      </c>
      <c r="M93" s="1" t="s">
        <v>43</v>
      </c>
      <c r="N93" s="1" t="s">
        <v>34</v>
      </c>
      <c r="O93" s="1" t="s">
        <v>21</v>
      </c>
      <c r="P93" s="3">
        <f>Orders[[#This Row],[Quantity]]*Orders[[#This Row],[UnitPrice]]*(1-Orders[[#This Row],[Discount]])</f>
        <v>12453.900000000001</v>
      </c>
      <c r="Q93" s="1" t="str">
        <f>IF(AND(Orders[[#This Row],[Order Value]]&gt;50000,Orders[[#This Row],[Status]]="Completed"),"Yes","No")</f>
        <v>No</v>
      </c>
      <c r="R93" s="1" t="str">
        <f>IF(OR(Orders[[#This Row],[Region]]="Dhaka",Orders[[#This Row],[Region]]="Chattogram"),"Priority","Standard")</f>
        <v>Standard</v>
      </c>
      <c r="S93" s="1" t="str">
        <f>_xlfn.CONCAT(Orders[[#This Row],[OrderID]],Orders[[#This Row],[CustomerID]],Orders[[#This Row],[Order Value]])</f>
        <v>O02592C045212453.9</v>
      </c>
    </row>
    <row r="94" spans="1:19" x14ac:dyDescent="0.25">
      <c r="A94" s="1" t="s">
        <v>298</v>
      </c>
      <c r="B94" s="1" t="s">
        <v>224</v>
      </c>
      <c r="C94" s="1" t="s">
        <v>73</v>
      </c>
      <c r="D94" s="1" t="str">
        <f>VLOOKUP(C94,Products[],2,FALSE)</f>
        <v>Mobile Accessories Max 508</v>
      </c>
      <c r="E94" s="1" t="str">
        <f>VLOOKUP(Orders[[#This Row],[ProductID]],Products[],3,FALSE)</f>
        <v>Electronics</v>
      </c>
      <c r="F94" s="1" t="s">
        <v>13</v>
      </c>
      <c r="G94" s="1" t="str">
        <f>_xlfn.XLOOKUP(Orders[[#This Row],[CustomerID]],'Customers'!A:A,'Customers'!E:E)</f>
        <v>SMB</v>
      </c>
      <c r="H94" s="2">
        <v>45539</v>
      </c>
      <c r="I94" s="2">
        <v>45548</v>
      </c>
      <c r="J94">
        <v>1</v>
      </c>
      <c r="K94">
        <v>6256.8</v>
      </c>
      <c r="L94">
        <v>0.05</v>
      </c>
      <c r="M94" s="1" t="s">
        <v>43</v>
      </c>
      <c r="N94" s="1" t="s">
        <v>34</v>
      </c>
      <c r="O94" s="1" t="s">
        <v>21</v>
      </c>
      <c r="P94" s="3">
        <f>Orders[[#This Row],[Quantity]]*Orders[[#This Row],[UnitPrice]]*(1-Orders[[#This Row],[Discount]])</f>
        <v>5943.96</v>
      </c>
      <c r="Q94" s="1" t="str">
        <f>IF(AND(Orders[[#This Row],[Order Value]]&gt;50000,Orders[[#This Row],[Status]]="Completed"),"Yes","No")</f>
        <v>No</v>
      </c>
      <c r="R94" s="1" t="str">
        <f>IF(OR(Orders[[#This Row],[Region]]="Dhaka",Orders[[#This Row],[Region]]="Chattogram"),"Priority","Standard")</f>
        <v>Standard</v>
      </c>
      <c r="S94" s="1" t="str">
        <f>_xlfn.CONCAT(Orders[[#This Row],[OrderID]],Orders[[#This Row],[CustomerID]],Orders[[#This Row],[Order Value]])</f>
        <v>O02446C04815943.96</v>
      </c>
    </row>
    <row r="95" spans="1:19" x14ac:dyDescent="0.25">
      <c r="A95" s="1" t="s">
        <v>299</v>
      </c>
      <c r="B95" s="1" t="s">
        <v>300</v>
      </c>
      <c r="C95" s="1" t="s">
        <v>230</v>
      </c>
      <c r="D95" s="1" t="str">
        <f>VLOOKUP(C95,Products[],2,FALSE)</f>
        <v>Footwear Eco 532</v>
      </c>
      <c r="E95" s="1" t="str">
        <f>VLOOKUP(Orders[[#This Row],[ProductID]],Products[],3,FALSE)</f>
        <v>Apparel</v>
      </c>
      <c r="F95" s="1" t="s">
        <v>63</v>
      </c>
      <c r="G95" s="1" t="str">
        <f>_xlfn.XLOOKUP(Orders[[#This Row],[CustomerID]],'Customers'!A:A,'Customers'!E:E)</f>
        <v>consumer</v>
      </c>
      <c r="H95" s="2">
        <v>45710</v>
      </c>
      <c r="I95" s="2">
        <v>45716</v>
      </c>
      <c r="J95">
        <v>17</v>
      </c>
      <c r="K95">
        <v>205.01</v>
      </c>
      <c r="L95">
        <v>0.1</v>
      </c>
      <c r="M95" s="1" t="s">
        <v>52</v>
      </c>
      <c r="N95" s="1" t="s">
        <v>34</v>
      </c>
      <c r="O95" s="1" t="s">
        <v>29</v>
      </c>
      <c r="P95" s="3">
        <f>Orders[[#This Row],[Quantity]]*Orders[[#This Row],[UnitPrice]]*(1-Orders[[#This Row],[Discount]])</f>
        <v>3136.6530000000002</v>
      </c>
      <c r="Q95" s="1" t="str">
        <f>IF(AND(Orders[[#This Row],[Order Value]]&gt;50000,Orders[[#This Row],[Status]]="Completed"),"Yes","No")</f>
        <v>No</v>
      </c>
      <c r="R95" s="1" t="str">
        <f>IF(OR(Orders[[#This Row],[Region]]="Dhaka",Orders[[#This Row],[Region]]="Chattogram"),"Priority","Standard")</f>
        <v>Priority</v>
      </c>
      <c r="S95" s="1" t="str">
        <f>_xlfn.CONCAT(Orders[[#This Row],[OrderID]],Orders[[#This Row],[CustomerID]],Orders[[#This Row],[Order Value]])</f>
        <v>O04304C01643136.653</v>
      </c>
    </row>
    <row r="96" spans="1:19" x14ac:dyDescent="0.25">
      <c r="A96" s="1" t="s">
        <v>301</v>
      </c>
      <c r="B96" s="1" t="s">
        <v>302</v>
      </c>
      <c r="C96" s="1" t="s">
        <v>111</v>
      </c>
      <c r="D96" s="1" t="str">
        <f>VLOOKUP(C96,Products[],2,FALSE)</f>
        <v>Footwear Eco 867</v>
      </c>
      <c r="E96" s="1" t="str">
        <f>VLOOKUP(Orders[[#This Row],[ProductID]],Products[],3,FALSE)</f>
        <v>Apparel</v>
      </c>
      <c r="F96" s="1" t="s">
        <v>13</v>
      </c>
      <c r="G96" s="1" t="str">
        <f>_xlfn.XLOOKUP(Orders[[#This Row],[CustomerID]],'Customers'!A:A,'Customers'!E:E)</f>
        <v>consumer</v>
      </c>
      <c r="H96" s="2">
        <v>45381</v>
      </c>
      <c r="I96" s="2">
        <v>45389</v>
      </c>
      <c r="J96">
        <v>3</v>
      </c>
      <c r="K96">
        <v>2472.5300000000002</v>
      </c>
      <c r="L96">
        <v>0.1</v>
      </c>
      <c r="M96" s="1" t="s">
        <v>14</v>
      </c>
      <c r="N96" s="1" t="s">
        <v>28</v>
      </c>
      <c r="O96" s="1" t="s">
        <v>24</v>
      </c>
      <c r="P96" s="3">
        <f>Orders[[#This Row],[Quantity]]*Orders[[#This Row],[UnitPrice]]*(1-Orders[[#This Row],[Discount]])</f>
        <v>6675.8310000000001</v>
      </c>
      <c r="Q96" s="1" t="str">
        <f>IF(AND(Orders[[#This Row],[Order Value]]&gt;50000,Orders[[#This Row],[Status]]="Completed"),"Yes","No")</f>
        <v>No</v>
      </c>
      <c r="R96" s="1" t="str">
        <f>IF(OR(Orders[[#This Row],[Region]]="Dhaka",Orders[[#This Row],[Region]]="Chattogram"),"Priority","Standard")</f>
        <v>Standard</v>
      </c>
      <c r="S96" s="1" t="str">
        <f>_xlfn.CONCAT(Orders[[#This Row],[OrderID]],Orders[[#This Row],[CustomerID]],Orders[[#This Row],[Order Value]])</f>
        <v>O01384C03266675.831</v>
      </c>
    </row>
    <row r="97" spans="1:19" x14ac:dyDescent="0.25">
      <c r="A97" s="1" t="s">
        <v>303</v>
      </c>
      <c r="B97" s="1" t="s">
        <v>127</v>
      </c>
      <c r="C97" s="1" t="s">
        <v>114</v>
      </c>
      <c r="D97" s="1" t="str">
        <f>VLOOKUP(C97,Products[],2,FALSE)</f>
        <v>Snacks Standard 963</v>
      </c>
      <c r="E97" s="1" t="str">
        <f>VLOOKUP(Orders[[#This Row],[ProductID]],Products[],3,FALSE)</f>
        <v>Groceries</v>
      </c>
      <c r="F97" s="1" t="s">
        <v>63</v>
      </c>
      <c r="G97" s="1" t="str">
        <f>_xlfn.XLOOKUP(Orders[[#This Row],[CustomerID]],'Customers'!A:A,'Customers'!E:E)</f>
        <v>Home Office</v>
      </c>
      <c r="H97" s="2">
        <v>45576</v>
      </c>
      <c r="I97" s="2">
        <v>45589</v>
      </c>
      <c r="J97">
        <v>16</v>
      </c>
      <c r="K97">
        <v>694.78</v>
      </c>
      <c r="L97">
        <v>0.1</v>
      </c>
      <c r="M97" s="1" t="s">
        <v>14</v>
      </c>
      <c r="N97" s="1" t="s">
        <v>34</v>
      </c>
      <c r="O97" s="1" t="s">
        <v>21</v>
      </c>
      <c r="P97" s="3">
        <f>Orders[[#This Row],[Quantity]]*Orders[[#This Row],[UnitPrice]]*(1-Orders[[#This Row],[Discount]])</f>
        <v>10004.832</v>
      </c>
      <c r="Q97" s="1" t="str">
        <f>IF(AND(Orders[[#This Row],[Order Value]]&gt;50000,Orders[[#This Row],[Status]]="Completed"),"Yes","No")</f>
        <v>No</v>
      </c>
      <c r="R97" s="1" t="str">
        <f>IF(OR(Orders[[#This Row],[Region]]="Dhaka",Orders[[#This Row],[Region]]="Chattogram"),"Priority","Standard")</f>
        <v>Standard</v>
      </c>
      <c r="S97" s="1" t="str">
        <f>_xlfn.CONCAT(Orders[[#This Row],[OrderID]],Orders[[#This Row],[CustomerID]],Orders[[#This Row],[Order Value]])</f>
        <v>O05445C009310004.832</v>
      </c>
    </row>
    <row r="98" spans="1:19" hidden="1" x14ac:dyDescent="0.25">
      <c r="A98" s="1" t="s">
        <v>305</v>
      </c>
      <c r="B98" s="1" t="s">
        <v>306</v>
      </c>
      <c r="C98" s="1" t="s">
        <v>221</v>
      </c>
      <c r="D98" s="1" t="e">
        <f>VLOOKUP(C98,Products[],2,FALSE)</f>
        <v>#N/A</v>
      </c>
      <c r="E98" s="1" t="e">
        <f>VLOOKUP(Orders[[#This Row],[ProductID]],Products[],3,FALSE)</f>
        <v>#N/A</v>
      </c>
      <c r="F98" s="1" t="s">
        <v>19</v>
      </c>
      <c r="G98" s="1" t="str">
        <f>_xlfn.XLOOKUP(Orders[[#This Row],[CustomerID]],'Customers'!A:A,'Customers'!E:E)</f>
        <v>SMB</v>
      </c>
      <c r="H98" s="2">
        <v>45316</v>
      </c>
      <c r="I98" s="2">
        <v>45324</v>
      </c>
      <c r="J98">
        <v>17</v>
      </c>
      <c r="K98">
        <v>7608.92</v>
      </c>
      <c r="L98">
        <v>0.05</v>
      </c>
      <c r="M98" s="1" t="s">
        <v>43</v>
      </c>
      <c r="N98" s="1" t="s">
        <v>84</v>
      </c>
      <c r="O98" s="1" t="s">
        <v>35</v>
      </c>
      <c r="P98" s="3">
        <f>Orders[[#This Row],[Quantity]]*Orders[[#This Row],[UnitPrice]]*(1-Orders[[#This Row],[Discount]])</f>
        <v>122884.05799999999</v>
      </c>
      <c r="Q98" s="1" t="str">
        <f>IF(AND(Orders[[#This Row],[Order Value]]&gt;50000,Orders[[#This Row],[Status]]="Completed"),"Yes","No")</f>
        <v>No</v>
      </c>
      <c r="R98" s="1" t="str">
        <f>IF(OR(Orders[[#This Row],[Region]]="Dhaka",Orders[[#This Row],[Region]]="Chattogram"),"Priority","Standard")</f>
        <v>Standard</v>
      </c>
      <c r="S98" s="1" t="str">
        <f>_xlfn.CONCAT(Orders[[#This Row],[OrderID]],Orders[[#This Row],[CustomerID]],Orders[[#This Row],[Order Value]])</f>
        <v>O00715C0001122884.058</v>
      </c>
    </row>
    <row r="99" spans="1:19" hidden="1" x14ac:dyDescent="0.25">
      <c r="A99" s="1" t="s">
        <v>307</v>
      </c>
      <c r="B99" s="1" t="s">
        <v>308</v>
      </c>
      <c r="C99" s="1" t="s">
        <v>248</v>
      </c>
      <c r="D99" s="1" t="e">
        <f>VLOOKUP(C99,Products[],2,FALSE)</f>
        <v>#N/A</v>
      </c>
      <c r="E99" s="1" t="e">
        <f>VLOOKUP(Orders[[#This Row],[ProductID]],Products[],3,FALSE)</f>
        <v>#N/A</v>
      </c>
      <c r="F99" s="1" t="s">
        <v>152</v>
      </c>
      <c r="G99" s="1" t="str">
        <f>_xlfn.XLOOKUP(Orders[[#This Row],[CustomerID]],'Customers'!A:A,'Customers'!E:E)</f>
        <v>Consumer</v>
      </c>
      <c r="H99" s="2">
        <v>45309</v>
      </c>
      <c r="I99" s="2">
        <v>45314</v>
      </c>
      <c r="J99">
        <v>17</v>
      </c>
      <c r="K99">
        <v>475.11</v>
      </c>
      <c r="L99">
        <v>0</v>
      </c>
      <c r="M99" s="1" t="s">
        <v>52</v>
      </c>
      <c r="N99" s="1" t="s">
        <v>15</v>
      </c>
      <c r="O99" s="1" t="s">
        <v>21</v>
      </c>
      <c r="P99" s="3">
        <f>Orders[[#This Row],[Quantity]]*Orders[[#This Row],[UnitPrice]]*(1-Orders[[#This Row],[Discount]])</f>
        <v>8076.87</v>
      </c>
      <c r="Q99" s="1" t="str">
        <f>IF(AND(Orders[[#This Row],[Order Value]]&gt;50000,Orders[[#This Row],[Status]]="Completed"),"Yes","No")</f>
        <v>No</v>
      </c>
      <c r="R99" s="1" t="str">
        <f>IF(OR(Orders[[#This Row],[Region]]="Dhaka",Orders[[#This Row],[Region]]="Chattogram"),"Priority","Standard")</f>
        <v>Priority</v>
      </c>
      <c r="S99" s="1" t="str">
        <f>_xlfn.CONCAT(Orders[[#This Row],[OrderID]],Orders[[#This Row],[CustomerID]],Orders[[#This Row],[Order Value]])</f>
        <v>O02316C03318076.87</v>
      </c>
    </row>
    <row r="100" spans="1:19" x14ac:dyDescent="0.25">
      <c r="A100" s="1" t="s">
        <v>309</v>
      </c>
      <c r="B100" s="1" t="s">
        <v>310</v>
      </c>
      <c r="C100" s="1" t="s">
        <v>201</v>
      </c>
      <c r="D100" s="1" t="str">
        <f>VLOOKUP(C100,Products[],2,FALSE)</f>
        <v>Men Lite 154 (New)</v>
      </c>
      <c r="E100" s="1" t="str">
        <f>VLOOKUP(Orders[[#This Row],[ProductID]],Products[],3,FALSE)</f>
        <v>Apparel</v>
      </c>
      <c r="F100" s="1" t="s">
        <v>47</v>
      </c>
      <c r="G100" s="1" t="str">
        <f>_xlfn.XLOOKUP(Orders[[#This Row],[CustomerID]],'Customers'!A:A,'Customers'!E:E)</f>
        <v>Home Office</v>
      </c>
      <c r="H100" s="2">
        <v>45639</v>
      </c>
      <c r="I100" s="2">
        <v>45647</v>
      </c>
      <c r="J100">
        <v>6</v>
      </c>
      <c r="K100">
        <v>7744.32</v>
      </c>
      <c r="L100">
        <v>0</v>
      </c>
      <c r="M100" s="1" t="s">
        <v>20</v>
      </c>
      <c r="N100" s="1" t="s">
        <v>28</v>
      </c>
      <c r="O100" s="1" t="s">
        <v>21</v>
      </c>
      <c r="P100" s="3">
        <f>Orders[[#This Row],[Quantity]]*Orders[[#This Row],[UnitPrice]]*(1-Orders[[#This Row],[Discount]])</f>
        <v>46465.919999999998</v>
      </c>
      <c r="Q100" s="1" t="str">
        <f>IF(AND(Orders[[#This Row],[Order Value]]&gt;50000,Orders[[#This Row],[Status]]="Completed"),"Yes","No")</f>
        <v>No</v>
      </c>
      <c r="R100" s="1" t="str">
        <f>IF(OR(Orders[[#This Row],[Region]]="Dhaka",Orders[[#This Row],[Region]]="Chattogram"),"Priority","Standard")</f>
        <v>Priority</v>
      </c>
      <c r="S100" s="1" t="str">
        <f>_xlfn.CONCAT(Orders[[#This Row],[OrderID]],Orders[[#This Row],[CustomerID]],Orders[[#This Row],[Order Value]])</f>
        <v>O02715C009246465.92</v>
      </c>
    </row>
    <row r="101" spans="1:19" x14ac:dyDescent="0.25">
      <c r="A101" s="1" t="s">
        <v>311</v>
      </c>
      <c r="B101" s="1" t="s">
        <v>312</v>
      </c>
      <c r="C101" s="1" t="s">
        <v>154</v>
      </c>
      <c r="D101" s="1" t="str">
        <f>VLOOKUP(C101,Products[],2,FALSE)</f>
        <v>Household Standard 873</v>
      </c>
      <c r="E101" s="1" t="str">
        <f>VLOOKUP(Orders[[#This Row],[ProductID]],Products[],3,FALSE)</f>
        <v>Groceries</v>
      </c>
      <c r="F101" s="1" t="s">
        <v>63</v>
      </c>
      <c r="G101" s="1" t="str">
        <f>_xlfn.XLOOKUP(Orders[[#This Row],[CustomerID]],'Customers'!A:A,'Customers'!E:E)</f>
        <v>consumer</v>
      </c>
      <c r="H101" s="2">
        <v>45529</v>
      </c>
      <c r="I101" s="2">
        <v>45531</v>
      </c>
      <c r="J101">
        <v>19</v>
      </c>
      <c r="K101">
        <v>5272.93</v>
      </c>
      <c r="L101">
        <v>0</v>
      </c>
      <c r="M101" s="1" t="s">
        <v>52</v>
      </c>
      <c r="N101" s="1" t="s">
        <v>28</v>
      </c>
      <c r="O101" s="1" t="s">
        <v>21</v>
      </c>
      <c r="P101" s="3">
        <f>Orders[[#This Row],[Quantity]]*Orders[[#This Row],[UnitPrice]]*(1-Orders[[#This Row],[Discount]])</f>
        <v>100185.67000000001</v>
      </c>
      <c r="Q101" s="1" t="str">
        <f>IF(AND(Orders[[#This Row],[Order Value]]&gt;50000,Orders[[#This Row],[Status]]="Completed"),"Yes","No")</f>
        <v>No</v>
      </c>
      <c r="R101" s="1" t="str">
        <f>IF(OR(Orders[[#This Row],[Region]]="Dhaka",Orders[[#This Row],[Region]]="Chattogram"),"Priority","Standard")</f>
        <v>Priority</v>
      </c>
      <c r="S101" s="1" t="str">
        <f>_xlfn.CONCAT(Orders[[#This Row],[OrderID]],Orders[[#This Row],[CustomerID]],Orders[[#This Row],[Order Value]])</f>
        <v>O03809C0277100185.67</v>
      </c>
    </row>
    <row r="102" spans="1:19" x14ac:dyDescent="0.25">
      <c r="A102" s="1" t="s">
        <v>313</v>
      </c>
      <c r="B102" s="1" t="s">
        <v>314</v>
      </c>
      <c r="C102" s="1" t="s">
        <v>121</v>
      </c>
      <c r="D102" s="1" t="str">
        <f>VLOOKUP(C102,Products[],2,FALSE)</f>
        <v>Storage Max 865</v>
      </c>
      <c r="E102" s="1" t="str">
        <f>VLOOKUP(Orders[[#This Row],[ProductID]],Products[],3,FALSE)</f>
        <v>Furniture</v>
      </c>
      <c r="F102" s="1" t="s">
        <v>82</v>
      </c>
      <c r="G102" s="1" t="str">
        <f>_xlfn.XLOOKUP(Orders[[#This Row],[CustomerID]],'Customers'!A:A,'Customers'!E:E)</f>
        <v>SMB</v>
      </c>
      <c r="H102" s="2">
        <v>45347</v>
      </c>
      <c r="I102" s="2">
        <v>45346</v>
      </c>
      <c r="J102">
        <v>10</v>
      </c>
      <c r="K102">
        <v>4909.54</v>
      </c>
      <c r="L102">
        <v>0</v>
      </c>
      <c r="M102" s="1" t="s">
        <v>52</v>
      </c>
      <c r="N102" s="1" t="s">
        <v>34</v>
      </c>
      <c r="O102" s="1" t="s">
        <v>24</v>
      </c>
      <c r="P102" s="3">
        <f>Orders[[#This Row],[Quantity]]*Orders[[#This Row],[UnitPrice]]*(1-Orders[[#This Row],[Discount]])</f>
        <v>49095.4</v>
      </c>
      <c r="Q102" s="1" t="str">
        <f>IF(AND(Orders[[#This Row],[Order Value]]&gt;50000,Orders[[#This Row],[Status]]="Completed"),"Yes","No")</f>
        <v>No</v>
      </c>
      <c r="R102" s="1" t="str">
        <f>IF(OR(Orders[[#This Row],[Region]]="Dhaka",Orders[[#This Row],[Region]]="Chattogram"),"Priority","Standard")</f>
        <v>Priority</v>
      </c>
      <c r="S102" s="1" t="str">
        <f>_xlfn.CONCAT(Orders[[#This Row],[OrderID]],Orders[[#This Row],[CustomerID]],Orders[[#This Row],[Order Value]])</f>
        <v>O03749C018049095.4</v>
      </c>
    </row>
    <row r="103" spans="1:19" x14ac:dyDescent="0.25">
      <c r="A103" s="1" t="s">
        <v>315</v>
      </c>
      <c r="B103" s="1" t="s">
        <v>53</v>
      </c>
      <c r="C103" s="1" t="s">
        <v>160</v>
      </c>
      <c r="D103" s="1" t="str">
        <f>VLOOKUP(C103,Products[],2,FALSE)</f>
        <v>Audio Pro 619</v>
      </c>
      <c r="E103" s="1" t="str">
        <f>VLOOKUP(Orders[[#This Row],[ProductID]],Products[],3,FALSE)</f>
        <v>Electronics</v>
      </c>
      <c r="F103" s="1" t="s">
        <v>125</v>
      </c>
      <c r="G103" s="1" t="str">
        <f>_xlfn.XLOOKUP(Orders[[#This Row],[CustomerID]],'Customers'!A:A,'Customers'!E:E)</f>
        <v>Consumer</v>
      </c>
      <c r="H103" s="2">
        <v>45680</v>
      </c>
      <c r="I103" s="2">
        <v>45694</v>
      </c>
      <c r="J103">
        <v>7</v>
      </c>
      <c r="K103">
        <v>7489.25</v>
      </c>
      <c r="L103">
        <v>0</v>
      </c>
      <c r="M103" s="1" t="s">
        <v>20</v>
      </c>
      <c r="N103" s="1" t="s">
        <v>15</v>
      </c>
      <c r="O103" s="1" t="s">
        <v>35</v>
      </c>
      <c r="P103" s="3">
        <f>Orders[[#This Row],[Quantity]]*Orders[[#This Row],[UnitPrice]]*(1-Orders[[#This Row],[Discount]])</f>
        <v>52424.75</v>
      </c>
      <c r="Q103" s="1" t="str">
        <f>IF(AND(Orders[[#This Row],[Order Value]]&gt;50000,Orders[[#This Row],[Status]]="Completed"),"Yes","No")</f>
        <v>No</v>
      </c>
      <c r="R103" s="1" t="str">
        <f>IF(OR(Orders[[#This Row],[Region]]="Dhaka",Orders[[#This Row],[Region]]="Chattogram"),"Priority","Standard")</f>
        <v>Priority</v>
      </c>
      <c r="S103" s="1" t="str">
        <f>_xlfn.CONCAT(Orders[[#This Row],[OrderID]],Orders[[#This Row],[CustomerID]],Orders[[#This Row],[Order Value]])</f>
        <v>O02433C003552424.75</v>
      </c>
    </row>
    <row r="104" spans="1:19" x14ac:dyDescent="0.25">
      <c r="A104" s="1" t="s">
        <v>316</v>
      </c>
      <c r="B104" s="1" t="s">
        <v>317</v>
      </c>
      <c r="C104" s="1" t="s">
        <v>78</v>
      </c>
      <c r="D104" s="1" t="str">
        <f>VLOOKUP(C104,Products[],2,FALSE)</f>
        <v>Personal Care Eco 185</v>
      </c>
      <c r="E104" s="1" t="str">
        <f>VLOOKUP(Orders[[#This Row],[ProductID]],Products[],3,FALSE)</f>
        <v>Groceries</v>
      </c>
      <c r="F104" s="1" t="s">
        <v>63</v>
      </c>
      <c r="G104" s="1" t="str">
        <f>_xlfn.XLOOKUP(Orders[[#This Row],[CustomerID]],'Customers'!A:A,'Customers'!E:E)</f>
        <v>Corporate</v>
      </c>
      <c r="H104" s="2">
        <v>45881</v>
      </c>
      <c r="I104" s="2">
        <v>45887</v>
      </c>
      <c r="J104">
        <v>3</v>
      </c>
      <c r="K104">
        <v>2244.37</v>
      </c>
      <c r="L104">
        <v>0.2</v>
      </c>
      <c r="M104" s="1" t="s">
        <v>14</v>
      </c>
      <c r="N104" s="1" t="s">
        <v>84</v>
      </c>
      <c r="O104" s="1" t="s">
        <v>35</v>
      </c>
      <c r="P104" s="3">
        <f>Orders[[#This Row],[Quantity]]*Orders[[#This Row],[UnitPrice]]*(1-Orders[[#This Row],[Discount]])</f>
        <v>5386.4880000000003</v>
      </c>
      <c r="Q104" s="1" t="str">
        <f>IF(AND(Orders[[#This Row],[Order Value]]&gt;50000,Orders[[#This Row],[Status]]="Completed"),"Yes","No")</f>
        <v>No</v>
      </c>
      <c r="R104" s="1" t="str">
        <f>IF(OR(Orders[[#This Row],[Region]]="Dhaka",Orders[[#This Row],[Region]]="Chattogram"),"Priority","Standard")</f>
        <v>Standard</v>
      </c>
      <c r="S104" s="1" t="str">
        <f>_xlfn.CONCAT(Orders[[#This Row],[OrderID]],Orders[[#This Row],[CustomerID]],Orders[[#This Row],[Order Value]])</f>
        <v>O01499C01305386.488</v>
      </c>
    </row>
    <row r="105" spans="1:19" x14ac:dyDescent="0.25">
      <c r="A105" s="1" t="s">
        <v>318</v>
      </c>
      <c r="B105" s="1" t="s">
        <v>319</v>
      </c>
      <c r="C105" s="1" t="s">
        <v>68</v>
      </c>
      <c r="D105" s="1" t="str">
        <f>VLOOKUP(C105,Products[],2,FALSE)</f>
        <v>Tables Prime 385</v>
      </c>
      <c r="E105" s="1" t="str">
        <f>VLOOKUP(Orders[[#This Row],[ProductID]],Products[],3,FALSE)</f>
        <v>Furniture</v>
      </c>
      <c r="F105" s="1" t="s">
        <v>13</v>
      </c>
      <c r="G105" s="1" t="str">
        <f>_xlfn.XLOOKUP(Orders[[#This Row],[CustomerID]],'Customers'!A:A,'Customers'!E:E)</f>
        <v>Corporate</v>
      </c>
      <c r="H105" s="2">
        <v>45594</v>
      </c>
      <c r="I105" s="2">
        <v>45601</v>
      </c>
      <c r="J105">
        <v>12</v>
      </c>
      <c r="K105">
        <v>2393.44</v>
      </c>
      <c r="L105">
        <v>0</v>
      </c>
      <c r="M105" s="1" t="s">
        <v>39</v>
      </c>
      <c r="N105" s="1" t="s">
        <v>34</v>
      </c>
      <c r="O105" s="1" t="s">
        <v>24</v>
      </c>
      <c r="P105" s="3">
        <f>Orders[[#This Row],[Quantity]]*Orders[[#This Row],[UnitPrice]]*(1-Orders[[#This Row],[Discount]])</f>
        <v>28721.279999999999</v>
      </c>
      <c r="Q105" s="1" t="str">
        <f>IF(AND(Orders[[#This Row],[Order Value]]&gt;50000,Orders[[#This Row],[Status]]="Completed"),"Yes","No")</f>
        <v>No</v>
      </c>
      <c r="R105" s="1" t="str">
        <f>IF(OR(Orders[[#This Row],[Region]]="Dhaka",Orders[[#This Row],[Region]]="Chattogram"),"Priority","Standard")</f>
        <v>Standard</v>
      </c>
      <c r="S105" s="1" t="str">
        <f>_xlfn.CONCAT(Orders[[#This Row],[OrderID]],Orders[[#This Row],[CustomerID]],Orders[[#This Row],[Order Value]])</f>
        <v>O01158C043128721.28</v>
      </c>
    </row>
    <row r="106" spans="1:19" x14ac:dyDescent="0.25">
      <c r="A106" s="1" t="s">
        <v>320</v>
      </c>
      <c r="B106" s="1" t="s">
        <v>321</v>
      </c>
      <c r="C106" s="1" t="s">
        <v>160</v>
      </c>
      <c r="D106" s="1" t="str">
        <f>VLOOKUP(C106,Products[],2,FALSE)</f>
        <v>Audio Pro 619</v>
      </c>
      <c r="E106" s="1" t="str">
        <f>VLOOKUP(Orders[[#This Row],[ProductID]],Products[],3,FALSE)</f>
        <v>Electronics</v>
      </c>
      <c r="F106" s="1" t="s">
        <v>105</v>
      </c>
      <c r="G106" s="1" t="str">
        <f>_xlfn.XLOOKUP(Orders[[#This Row],[CustomerID]],'Customers'!A:A,'Customers'!E:E)</f>
        <v>consumer</v>
      </c>
      <c r="H106" s="2">
        <v>45527</v>
      </c>
      <c r="I106" s="2">
        <v>45526</v>
      </c>
      <c r="J106">
        <v>22</v>
      </c>
      <c r="K106">
        <v>6737.98</v>
      </c>
      <c r="L106">
        <v>0.05</v>
      </c>
      <c r="M106" s="1" t="s">
        <v>14</v>
      </c>
      <c r="N106" s="1" t="s">
        <v>34</v>
      </c>
      <c r="O106" s="1" t="s">
        <v>21</v>
      </c>
      <c r="P106" s="3">
        <f>Orders[[#This Row],[Quantity]]*Orders[[#This Row],[UnitPrice]]*(1-Orders[[#This Row],[Discount]])</f>
        <v>140823.78199999998</v>
      </c>
      <c r="Q106" s="1" t="str">
        <f>IF(AND(Orders[[#This Row],[Order Value]]&gt;50000,Orders[[#This Row],[Status]]="Completed"),"Yes","No")</f>
        <v>Yes</v>
      </c>
      <c r="R106" s="1" t="str">
        <f>IF(OR(Orders[[#This Row],[Region]]="Dhaka",Orders[[#This Row],[Region]]="Chattogram"),"Priority","Standard")</f>
        <v>Standard</v>
      </c>
      <c r="S106" s="1" t="str">
        <f>_xlfn.CONCAT(Orders[[#This Row],[OrderID]],Orders[[#This Row],[CustomerID]],Orders[[#This Row],[Order Value]])</f>
        <v>O01324C0304140823.782</v>
      </c>
    </row>
    <row r="107" spans="1:19" x14ac:dyDescent="0.25">
      <c r="A107" s="1" t="s">
        <v>322</v>
      </c>
      <c r="B107" s="1" t="s">
        <v>183</v>
      </c>
      <c r="C107" s="1" t="s">
        <v>12</v>
      </c>
      <c r="D107" s="1" t="str">
        <f>VLOOKUP(C107,Products[],2,FALSE)</f>
        <v>Beverages Plus 578</v>
      </c>
      <c r="E107" s="1" t="str">
        <f>VLOOKUP(Orders[[#This Row],[ProductID]],Products[],3,FALSE)</f>
        <v>Groceries</v>
      </c>
      <c r="F107" s="1" t="s">
        <v>33</v>
      </c>
      <c r="G107" s="1" t="str">
        <f>_xlfn.XLOOKUP(Orders[[#This Row],[CustomerID]],'Customers'!A:A,'Customers'!E:E)</f>
        <v>consumer</v>
      </c>
      <c r="H107" s="2">
        <v>45317</v>
      </c>
      <c r="I107" s="2">
        <v>45330</v>
      </c>
      <c r="J107">
        <v>12</v>
      </c>
      <c r="K107">
        <v>5301.33</v>
      </c>
      <c r="L107">
        <v>0.1</v>
      </c>
      <c r="M107" s="1" t="s">
        <v>52</v>
      </c>
      <c r="N107" s="1" t="s">
        <v>28</v>
      </c>
      <c r="O107" s="1" t="s">
        <v>24</v>
      </c>
      <c r="P107" s="3">
        <f>Orders[[#This Row],[Quantity]]*Orders[[#This Row],[UnitPrice]]*(1-Orders[[#This Row],[Discount]])</f>
        <v>57254.364000000001</v>
      </c>
      <c r="Q107" s="1" t="str">
        <f>IF(AND(Orders[[#This Row],[Order Value]]&gt;50000,Orders[[#This Row],[Status]]="Completed"),"Yes","No")</f>
        <v>No</v>
      </c>
      <c r="R107" s="1" t="str">
        <f>IF(OR(Orders[[#This Row],[Region]]="Dhaka",Orders[[#This Row],[Region]]="Chattogram"),"Priority","Standard")</f>
        <v>Priority</v>
      </c>
      <c r="S107" s="1" t="str">
        <f>_xlfn.CONCAT(Orders[[#This Row],[OrderID]],Orders[[#This Row],[CustomerID]],Orders[[#This Row],[Order Value]])</f>
        <v>O02695C007057254.364</v>
      </c>
    </row>
    <row r="108" spans="1:19" hidden="1" x14ac:dyDescent="0.25">
      <c r="A108" s="1" t="s">
        <v>323</v>
      </c>
      <c r="B108" s="1" t="s">
        <v>324</v>
      </c>
      <c r="C108" s="1" t="s">
        <v>181</v>
      </c>
      <c r="D108" s="1" t="e">
        <f>VLOOKUP(C108,Products[],2,FALSE)</f>
        <v>#N/A</v>
      </c>
      <c r="E108" s="1" t="e">
        <f>VLOOKUP(Orders[[#This Row],[ProductID]],Products[],3,FALSE)</f>
        <v>#N/A</v>
      </c>
      <c r="F108" s="1" t="s">
        <v>55</v>
      </c>
      <c r="G108" s="1" t="str">
        <f>_xlfn.XLOOKUP(Orders[[#This Row],[CustomerID]],'Customers'!A:A,'Customers'!E:E)</f>
        <v>SMB</v>
      </c>
      <c r="H108" s="2">
        <v>45349</v>
      </c>
      <c r="I108" s="2">
        <v>45348</v>
      </c>
      <c r="J108">
        <v>21</v>
      </c>
      <c r="K108">
        <v>4949.24</v>
      </c>
      <c r="L108">
        <v>0.2</v>
      </c>
      <c r="M108" s="1" t="s">
        <v>43</v>
      </c>
      <c r="N108" s="1" t="s">
        <v>84</v>
      </c>
      <c r="O108" s="1" t="s">
        <v>29</v>
      </c>
      <c r="P108" s="3">
        <f>Orders[[#This Row],[Quantity]]*Orders[[#This Row],[UnitPrice]]*(1-Orders[[#This Row],[Discount]])</f>
        <v>83147.232000000004</v>
      </c>
      <c r="Q108" s="1" t="str">
        <f>IF(AND(Orders[[#This Row],[Order Value]]&gt;50000,Orders[[#This Row],[Status]]="Completed"),"Yes","No")</f>
        <v>No</v>
      </c>
      <c r="R108" s="1" t="str">
        <f>IF(OR(Orders[[#This Row],[Region]]="Dhaka",Orders[[#This Row],[Region]]="Chattogram"),"Priority","Standard")</f>
        <v>Standard</v>
      </c>
      <c r="S108" s="1" t="str">
        <f>_xlfn.CONCAT(Orders[[#This Row],[OrderID]],Orders[[#This Row],[CustomerID]],Orders[[#This Row],[Order Value]])</f>
        <v>O00535C015283147.232</v>
      </c>
    </row>
    <row r="109" spans="1:19" x14ac:dyDescent="0.25">
      <c r="A109" s="1" t="s">
        <v>325</v>
      </c>
      <c r="B109" s="1" t="s">
        <v>326</v>
      </c>
      <c r="C109" s="1" t="s">
        <v>58</v>
      </c>
      <c r="D109" s="1" t="str">
        <f>VLOOKUP(C109,Products[],2,FALSE)</f>
        <v>Beverages Standard 258</v>
      </c>
      <c r="E109" s="1" t="str">
        <f>VLOOKUP(Orders[[#This Row],[ProductID]],Products[],3,FALSE)</f>
        <v>Groceries</v>
      </c>
      <c r="F109" s="1" t="s">
        <v>47</v>
      </c>
      <c r="G109" s="1" t="str">
        <f>_xlfn.XLOOKUP(Orders[[#This Row],[CustomerID]],'Customers'!A:A,'Customers'!E:E)</f>
        <v>SMB</v>
      </c>
      <c r="H109" s="2">
        <v>45766</v>
      </c>
      <c r="I109" s="2">
        <v>45779</v>
      </c>
      <c r="J109">
        <v>22</v>
      </c>
      <c r="K109">
        <v>6422.24</v>
      </c>
      <c r="L109">
        <v>0</v>
      </c>
      <c r="M109" s="1" t="s">
        <v>39</v>
      </c>
      <c r="N109" s="1" t="s">
        <v>34</v>
      </c>
      <c r="O109" s="1" t="s">
        <v>21</v>
      </c>
      <c r="P109" s="3">
        <f>Orders[[#This Row],[Quantity]]*Orders[[#This Row],[UnitPrice]]*(1-Orders[[#This Row],[Discount]])</f>
        <v>141289.28</v>
      </c>
      <c r="Q109" s="1" t="str">
        <f>IF(AND(Orders[[#This Row],[Order Value]]&gt;50000,Orders[[#This Row],[Status]]="Completed"),"Yes","No")</f>
        <v>Yes</v>
      </c>
      <c r="R109" s="1" t="str">
        <f>IF(OR(Orders[[#This Row],[Region]]="Dhaka",Orders[[#This Row],[Region]]="Chattogram"),"Priority","Standard")</f>
        <v>Standard</v>
      </c>
      <c r="S109" s="1" t="str">
        <f>_xlfn.CONCAT(Orders[[#This Row],[OrderID]],Orders[[#This Row],[CustomerID]],Orders[[#This Row],[Order Value]])</f>
        <v>O02586C0022141289.28</v>
      </c>
    </row>
    <row r="110" spans="1:19" x14ac:dyDescent="0.25">
      <c r="A110" s="1" t="s">
        <v>327</v>
      </c>
      <c r="B110" s="1" t="s">
        <v>188</v>
      </c>
      <c r="C110" s="1" t="s">
        <v>230</v>
      </c>
      <c r="D110" s="1" t="str">
        <f>VLOOKUP(C110,Products[],2,FALSE)</f>
        <v>Footwear Eco 532</v>
      </c>
      <c r="E110" s="1" t="str">
        <f>VLOOKUP(Orders[[#This Row],[ProductID]],Products[],3,FALSE)</f>
        <v>Apparel</v>
      </c>
      <c r="F110" s="1" t="s">
        <v>63</v>
      </c>
      <c r="G110" s="1" t="str">
        <f>_xlfn.XLOOKUP(Orders[[#This Row],[CustomerID]],'Customers'!A:A,'Customers'!E:E)</f>
        <v>SMB</v>
      </c>
      <c r="H110" s="2">
        <v>45687</v>
      </c>
      <c r="I110" s="2">
        <v>45693</v>
      </c>
      <c r="J110">
        <v>6</v>
      </c>
      <c r="K110">
        <v>7205.46</v>
      </c>
      <c r="L110">
        <v>0.15</v>
      </c>
      <c r="M110" s="1" t="s">
        <v>39</v>
      </c>
      <c r="N110" s="1" t="s">
        <v>34</v>
      </c>
      <c r="O110" s="1" t="s">
        <v>35</v>
      </c>
      <c r="P110" s="3">
        <f>Orders[[#This Row],[Quantity]]*Orders[[#This Row],[UnitPrice]]*(1-Orders[[#This Row],[Discount]])</f>
        <v>36747.845999999998</v>
      </c>
      <c r="Q110" s="1" t="str">
        <f>IF(AND(Orders[[#This Row],[Order Value]]&gt;50000,Orders[[#This Row],[Status]]="Completed"),"Yes","No")</f>
        <v>No</v>
      </c>
      <c r="R110" s="1" t="str">
        <f>IF(OR(Orders[[#This Row],[Region]]="Dhaka",Orders[[#This Row],[Region]]="Chattogram"),"Priority","Standard")</f>
        <v>Standard</v>
      </c>
      <c r="S110" s="1" t="str">
        <f>_xlfn.CONCAT(Orders[[#This Row],[OrderID]],Orders[[#This Row],[CustomerID]],Orders[[#This Row],[Order Value]])</f>
        <v>O03991C039536747.846</v>
      </c>
    </row>
    <row r="111" spans="1:19" x14ac:dyDescent="0.25">
      <c r="A111" s="1" t="s">
        <v>330</v>
      </c>
      <c r="B111" s="1" t="s">
        <v>331</v>
      </c>
      <c r="C111" s="1" t="s">
        <v>270</v>
      </c>
      <c r="D111" s="1" t="str">
        <f>VLOOKUP(C111,Products[],2,FALSE)</f>
        <v>Storage Mini 899</v>
      </c>
      <c r="E111" s="1" t="str">
        <f>VLOOKUP(Orders[[#This Row],[ProductID]],Products[],3,FALSE)</f>
        <v>Furniture</v>
      </c>
      <c r="F111" s="1" t="s">
        <v>152</v>
      </c>
      <c r="G111" s="1" t="str">
        <f>_xlfn.XLOOKUP(Orders[[#This Row],[CustomerID]],'Customers'!A:A,'Customers'!E:E)</f>
        <v>consumer</v>
      </c>
      <c r="H111" s="2">
        <v>45953</v>
      </c>
      <c r="I111" s="2">
        <v>45960</v>
      </c>
      <c r="J111">
        <v>23</v>
      </c>
      <c r="K111">
        <v>5326.92</v>
      </c>
      <c r="L111">
        <v>0.15</v>
      </c>
      <c r="M111" s="1" t="s">
        <v>43</v>
      </c>
      <c r="N111" s="1" t="s">
        <v>28</v>
      </c>
      <c r="O111" s="1" t="s">
        <v>35</v>
      </c>
      <c r="P111" s="3">
        <f>Orders[[#This Row],[Quantity]]*Orders[[#This Row],[UnitPrice]]*(1-Orders[[#This Row],[Discount]])</f>
        <v>104141.28600000001</v>
      </c>
      <c r="Q111" s="1" t="str">
        <f>IF(AND(Orders[[#This Row],[Order Value]]&gt;50000,Orders[[#This Row],[Status]]="Completed"),"Yes","No")</f>
        <v>No</v>
      </c>
      <c r="R111" s="1" t="str">
        <f>IF(OR(Orders[[#This Row],[Region]]="Dhaka",Orders[[#This Row],[Region]]="Chattogram"),"Priority","Standard")</f>
        <v>Standard</v>
      </c>
      <c r="S111" s="1" t="str">
        <f>_xlfn.CONCAT(Orders[[#This Row],[OrderID]],Orders[[#This Row],[CustomerID]],Orders[[#This Row],[Order Value]])</f>
        <v>O02724C0260104141.286</v>
      </c>
    </row>
    <row r="112" spans="1:19" x14ac:dyDescent="0.25">
      <c r="A112" s="1" t="s">
        <v>332</v>
      </c>
      <c r="B112" s="1" t="s">
        <v>312</v>
      </c>
      <c r="C112" s="1" t="s">
        <v>102</v>
      </c>
      <c r="D112" s="1" t="str">
        <f>VLOOKUP(C112,Products[],2,FALSE)</f>
        <v>Pens Mini 821</v>
      </c>
      <c r="E112" s="1" t="str">
        <f>VLOOKUP(Orders[[#This Row],[ProductID]],Products[],3,FALSE)</f>
        <v>Office Supplies</v>
      </c>
      <c r="F112" s="1" t="s">
        <v>33</v>
      </c>
      <c r="G112" s="1" t="str">
        <f>_xlfn.XLOOKUP(Orders[[#This Row],[CustomerID]],'Customers'!A:A,'Customers'!E:E)</f>
        <v>consumer</v>
      </c>
      <c r="H112" s="2">
        <v>45808</v>
      </c>
      <c r="I112" s="2">
        <v>45811</v>
      </c>
      <c r="J112">
        <v>5</v>
      </c>
      <c r="K112">
        <v>6467.8</v>
      </c>
      <c r="L112">
        <v>0.2</v>
      </c>
      <c r="M112" s="1" t="s">
        <v>14</v>
      </c>
      <c r="N112" s="1" t="s">
        <v>84</v>
      </c>
      <c r="O112" s="1" t="s">
        <v>21</v>
      </c>
      <c r="P112" s="3">
        <f>Orders[[#This Row],[Quantity]]*Orders[[#This Row],[UnitPrice]]*(1-Orders[[#This Row],[Discount]])</f>
        <v>25871.200000000001</v>
      </c>
      <c r="Q112" s="1" t="str">
        <f>IF(AND(Orders[[#This Row],[Order Value]]&gt;50000,Orders[[#This Row],[Status]]="Completed"),"Yes","No")</f>
        <v>No</v>
      </c>
      <c r="R112" s="1" t="str">
        <f>IF(OR(Orders[[#This Row],[Region]]="Dhaka",Orders[[#This Row],[Region]]="Chattogram"),"Priority","Standard")</f>
        <v>Standard</v>
      </c>
      <c r="S112" s="1" t="str">
        <f>_xlfn.CONCAT(Orders[[#This Row],[OrderID]],Orders[[#This Row],[CustomerID]],Orders[[#This Row],[Order Value]])</f>
        <v>O03726C027725871.2</v>
      </c>
    </row>
    <row r="113" spans="1:19" x14ac:dyDescent="0.25">
      <c r="A113" s="1" t="s">
        <v>333</v>
      </c>
      <c r="B113" s="1" t="s">
        <v>334</v>
      </c>
      <c r="C113" s="1" t="s">
        <v>128</v>
      </c>
      <c r="D113" s="1" t="str">
        <f>VLOOKUP(C113,Products[],2,FALSE)</f>
        <v>Paper Prime 195</v>
      </c>
      <c r="E113" s="1" t="str">
        <f>VLOOKUP(Orders[[#This Row],[ProductID]],Products[],3,FALSE)</f>
        <v>Office Supplies</v>
      </c>
      <c r="F113" s="1" t="s">
        <v>47</v>
      </c>
      <c r="G113" s="1" t="str">
        <f>_xlfn.XLOOKUP(Orders[[#This Row],[CustomerID]],'Customers'!A:A,'Customers'!E:E)</f>
        <v>consumer</v>
      </c>
      <c r="H113" s="2">
        <v>45703</v>
      </c>
      <c r="I113" s="2">
        <v>45705</v>
      </c>
      <c r="J113">
        <v>10</v>
      </c>
      <c r="K113">
        <v>952.88</v>
      </c>
      <c r="L113">
        <v>0.15</v>
      </c>
      <c r="M113" s="1" t="s">
        <v>39</v>
      </c>
      <c r="N113" s="1" t="s">
        <v>28</v>
      </c>
      <c r="O113" s="1" t="s">
        <v>24</v>
      </c>
      <c r="P113" s="3">
        <f>Orders[[#This Row],[Quantity]]*Orders[[#This Row],[UnitPrice]]*(1-Orders[[#This Row],[Discount]])</f>
        <v>8099.48</v>
      </c>
      <c r="Q113" s="1" t="str">
        <f>IF(AND(Orders[[#This Row],[Order Value]]&gt;50000,Orders[[#This Row],[Status]]="Completed"),"Yes","No")</f>
        <v>No</v>
      </c>
      <c r="R113" s="1" t="str">
        <f>IF(OR(Orders[[#This Row],[Region]]="Dhaka",Orders[[#This Row],[Region]]="Chattogram"),"Priority","Standard")</f>
        <v>Standard</v>
      </c>
      <c r="S113" s="1" t="str">
        <f>_xlfn.CONCAT(Orders[[#This Row],[OrderID]],Orders[[#This Row],[CustomerID]],Orders[[#This Row],[Order Value]])</f>
        <v>O03177C03938099.48</v>
      </c>
    </row>
    <row r="114" spans="1:19" x14ac:dyDescent="0.25">
      <c r="A114" s="1" t="s">
        <v>335</v>
      </c>
      <c r="B114" s="1" t="s">
        <v>113</v>
      </c>
      <c r="C114" s="1" t="s">
        <v>12</v>
      </c>
      <c r="D114" s="1" t="str">
        <f>VLOOKUP(C114,Products[],2,FALSE)</f>
        <v>Beverages Plus 578</v>
      </c>
      <c r="E114" s="1" t="str">
        <f>VLOOKUP(Orders[[#This Row],[ProductID]],Products[],3,FALSE)</f>
        <v>Groceries</v>
      </c>
      <c r="F114" s="1" t="s">
        <v>47</v>
      </c>
      <c r="G114" s="1" t="str">
        <f>_xlfn.XLOOKUP(Orders[[#This Row],[CustomerID]],'Customers'!A:A,'Customers'!E:E)</f>
        <v>Home Office</v>
      </c>
      <c r="H114" s="2">
        <v>45546</v>
      </c>
      <c r="I114" s="2">
        <v>45545</v>
      </c>
      <c r="J114">
        <v>14</v>
      </c>
      <c r="K114">
        <v>3771.02</v>
      </c>
      <c r="L114">
        <v>0</v>
      </c>
      <c r="M114" s="1" t="s">
        <v>20</v>
      </c>
      <c r="N114" s="1" t="s">
        <v>84</v>
      </c>
      <c r="O114" s="1" t="s">
        <v>29</v>
      </c>
      <c r="P114" s="3">
        <f>Orders[[#This Row],[Quantity]]*Orders[[#This Row],[UnitPrice]]*(1-Orders[[#This Row],[Discount]])</f>
        <v>52794.28</v>
      </c>
      <c r="Q114" s="1" t="str">
        <f>IF(AND(Orders[[#This Row],[Order Value]]&gt;50000,Orders[[#This Row],[Status]]="Completed"),"Yes","No")</f>
        <v>No</v>
      </c>
      <c r="R114" s="1" t="str">
        <f>IF(OR(Orders[[#This Row],[Region]]="Dhaka",Orders[[#This Row],[Region]]="Chattogram"),"Priority","Standard")</f>
        <v>Priority</v>
      </c>
      <c r="S114" s="1" t="str">
        <f>_xlfn.CONCAT(Orders[[#This Row],[OrderID]],Orders[[#This Row],[CustomerID]],Orders[[#This Row],[Order Value]])</f>
        <v>O02134C039752794.28</v>
      </c>
    </row>
    <row r="115" spans="1:19" x14ac:dyDescent="0.25">
      <c r="A115" s="1" t="s">
        <v>336</v>
      </c>
      <c r="B115" s="1" t="s">
        <v>337</v>
      </c>
      <c r="C115" s="1" t="s">
        <v>54</v>
      </c>
      <c r="D115" s="1" t="str">
        <f>VLOOKUP(C115,Products[],2,FALSE)</f>
        <v>Women Lite 643</v>
      </c>
      <c r="E115" s="1" t="str">
        <f>VLOOKUP(Orders[[#This Row],[ProductID]],Products[],3,FALSE)</f>
        <v>Apparel</v>
      </c>
      <c r="F115" s="1" t="s">
        <v>55</v>
      </c>
      <c r="G115" s="1" t="str">
        <f>_xlfn.XLOOKUP(Orders[[#This Row],[CustomerID]],'Customers'!A:A,'Customers'!E:E)</f>
        <v>consumer</v>
      </c>
      <c r="H115" s="2">
        <v>45294</v>
      </c>
      <c r="I115" s="2">
        <v>45303</v>
      </c>
      <c r="J115">
        <v>6</v>
      </c>
      <c r="K115">
        <v>1523.53</v>
      </c>
      <c r="L115">
        <v>0.2</v>
      </c>
      <c r="M115" s="1" t="s">
        <v>20</v>
      </c>
      <c r="N115" s="1" t="s">
        <v>28</v>
      </c>
      <c r="O115" s="1" t="s">
        <v>29</v>
      </c>
      <c r="P115" s="3">
        <f>Orders[[#This Row],[Quantity]]*Orders[[#This Row],[UnitPrice]]*(1-Orders[[#This Row],[Discount]])</f>
        <v>7312.9440000000004</v>
      </c>
      <c r="Q115" s="1" t="str">
        <f>IF(AND(Orders[[#This Row],[Order Value]]&gt;50000,Orders[[#This Row],[Status]]="Completed"),"Yes","No")</f>
        <v>No</v>
      </c>
      <c r="R115" s="1" t="str">
        <f>IF(OR(Orders[[#This Row],[Region]]="Dhaka",Orders[[#This Row],[Region]]="Chattogram"),"Priority","Standard")</f>
        <v>Priority</v>
      </c>
      <c r="S115" s="1" t="str">
        <f>_xlfn.CONCAT(Orders[[#This Row],[OrderID]],Orders[[#This Row],[CustomerID]],Orders[[#This Row],[Order Value]])</f>
        <v>O02365C04757312.944</v>
      </c>
    </row>
    <row r="116" spans="1:19" x14ac:dyDescent="0.25">
      <c r="A116" s="1" t="s">
        <v>338</v>
      </c>
      <c r="B116" s="1" t="s">
        <v>294</v>
      </c>
      <c r="C116" s="1" t="s">
        <v>124</v>
      </c>
      <c r="D116" s="1" t="str">
        <f>VLOOKUP(C116,Products[],2,FALSE)</f>
        <v>Decor Lite 474</v>
      </c>
      <c r="E116" s="1" t="str">
        <f>VLOOKUP(Orders[[#This Row],[ProductID]],Products[],3,FALSE)</f>
        <v>Furniture</v>
      </c>
      <c r="F116" s="1" t="s">
        <v>59</v>
      </c>
      <c r="G116" s="1" t="str">
        <f>_xlfn.XLOOKUP(Orders[[#This Row],[CustomerID]],'Customers'!A:A,'Customers'!E:E)</f>
        <v>Home Office</v>
      </c>
      <c r="H116" s="2">
        <v>45418</v>
      </c>
      <c r="I116" s="2">
        <v>45419</v>
      </c>
      <c r="J116">
        <v>14</v>
      </c>
      <c r="K116">
        <v>3887.39</v>
      </c>
      <c r="L116">
        <v>0</v>
      </c>
      <c r="M116" s="1" t="s">
        <v>14</v>
      </c>
      <c r="N116" s="1" t="s">
        <v>28</v>
      </c>
      <c r="O116" s="1" t="s">
        <v>24</v>
      </c>
      <c r="P116" s="3">
        <f>Orders[[#This Row],[Quantity]]*Orders[[#This Row],[UnitPrice]]*(1-Orders[[#This Row],[Discount]])</f>
        <v>54423.46</v>
      </c>
      <c r="Q116" s="1" t="str">
        <f>IF(AND(Orders[[#This Row],[Order Value]]&gt;50000,Orders[[#This Row],[Status]]="Completed"),"Yes","No")</f>
        <v>No</v>
      </c>
      <c r="R116" s="1" t="str">
        <f>IF(OR(Orders[[#This Row],[Region]]="Dhaka",Orders[[#This Row],[Region]]="Chattogram"),"Priority","Standard")</f>
        <v>Standard</v>
      </c>
      <c r="S116" s="1" t="str">
        <f>_xlfn.CONCAT(Orders[[#This Row],[OrderID]],Orders[[#This Row],[CustomerID]],Orders[[#This Row],[Order Value]])</f>
        <v>O00426C040454423.46</v>
      </c>
    </row>
    <row r="117" spans="1:19" x14ac:dyDescent="0.25">
      <c r="A117" s="1" t="s">
        <v>339</v>
      </c>
      <c r="B117" s="1" t="s">
        <v>340</v>
      </c>
      <c r="C117" s="1" t="s">
        <v>151</v>
      </c>
      <c r="D117" s="1" t="str">
        <f>VLOOKUP(C117,Products[],2,FALSE)</f>
        <v>Paper Lite 570</v>
      </c>
      <c r="E117" s="1" t="str">
        <f>VLOOKUP(Orders[[#This Row],[ProductID]],Products[],3,FALSE)</f>
        <v>Office Supplies</v>
      </c>
      <c r="F117" s="1" t="s">
        <v>55</v>
      </c>
      <c r="G117" s="1" t="str">
        <f>_xlfn.XLOOKUP(Orders[[#This Row],[CustomerID]],'Customers'!A:A,'Customers'!E:E)</f>
        <v>Consumer</v>
      </c>
      <c r="H117" s="2">
        <v>45804</v>
      </c>
      <c r="I117" s="2">
        <v>45807</v>
      </c>
      <c r="J117">
        <v>10</v>
      </c>
      <c r="K117">
        <v>3226.73</v>
      </c>
      <c r="L117">
        <v>0</v>
      </c>
      <c r="M117" s="1" t="s">
        <v>43</v>
      </c>
      <c r="N117" s="1" t="s">
        <v>15</v>
      </c>
      <c r="O117" s="1" t="s">
        <v>29</v>
      </c>
      <c r="P117" s="3">
        <f>Orders[[#This Row],[Quantity]]*Orders[[#This Row],[UnitPrice]]*(1-Orders[[#This Row],[Discount]])</f>
        <v>32267.3</v>
      </c>
      <c r="Q117" s="1" t="str">
        <f>IF(AND(Orders[[#This Row],[Order Value]]&gt;50000,Orders[[#This Row],[Status]]="Completed"),"Yes","No")</f>
        <v>No</v>
      </c>
      <c r="R117" s="1" t="str">
        <f>IF(OR(Orders[[#This Row],[Region]]="Dhaka",Orders[[#This Row],[Region]]="Chattogram"),"Priority","Standard")</f>
        <v>Standard</v>
      </c>
      <c r="S117" s="1" t="str">
        <f>_xlfn.CONCAT(Orders[[#This Row],[OrderID]],Orders[[#This Row],[CustomerID]],Orders[[#This Row],[Order Value]])</f>
        <v>O03206C035832267.3</v>
      </c>
    </row>
    <row r="118" spans="1:19" x14ac:dyDescent="0.25">
      <c r="A118" s="1" t="s">
        <v>342</v>
      </c>
      <c r="B118" s="1" t="s">
        <v>143</v>
      </c>
      <c r="C118" s="1" t="s">
        <v>230</v>
      </c>
      <c r="D118" s="1" t="str">
        <f>VLOOKUP(C118,Products[],2,FALSE)</f>
        <v>Footwear Eco 532</v>
      </c>
      <c r="E118" s="1" t="str">
        <f>VLOOKUP(Orders[[#This Row],[ProductID]],Products[],3,FALSE)</f>
        <v>Apparel</v>
      </c>
      <c r="F118" s="1" t="s">
        <v>59</v>
      </c>
      <c r="G118" s="1" t="str">
        <f>_xlfn.XLOOKUP(Orders[[#This Row],[CustomerID]],'Customers'!A:A,'Customers'!E:E)</f>
        <v>Corporate</v>
      </c>
      <c r="H118" s="2">
        <v>45873</v>
      </c>
      <c r="I118" s="2">
        <v>45879</v>
      </c>
      <c r="J118">
        <v>7</v>
      </c>
      <c r="K118">
        <v>1436.59</v>
      </c>
      <c r="L118">
        <v>0</v>
      </c>
      <c r="M118" s="1" t="s">
        <v>39</v>
      </c>
      <c r="N118" s="1" t="s">
        <v>84</v>
      </c>
      <c r="O118" s="1" t="s">
        <v>29</v>
      </c>
      <c r="P118" s="3">
        <f>Orders[[#This Row],[Quantity]]*Orders[[#This Row],[UnitPrice]]*(1-Orders[[#This Row],[Discount]])</f>
        <v>10056.129999999999</v>
      </c>
      <c r="Q118" s="1" t="str">
        <f>IF(AND(Orders[[#This Row],[Order Value]]&gt;50000,Orders[[#This Row],[Status]]="Completed"),"Yes","No")</f>
        <v>No</v>
      </c>
      <c r="R118" s="1" t="str">
        <f>IF(OR(Orders[[#This Row],[Region]]="Dhaka",Orders[[#This Row],[Region]]="Chattogram"),"Priority","Standard")</f>
        <v>Standard</v>
      </c>
      <c r="S118" s="1" t="str">
        <f>_xlfn.CONCAT(Orders[[#This Row],[OrderID]],Orders[[#This Row],[CustomerID]],Orders[[#This Row],[Order Value]])</f>
        <v>O04417C041510056.13</v>
      </c>
    </row>
    <row r="119" spans="1:19" x14ac:dyDescent="0.25">
      <c r="A119" s="1" t="s">
        <v>343</v>
      </c>
      <c r="B119" s="1" t="s">
        <v>344</v>
      </c>
      <c r="C119" s="1" t="s">
        <v>73</v>
      </c>
      <c r="D119" s="1" t="str">
        <f>VLOOKUP(C119,Products[],2,FALSE)</f>
        <v>Mobile Accessories Max 508</v>
      </c>
      <c r="E119" s="1" t="str">
        <f>VLOOKUP(Orders[[#This Row],[ProductID]],Products[],3,FALSE)</f>
        <v>Electronics</v>
      </c>
      <c r="F119" s="1" t="s">
        <v>19</v>
      </c>
      <c r="G119" s="1" t="str">
        <f>_xlfn.XLOOKUP(Orders[[#This Row],[CustomerID]],'Customers'!A:A,'Customers'!E:E)</f>
        <v>consumer</v>
      </c>
      <c r="H119" s="2">
        <v>45763</v>
      </c>
      <c r="I119" s="2">
        <v>45762</v>
      </c>
      <c r="J119">
        <v>15</v>
      </c>
      <c r="K119">
        <v>1741.07</v>
      </c>
      <c r="L119">
        <v>0.2</v>
      </c>
      <c r="M119" s="1" t="s">
        <v>43</v>
      </c>
      <c r="N119" s="1" t="s">
        <v>34</v>
      </c>
      <c r="O119" s="1" t="s">
        <v>35</v>
      </c>
      <c r="P119" s="3">
        <f>Orders[[#This Row],[Quantity]]*Orders[[#This Row],[UnitPrice]]*(1-Orders[[#This Row],[Discount]])</f>
        <v>20892.84</v>
      </c>
      <c r="Q119" s="1" t="str">
        <f>IF(AND(Orders[[#This Row],[Order Value]]&gt;50000,Orders[[#This Row],[Status]]="Completed"),"Yes","No")</f>
        <v>No</v>
      </c>
      <c r="R119" s="1" t="str">
        <f>IF(OR(Orders[[#This Row],[Region]]="Dhaka",Orders[[#This Row],[Region]]="Chattogram"),"Priority","Standard")</f>
        <v>Standard</v>
      </c>
      <c r="S119" s="1" t="str">
        <f>_xlfn.CONCAT(Orders[[#This Row],[OrderID]],Orders[[#This Row],[CustomerID]],Orders[[#This Row],[Order Value]])</f>
        <v>O01702C036820892.84</v>
      </c>
    </row>
    <row r="120" spans="1:19" x14ac:dyDescent="0.25">
      <c r="A120" s="1" t="s">
        <v>345</v>
      </c>
      <c r="B120" s="1" t="s">
        <v>97</v>
      </c>
      <c r="C120" s="1" t="s">
        <v>22</v>
      </c>
      <c r="D120" s="1" t="str">
        <f>VLOOKUP(C120,Products[],2,FALSE)</f>
        <v>Laptops Lite 159</v>
      </c>
      <c r="E120" s="1" t="str">
        <f>VLOOKUP(Orders[[#This Row],[ProductID]],Products[],3,FALSE)</f>
        <v>Electronics</v>
      </c>
      <c r="F120" s="1" t="s">
        <v>82</v>
      </c>
      <c r="G120" s="1" t="str">
        <f>_xlfn.XLOOKUP(Orders[[#This Row],[CustomerID]],'Customers'!A:A,'Customers'!E:E)</f>
        <v>consumer</v>
      </c>
      <c r="H120" s="2">
        <v>45337</v>
      </c>
      <c r="I120" s="2">
        <v>45337</v>
      </c>
      <c r="J120">
        <v>20</v>
      </c>
      <c r="K120">
        <v>4059.74</v>
      </c>
      <c r="L120">
        <v>0</v>
      </c>
      <c r="M120" s="1" t="s">
        <v>20</v>
      </c>
      <c r="N120" s="1" t="s">
        <v>84</v>
      </c>
      <c r="O120" s="1" t="s">
        <v>24</v>
      </c>
      <c r="P120" s="3">
        <f>Orders[[#This Row],[Quantity]]*Orders[[#This Row],[UnitPrice]]*(1-Orders[[#This Row],[Discount]])</f>
        <v>81194.799999999988</v>
      </c>
      <c r="Q120" s="1" t="str">
        <f>IF(AND(Orders[[#This Row],[Order Value]]&gt;50000,Orders[[#This Row],[Status]]="Completed"),"Yes","No")</f>
        <v>No</v>
      </c>
      <c r="R120" s="1" t="str">
        <f>IF(OR(Orders[[#This Row],[Region]]="Dhaka",Orders[[#This Row],[Region]]="Chattogram"),"Priority","Standard")</f>
        <v>Priority</v>
      </c>
      <c r="S120" s="1" t="str">
        <f>_xlfn.CONCAT(Orders[[#This Row],[OrderID]],Orders[[#This Row],[CustomerID]],Orders[[#This Row],[Order Value]])</f>
        <v>O01735C026581194.8</v>
      </c>
    </row>
    <row r="121" spans="1:19" x14ac:dyDescent="0.25">
      <c r="A121" s="1" t="s">
        <v>347</v>
      </c>
      <c r="B121" s="1" t="s">
        <v>348</v>
      </c>
      <c r="C121" s="1" t="s">
        <v>68</v>
      </c>
      <c r="D121" s="1" t="str">
        <f>VLOOKUP(C121,Products[],2,FALSE)</f>
        <v>Tables Prime 385</v>
      </c>
      <c r="E121" s="1" t="str">
        <f>VLOOKUP(Orders[[#This Row],[ProductID]],Products[],3,FALSE)</f>
        <v>Furniture</v>
      </c>
      <c r="F121" s="1" t="s">
        <v>47</v>
      </c>
      <c r="G121" s="1" t="str">
        <f>_xlfn.XLOOKUP(Orders[[#This Row],[CustomerID]],'Customers'!A:A,'Customers'!E:E)</f>
        <v>Consumer</v>
      </c>
      <c r="H121" s="2">
        <v>45731</v>
      </c>
      <c r="I121" s="2">
        <v>45741</v>
      </c>
      <c r="J121">
        <v>5</v>
      </c>
      <c r="K121">
        <v>4258.12</v>
      </c>
      <c r="L121">
        <v>0</v>
      </c>
      <c r="M121" s="1" t="s">
        <v>14</v>
      </c>
      <c r="N121" s="1" t="s">
        <v>15</v>
      </c>
      <c r="O121" s="1" t="s">
        <v>24</v>
      </c>
      <c r="P121" s="3">
        <f>Orders[[#This Row],[Quantity]]*Orders[[#This Row],[UnitPrice]]*(1-Orders[[#This Row],[Discount]])</f>
        <v>21290.6</v>
      </c>
      <c r="Q121" s="1" t="str">
        <f>IF(AND(Orders[[#This Row],[Order Value]]&gt;50000,Orders[[#This Row],[Status]]="Completed"),"Yes","No")</f>
        <v>No</v>
      </c>
      <c r="R121" s="1" t="str">
        <f>IF(OR(Orders[[#This Row],[Region]]="Dhaka",Orders[[#This Row],[Region]]="Chattogram"),"Priority","Standard")</f>
        <v>Standard</v>
      </c>
      <c r="S121" s="1" t="str">
        <f>_xlfn.CONCAT(Orders[[#This Row],[OrderID]],Orders[[#This Row],[CustomerID]],Orders[[#This Row],[Order Value]])</f>
        <v>O05202C001321290.6</v>
      </c>
    </row>
    <row r="122" spans="1:19" x14ac:dyDescent="0.25">
      <c r="A122" s="1" t="s">
        <v>349</v>
      </c>
      <c r="B122" s="1" t="s">
        <v>350</v>
      </c>
      <c r="C122" s="1" t="s">
        <v>199</v>
      </c>
      <c r="D122" s="1" t="str">
        <f>VLOOKUP(C122,Products[],2,FALSE)</f>
        <v>Laptops Deluxe 892</v>
      </c>
      <c r="E122" s="1" t="str">
        <f>VLOOKUP(Orders[[#This Row],[ProductID]],Products[],3,FALSE)</f>
        <v>Electronics</v>
      </c>
      <c r="F122" s="1" t="s">
        <v>105</v>
      </c>
      <c r="G122" s="1" t="str">
        <f>_xlfn.XLOOKUP(Orders[[#This Row],[CustomerID]],'Customers'!A:A,'Customers'!E:E)</f>
        <v>consumer</v>
      </c>
      <c r="H122" s="2">
        <v>45870</v>
      </c>
      <c r="I122" s="2">
        <v>45876</v>
      </c>
      <c r="J122">
        <v>6</v>
      </c>
      <c r="K122">
        <v>7049.4</v>
      </c>
      <c r="L122">
        <v>0.1</v>
      </c>
      <c r="M122" s="1" t="s">
        <v>52</v>
      </c>
      <c r="N122" s="1" t="s">
        <v>84</v>
      </c>
      <c r="O122" s="1" t="s">
        <v>24</v>
      </c>
      <c r="P122" s="3">
        <f>Orders[[#This Row],[Quantity]]*Orders[[#This Row],[UnitPrice]]*(1-Orders[[#This Row],[Discount]])</f>
        <v>38066.759999999995</v>
      </c>
      <c r="Q122" s="1" t="str">
        <f>IF(AND(Orders[[#This Row],[Order Value]]&gt;50000,Orders[[#This Row],[Status]]="Completed"),"Yes","No")</f>
        <v>No</v>
      </c>
      <c r="R122" s="1" t="str">
        <f>IF(OR(Orders[[#This Row],[Region]]="Dhaka",Orders[[#This Row],[Region]]="Chattogram"),"Priority","Standard")</f>
        <v>Priority</v>
      </c>
      <c r="S122" s="1" t="str">
        <f>_xlfn.CONCAT(Orders[[#This Row],[OrderID]],Orders[[#This Row],[CustomerID]],Orders[[#This Row],[Order Value]])</f>
        <v>O05649C024838066.76</v>
      </c>
    </row>
    <row r="123" spans="1:19" x14ac:dyDescent="0.25">
      <c r="A123" s="1" t="s">
        <v>351</v>
      </c>
      <c r="B123" s="1" t="s">
        <v>253</v>
      </c>
      <c r="C123" s="1" t="s">
        <v>178</v>
      </c>
      <c r="D123" s="1" t="str">
        <f>VLOOKUP(C123,Products[],2,FALSE)</f>
        <v>Personal Care Mini 570</v>
      </c>
      <c r="E123" s="1" t="str">
        <f>VLOOKUP(Orders[[#This Row],[ProductID]],Products[],3,FALSE)</f>
        <v>Groceries</v>
      </c>
      <c r="F123" s="1" t="s">
        <v>13</v>
      </c>
      <c r="G123" s="1" t="str">
        <f>_xlfn.XLOOKUP(Orders[[#This Row],[CustomerID]],'Customers'!A:A,'Customers'!E:E)</f>
        <v>Consumer</v>
      </c>
      <c r="H123" s="2">
        <v>45735</v>
      </c>
      <c r="I123" s="2">
        <v>45747</v>
      </c>
      <c r="J123">
        <v>4</v>
      </c>
      <c r="K123">
        <v>1275.7</v>
      </c>
      <c r="L123">
        <v>0</v>
      </c>
      <c r="M123" s="1" t="s">
        <v>20</v>
      </c>
      <c r="N123" s="1" t="s">
        <v>34</v>
      </c>
      <c r="O123" s="1" t="s">
        <v>21</v>
      </c>
      <c r="P123" s="3">
        <f>Orders[[#This Row],[Quantity]]*Orders[[#This Row],[UnitPrice]]*(1-Orders[[#This Row],[Discount]])</f>
        <v>5102.8</v>
      </c>
      <c r="Q123" s="1" t="str">
        <f>IF(AND(Orders[[#This Row],[Order Value]]&gt;50000,Orders[[#This Row],[Status]]="Completed"),"Yes","No")</f>
        <v>No</v>
      </c>
      <c r="R123" s="1" t="str">
        <f>IF(OR(Orders[[#This Row],[Region]]="Dhaka",Orders[[#This Row],[Region]]="Chattogram"),"Priority","Standard")</f>
        <v>Priority</v>
      </c>
      <c r="S123" s="1" t="str">
        <f>_xlfn.CONCAT(Orders[[#This Row],[OrderID]],Orders[[#This Row],[CustomerID]],Orders[[#This Row],[Order Value]])</f>
        <v>O04362C00195102.8</v>
      </c>
    </row>
    <row r="124" spans="1:19" x14ac:dyDescent="0.25">
      <c r="A124" s="1" t="s">
        <v>352</v>
      </c>
      <c r="B124" s="1" t="s">
        <v>170</v>
      </c>
      <c r="C124" s="1" t="s">
        <v>133</v>
      </c>
      <c r="D124" s="1" t="str">
        <f>VLOOKUP(C124,Products[],2,FALSE)</f>
        <v>Paper Eco 932</v>
      </c>
      <c r="E124" s="1" t="str">
        <f>VLOOKUP(Orders[[#This Row],[ProductID]],Products[],3,FALSE)</f>
        <v>Office Supplies</v>
      </c>
      <c r="F124" s="1" t="s">
        <v>63</v>
      </c>
      <c r="G124" s="1" t="str">
        <f>_xlfn.XLOOKUP(Orders[[#This Row],[CustomerID]],'Customers'!A:A,'Customers'!E:E)</f>
        <v>SMB</v>
      </c>
      <c r="H124" s="2">
        <v>45350</v>
      </c>
      <c r="I124" s="2">
        <v>45355</v>
      </c>
      <c r="J124">
        <v>18</v>
      </c>
      <c r="K124">
        <v>4463.63</v>
      </c>
      <c r="L124">
        <v>0.1</v>
      </c>
      <c r="M124" s="1" t="s">
        <v>52</v>
      </c>
      <c r="N124" s="1" t="s">
        <v>34</v>
      </c>
      <c r="O124" s="1" t="s">
        <v>24</v>
      </c>
      <c r="P124" s="3">
        <f>Orders[[#This Row],[Quantity]]*Orders[[#This Row],[UnitPrice]]*(1-Orders[[#This Row],[Discount]])</f>
        <v>72310.805999999997</v>
      </c>
      <c r="Q124" s="1" t="str">
        <f>IF(AND(Orders[[#This Row],[Order Value]]&gt;50000,Orders[[#This Row],[Status]]="Completed"),"Yes","No")</f>
        <v>Yes</v>
      </c>
      <c r="R124" s="1" t="str">
        <f>IF(OR(Orders[[#This Row],[Region]]="Dhaka",Orders[[#This Row],[Region]]="Chattogram"),"Priority","Standard")</f>
        <v>Priority</v>
      </c>
      <c r="S124" s="1" t="str">
        <f>_xlfn.CONCAT(Orders[[#This Row],[OrderID]],Orders[[#This Row],[CustomerID]],Orders[[#This Row],[Order Value]])</f>
        <v>O01277C044572310.806</v>
      </c>
    </row>
    <row r="125" spans="1:19" x14ac:dyDescent="0.25">
      <c r="A125" s="1" t="s">
        <v>353</v>
      </c>
      <c r="B125" s="1" t="s">
        <v>354</v>
      </c>
      <c r="C125" s="1" t="s">
        <v>54</v>
      </c>
      <c r="D125" s="1" t="str">
        <f>VLOOKUP(C125,Products[],2,FALSE)</f>
        <v>Women Lite 643</v>
      </c>
      <c r="E125" s="1" t="str">
        <f>VLOOKUP(Orders[[#This Row],[ProductID]],Products[],3,FALSE)</f>
        <v>Apparel</v>
      </c>
      <c r="F125" s="1" t="s">
        <v>82</v>
      </c>
      <c r="G125" s="1" t="str">
        <f>_xlfn.XLOOKUP(Orders[[#This Row],[CustomerID]],'Customers'!A:A,'Customers'!E:E)</f>
        <v>Consumer</v>
      </c>
      <c r="H125" s="2">
        <v>45812</v>
      </c>
      <c r="I125" s="2">
        <v>45810</v>
      </c>
      <c r="J125">
        <v>24</v>
      </c>
      <c r="K125">
        <v>4338.24</v>
      </c>
      <c r="L125">
        <v>0</v>
      </c>
      <c r="M125" s="1" t="s">
        <v>52</v>
      </c>
      <c r="N125" s="1" t="s">
        <v>15</v>
      </c>
      <c r="O125" s="1" t="s">
        <v>21</v>
      </c>
      <c r="P125" s="3">
        <f>Orders[[#This Row],[Quantity]]*Orders[[#This Row],[UnitPrice]]*(1-Orders[[#This Row],[Discount]])</f>
        <v>104117.75999999999</v>
      </c>
      <c r="Q125" s="1" t="str">
        <f>IF(AND(Orders[[#This Row],[Order Value]]&gt;50000,Orders[[#This Row],[Status]]="Completed"),"Yes","No")</f>
        <v>No</v>
      </c>
      <c r="R125" s="1" t="str">
        <f>IF(OR(Orders[[#This Row],[Region]]="Dhaka",Orders[[#This Row],[Region]]="Chattogram"),"Priority","Standard")</f>
        <v>Priority</v>
      </c>
      <c r="S125" s="1" t="str">
        <f>_xlfn.CONCAT(Orders[[#This Row],[OrderID]],Orders[[#This Row],[CustomerID]],Orders[[#This Row],[Order Value]])</f>
        <v>O01269C0241104117.76</v>
      </c>
    </row>
    <row r="126" spans="1:19" x14ac:dyDescent="0.25">
      <c r="A126" s="1" t="s">
        <v>355</v>
      </c>
      <c r="B126" s="1" t="s">
        <v>356</v>
      </c>
      <c r="C126" s="1" t="s">
        <v>230</v>
      </c>
      <c r="D126" s="1" t="str">
        <f>VLOOKUP(C126,Products[],2,FALSE)</f>
        <v>Footwear Eco 532</v>
      </c>
      <c r="E126" s="1" t="str">
        <f>VLOOKUP(Orders[[#This Row],[ProductID]],Products[],3,FALSE)</f>
        <v>Apparel</v>
      </c>
      <c r="F126" s="1" t="s">
        <v>47</v>
      </c>
      <c r="G126" s="1" t="str">
        <f>_xlfn.XLOOKUP(Orders[[#This Row],[CustomerID]],'Customers'!A:A,'Customers'!E:E)</f>
        <v>consumer</v>
      </c>
      <c r="H126" s="2">
        <v>45804</v>
      </c>
      <c r="I126" s="2">
        <v>45811</v>
      </c>
      <c r="J126">
        <v>16</v>
      </c>
      <c r="K126">
        <v>5254.22</v>
      </c>
      <c r="L126">
        <v>0.1</v>
      </c>
      <c r="M126" s="1" t="s">
        <v>14</v>
      </c>
      <c r="N126" s="1" t="s">
        <v>84</v>
      </c>
      <c r="O126" s="1" t="s">
        <v>21</v>
      </c>
      <c r="P126" s="3">
        <f>Orders[[#This Row],[Quantity]]*Orders[[#This Row],[UnitPrice]]*(1-Orders[[#This Row],[Discount]])</f>
        <v>75660.768000000011</v>
      </c>
      <c r="Q126" s="1" t="str">
        <f>IF(AND(Orders[[#This Row],[Order Value]]&gt;50000,Orders[[#This Row],[Status]]="Completed"),"Yes","No")</f>
        <v>No</v>
      </c>
      <c r="R126" s="1" t="str">
        <f>IF(OR(Orders[[#This Row],[Region]]="Dhaka",Orders[[#This Row],[Region]]="Chattogram"),"Priority","Standard")</f>
        <v>Standard</v>
      </c>
      <c r="S126" s="1" t="str">
        <f>_xlfn.CONCAT(Orders[[#This Row],[OrderID]],Orders[[#This Row],[CustomerID]],Orders[[#This Row],[Order Value]])</f>
        <v>O00048C017775660.768</v>
      </c>
    </row>
    <row r="127" spans="1:19" x14ac:dyDescent="0.25">
      <c r="A127" s="1" t="s">
        <v>357</v>
      </c>
      <c r="B127" s="1" t="s">
        <v>118</v>
      </c>
      <c r="C127" s="1" t="s">
        <v>78</v>
      </c>
      <c r="D127" s="1" t="str">
        <f>VLOOKUP(C127,Products[],2,FALSE)</f>
        <v>Personal Care Eco 185</v>
      </c>
      <c r="E127" s="1" t="str">
        <f>VLOOKUP(Orders[[#This Row],[ProductID]],Products[],3,FALSE)</f>
        <v>Groceries</v>
      </c>
      <c r="F127" s="1" t="s">
        <v>23</v>
      </c>
      <c r="G127" s="1" t="str">
        <f>_xlfn.XLOOKUP(Orders[[#This Row],[CustomerID]],'Customers'!A:A,'Customers'!E:E)</f>
        <v>Consumer</v>
      </c>
      <c r="H127" s="2">
        <v>45355</v>
      </c>
      <c r="I127" s="2">
        <v>45362</v>
      </c>
      <c r="J127">
        <v>22</v>
      </c>
      <c r="K127">
        <v>1445.7</v>
      </c>
      <c r="L127">
        <v>0.15</v>
      </c>
      <c r="M127" s="1" t="s">
        <v>52</v>
      </c>
      <c r="N127" s="1" t="s">
        <v>15</v>
      </c>
      <c r="O127" s="1" t="s">
        <v>35</v>
      </c>
      <c r="P127" s="3">
        <f>Orders[[#This Row],[Quantity]]*Orders[[#This Row],[UnitPrice]]*(1-Orders[[#This Row],[Discount]])</f>
        <v>27034.59</v>
      </c>
      <c r="Q127" s="1" t="str">
        <f>IF(AND(Orders[[#This Row],[Order Value]]&gt;50000,Orders[[#This Row],[Status]]="Completed"),"Yes","No")</f>
        <v>No</v>
      </c>
      <c r="R127" s="1" t="str">
        <f>IF(OR(Orders[[#This Row],[Region]]="Dhaka",Orders[[#This Row],[Region]]="Chattogram"),"Priority","Standard")</f>
        <v>Priority</v>
      </c>
      <c r="S127" s="1" t="str">
        <f>_xlfn.CONCAT(Orders[[#This Row],[OrderID]],Orders[[#This Row],[CustomerID]],Orders[[#This Row],[Order Value]])</f>
        <v>O00305C034927034.59</v>
      </c>
    </row>
    <row r="128" spans="1:19" x14ac:dyDescent="0.25">
      <c r="A128" s="1" t="s">
        <v>358</v>
      </c>
      <c r="B128" s="1" t="s">
        <v>64</v>
      </c>
      <c r="C128" s="1" t="s">
        <v>73</v>
      </c>
      <c r="D128" s="1" t="str">
        <f>VLOOKUP(C128,Products[],2,FALSE)</f>
        <v>Mobile Accessories Max 508</v>
      </c>
      <c r="E128" s="1" t="str">
        <f>VLOOKUP(Orders[[#This Row],[ProductID]],Products[],3,FALSE)</f>
        <v>Electronics</v>
      </c>
      <c r="F128" s="1" t="s">
        <v>59</v>
      </c>
      <c r="G128" s="1" t="str">
        <f>_xlfn.XLOOKUP(Orders[[#This Row],[CustomerID]],'Customers'!A:A,'Customers'!E:E)</f>
        <v>consumer</v>
      </c>
      <c r="H128" s="2">
        <v>45402</v>
      </c>
      <c r="I128" s="2">
        <v>45409</v>
      </c>
      <c r="J128">
        <v>24</v>
      </c>
      <c r="K128">
        <v>2646.48</v>
      </c>
      <c r="L128">
        <v>0</v>
      </c>
      <c r="M128" s="1" t="s">
        <v>52</v>
      </c>
      <c r="N128" s="1" t="s">
        <v>84</v>
      </c>
      <c r="O128" s="1" t="s">
        <v>21</v>
      </c>
      <c r="P128" s="3">
        <f>Orders[[#This Row],[Quantity]]*Orders[[#This Row],[UnitPrice]]*(1-Orders[[#This Row],[Discount]])</f>
        <v>63515.520000000004</v>
      </c>
      <c r="Q128" s="1" t="str">
        <f>IF(AND(Orders[[#This Row],[Order Value]]&gt;50000,Orders[[#This Row],[Status]]="Completed"),"Yes","No")</f>
        <v>No</v>
      </c>
      <c r="R128" s="1" t="str">
        <f>IF(OR(Orders[[#This Row],[Region]]="Dhaka",Orders[[#This Row],[Region]]="Chattogram"),"Priority","Standard")</f>
        <v>Priority</v>
      </c>
      <c r="S128" s="1" t="str">
        <f>_xlfn.CONCAT(Orders[[#This Row],[OrderID]],Orders[[#This Row],[CustomerID]],Orders[[#This Row],[Order Value]])</f>
        <v>O01026C024963515.52</v>
      </c>
    </row>
    <row r="129" spans="1:19" x14ac:dyDescent="0.25">
      <c r="A129" s="1" t="s">
        <v>359</v>
      </c>
      <c r="B129" s="1" t="s">
        <v>360</v>
      </c>
      <c r="C129" s="1" t="s">
        <v>32</v>
      </c>
      <c r="D129" s="1" t="str">
        <f>VLOOKUP(C129,Products[],2,FALSE)</f>
        <v>Binders Max 146</v>
      </c>
      <c r="E129" s="1" t="str">
        <f>VLOOKUP(Orders[[#This Row],[ProductID]],Products[],3,FALSE)</f>
        <v>Office Supplies</v>
      </c>
      <c r="F129" s="1" t="s">
        <v>23</v>
      </c>
      <c r="G129" s="1" t="str">
        <f>_xlfn.XLOOKUP(Orders[[#This Row],[CustomerID]],'Customers'!A:A,'Customers'!E:E)</f>
        <v>consumer</v>
      </c>
      <c r="H129" s="2">
        <v>45875</v>
      </c>
      <c r="I129" s="2">
        <v>45883</v>
      </c>
      <c r="J129">
        <v>17</v>
      </c>
      <c r="K129">
        <v>4558.3900000000003</v>
      </c>
      <c r="L129">
        <v>0.15</v>
      </c>
      <c r="M129" s="1" t="s">
        <v>14</v>
      </c>
      <c r="N129" s="1" t="s">
        <v>34</v>
      </c>
      <c r="O129" s="1" t="s">
        <v>21</v>
      </c>
      <c r="P129" s="3">
        <f>Orders[[#This Row],[Quantity]]*Orders[[#This Row],[UnitPrice]]*(1-Orders[[#This Row],[Discount]])</f>
        <v>65868.735499999995</v>
      </c>
      <c r="Q129" s="1" t="str">
        <f>IF(AND(Orders[[#This Row],[Order Value]]&gt;50000,Orders[[#This Row],[Status]]="Completed"),"Yes","No")</f>
        <v>Yes</v>
      </c>
      <c r="R129" s="1" t="str">
        <f>IF(OR(Orders[[#This Row],[Region]]="Dhaka",Orders[[#This Row],[Region]]="Chattogram"),"Priority","Standard")</f>
        <v>Standard</v>
      </c>
      <c r="S129" s="1" t="str">
        <f>_xlfn.CONCAT(Orders[[#This Row],[OrderID]],Orders[[#This Row],[CustomerID]],Orders[[#This Row],[Order Value]])</f>
        <v>O01812C002665868.7355</v>
      </c>
    </row>
    <row r="130" spans="1:19" x14ac:dyDescent="0.25">
      <c r="A130" s="1" t="s">
        <v>361</v>
      </c>
      <c r="B130" s="1" t="s">
        <v>362</v>
      </c>
      <c r="C130" s="1" t="s">
        <v>162</v>
      </c>
      <c r="D130" s="1" t="str">
        <f>VLOOKUP(C130,Products[],2,FALSE)</f>
        <v>Binders Lite 852</v>
      </c>
      <c r="E130" s="1" t="str">
        <f>VLOOKUP(Orders[[#This Row],[ProductID]],Products[],3,FALSE)</f>
        <v>Office Supplies</v>
      </c>
      <c r="F130" s="1" t="s">
        <v>19</v>
      </c>
      <c r="G130" s="1" t="str">
        <f>_xlfn.XLOOKUP(Orders[[#This Row],[CustomerID]],'Customers'!A:A,'Customers'!E:E)</f>
        <v>Consumer</v>
      </c>
      <c r="H130" s="2">
        <v>45969</v>
      </c>
      <c r="I130" s="2">
        <v>45969</v>
      </c>
      <c r="J130">
        <v>19</v>
      </c>
      <c r="K130">
        <v>5615.15</v>
      </c>
      <c r="L130">
        <v>0.15</v>
      </c>
      <c r="M130" s="1" t="s">
        <v>39</v>
      </c>
      <c r="N130" s="1" t="s">
        <v>84</v>
      </c>
      <c r="O130" s="1" t="s">
        <v>21</v>
      </c>
      <c r="P130" s="3">
        <f>Orders[[#This Row],[Quantity]]*Orders[[#This Row],[UnitPrice]]*(1-Orders[[#This Row],[Discount]])</f>
        <v>90684.672499999986</v>
      </c>
      <c r="Q130" s="1" t="str">
        <f>IF(AND(Orders[[#This Row],[Order Value]]&gt;50000,Orders[[#This Row],[Status]]="Completed"),"Yes","No")</f>
        <v>No</v>
      </c>
      <c r="R130" s="1" t="str">
        <f>IF(OR(Orders[[#This Row],[Region]]="Dhaka",Orders[[#This Row],[Region]]="Chattogram"),"Priority","Standard")</f>
        <v>Standard</v>
      </c>
      <c r="S130" s="1" t="str">
        <f>_xlfn.CONCAT(Orders[[#This Row],[OrderID]],Orders[[#This Row],[CustomerID]],Orders[[#This Row],[Order Value]])</f>
        <v>O00028C019890684.6725</v>
      </c>
    </row>
    <row r="131" spans="1:19" x14ac:dyDescent="0.25">
      <c r="A131" s="1" t="s">
        <v>363</v>
      </c>
      <c r="B131" s="1" t="s">
        <v>312</v>
      </c>
      <c r="C131" s="1" t="s">
        <v>108</v>
      </c>
      <c r="D131" s="1" t="str">
        <f>VLOOKUP(C131,Products[],2,FALSE)</f>
        <v>Men Max 446</v>
      </c>
      <c r="E131" s="1" t="str">
        <f>VLOOKUP(Orders[[#This Row],[ProductID]],Products[],3,FALSE)</f>
        <v>Apparel</v>
      </c>
      <c r="F131" s="1" t="s">
        <v>13</v>
      </c>
      <c r="G131" s="1" t="str">
        <f>_xlfn.XLOOKUP(Orders[[#This Row],[CustomerID]],'Customers'!A:A,'Customers'!E:E)</f>
        <v>consumer</v>
      </c>
      <c r="H131" s="2">
        <v>45481</v>
      </c>
      <c r="I131" s="2">
        <v>45480</v>
      </c>
      <c r="J131">
        <v>15</v>
      </c>
      <c r="K131">
        <v>3339.23</v>
      </c>
      <c r="L131">
        <v>0</v>
      </c>
      <c r="M131" s="1" t="s">
        <v>52</v>
      </c>
      <c r="N131" s="1" t="s">
        <v>15</v>
      </c>
      <c r="O131" s="1" t="s">
        <v>35</v>
      </c>
      <c r="P131" s="3">
        <f>Orders[[#This Row],[Quantity]]*Orders[[#This Row],[UnitPrice]]*(1-Orders[[#This Row],[Discount]])</f>
        <v>50088.45</v>
      </c>
      <c r="Q131" s="1" t="str">
        <f>IF(AND(Orders[[#This Row],[Order Value]]&gt;50000,Orders[[#This Row],[Status]]="Completed"),"Yes","No")</f>
        <v>No</v>
      </c>
      <c r="R131" s="1" t="str">
        <f>IF(OR(Orders[[#This Row],[Region]]="Dhaka",Orders[[#This Row],[Region]]="Chattogram"),"Priority","Standard")</f>
        <v>Priority</v>
      </c>
      <c r="S131" s="1" t="str">
        <f>_xlfn.CONCAT(Orders[[#This Row],[OrderID]],Orders[[#This Row],[CustomerID]],Orders[[#This Row],[Order Value]])</f>
        <v>O01455C027750088.45</v>
      </c>
    </row>
    <row r="132" spans="1:19" x14ac:dyDescent="0.25">
      <c r="A132" s="1" t="s">
        <v>364</v>
      </c>
      <c r="B132" s="1" t="s">
        <v>365</v>
      </c>
      <c r="C132" s="1" t="s">
        <v>18</v>
      </c>
      <c r="D132" s="1" t="str">
        <f>VLOOKUP(C132,Products[],2,FALSE)</f>
        <v>Labels Deluxe 800</v>
      </c>
      <c r="E132" s="1" t="str">
        <f>VLOOKUP(Orders[[#This Row],[ProductID]],Products[],3,FALSE)</f>
        <v>Office Supplies</v>
      </c>
      <c r="F132" s="1" t="s">
        <v>125</v>
      </c>
      <c r="G132" s="1" t="str">
        <f>_xlfn.XLOOKUP(Orders[[#This Row],[CustomerID]],'Customers'!A:A,'Customers'!E:E)</f>
        <v>Corporate</v>
      </c>
      <c r="H132" s="2">
        <v>45606</v>
      </c>
      <c r="I132" s="2">
        <v>45612</v>
      </c>
      <c r="J132">
        <v>6</v>
      </c>
      <c r="K132">
        <v>6948.05</v>
      </c>
      <c r="L132">
        <v>0</v>
      </c>
      <c r="M132" s="1" t="s">
        <v>52</v>
      </c>
      <c r="N132" s="1" t="s">
        <v>84</v>
      </c>
      <c r="O132" s="1" t="s">
        <v>21</v>
      </c>
      <c r="P132" s="3">
        <f>Orders[[#This Row],[Quantity]]*Orders[[#This Row],[UnitPrice]]*(1-Orders[[#This Row],[Discount]])</f>
        <v>41688.300000000003</v>
      </c>
      <c r="Q132" s="1" t="str">
        <f>IF(AND(Orders[[#This Row],[Order Value]]&gt;50000,Orders[[#This Row],[Status]]="Completed"),"Yes","No")</f>
        <v>No</v>
      </c>
      <c r="R132" s="1" t="str">
        <f>IF(OR(Orders[[#This Row],[Region]]="Dhaka",Orders[[#This Row],[Region]]="Chattogram"),"Priority","Standard")</f>
        <v>Priority</v>
      </c>
      <c r="S132" s="1" t="str">
        <f>_xlfn.CONCAT(Orders[[#This Row],[OrderID]],Orders[[#This Row],[CustomerID]],Orders[[#This Row],[Order Value]])</f>
        <v>O01187C029741688.3</v>
      </c>
    </row>
    <row r="133" spans="1:19" x14ac:dyDescent="0.25">
      <c r="A133" s="1" t="s">
        <v>366</v>
      </c>
      <c r="B133" s="1" t="s">
        <v>103</v>
      </c>
      <c r="C133" s="1" t="s">
        <v>230</v>
      </c>
      <c r="D133" s="1" t="str">
        <f>VLOOKUP(C133,Products[],2,FALSE)</f>
        <v>Footwear Eco 532</v>
      </c>
      <c r="E133" s="1" t="str">
        <f>VLOOKUP(Orders[[#This Row],[ProductID]],Products[],3,FALSE)</f>
        <v>Apparel</v>
      </c>
      <c r="F133" s="1" t="s">
        <v>51</v>
      </c>
      <c r="G133" s="1" t="str">
        <f>_xlfn.XLOOKUP(Orders[[#This Row],[CustomerID]],'Customers'!A:A,'Customers'!E:E)</f>
        <v>consumer</v>
      </c>
      <c r="H133" s="2">
        <v>45627</v>
      </c>
      <c r="I133" s="2">
        <v>45637</v>
      </c>
      <c r="J133">
        <v>5</v>
      </c>
      <c r="K133">
        <v>999.3</v>
      </c>
      <c r="L133">
        <v>0.2</v>
      </c>
      <c r="M133" s="1" t="s">
        <v>39</v>
      </c>
      <c r="N133" s="1" t="s">
        <v>28</v>
      </c>
      <c r="O133" s="1" t="s">
        <v>24</v>
      </c>
      <c r="P133" s="3">
        <f>Orders[[#This Row],[Quantity]]*Orders[[#This Row],[UnitPrice]]*(1-Orders[[#This Row],[Discount]])</f>
        <v>3997.2000000000003</v>
      </c>
      <c r="Q133" s="1" t="str">
        <f>IF(AND(Orders[[#This Row],[Order Value]]&gt;50000,Orders[[#This Row],[Status]]="Completed"),"Yes","No")</f>
        <v>No</v>
      </c>
      <c r="R133" s="1" t="str">
        <f>IF(OR(Orders[[#This Row],[Region]]="Dhaka",Orders[[#This Row],[Region]]="Chattogram"),"Priority","Standard")</f>
        <v>Standard</v>
      </c>
      <c r="S133" s="1" t="str">
        <f>_xlfn.CONCAT(Orders[[#This Row],[OrderID]],Orders[[#This Row],[CustomerID]],Orders[[#This Row],[Order Value]])</f>
        <v>O04601C02033997.2</v>
      </c>
    </row>
    <row r="134" spans="1:19" x14ac:dyDescent="0.25">
      <c r="A134" s="1" t="s">
        <v>367</v>
      </c>
      <c r="B134" s="1" t="s">
        <v>265</v>
      </c>
      <c r="C134" s="1" t="s">
        <v>201</v>
      </c>
      <c r="D134" s="1" t="str">
        <f>VLOOKUP(C134,Products[],2,FALSE)</f>
        <v>Men Lite 154 (New)</v>
      </c>
      <c r="E134" s="1" t="str">
        <f>VLOOKUP(Orders[[#This Row],[ProductID]],Products[],3,FALSE)</f>
        <v>Apparel</v>
      </c>
      <c r="F134" s="1" t="s">
        <v>82</v>
      </c>
      <c r="G134" s="1" t="str">
        <f>_xlfn.XLOOKUP(Orders[[#This Row],[CustomerID]],'Customers'!A:A,'Customers'!E:E)</f>
        <v>Corporate</v>
      </c>
      <c r="H134" s="2">
        <v>45910</v>
      </c>
      <c r="I134" s="2">
        <v>45917</v>
      </c>
      <c r="J134">
        <v>7</v>
      </c>
      <c r="K134">
        <v>6675.86</v>
      </c>
      <c r="L134">
        <v>0.2</v>
      </c>
      <c r="M134" s="1" t="s">
        <v>39</v>
      </c>
      <c r="N134" s="1" t="s">
        <v>34</v>
      </c>
      <c r="O134" s="1" t="s">
        <v>24</v>
      </c>
      <c r="P134" s="3">
        <f>Orders[[#This Row],[Quantity]]*Orders[[#This Row],[UnitPrice]]*(1-Orders[[#This Row],[Discount]])</f>
        <v>37384.815999999999</v>
      </c>
      <c r="Q134" s="1" t="str">
        <f>IF(AND(Orders[[#This Row],[Order Value]]&gt;50000,Orders[[#This Row],[Status]]="Completed"),"Yes","No")</f>
        <v>No</v>
      </c>
      <c r="R134" s="1" t="str">
        <f>IF(OR(Orders[[#This Row],[Region]]="Dhaka",Orders[[#This Row],[Region]]="Chattogram"),"Priority","Standard")</f>
        <v>Standard</v>
      </c>
      <c r="S134" s="1" t="str">
        <f>_xlfn.CONCAT(Orders[[#This Row],[OrderID]],Orders[[#This Row],[CustomerID]],Orders[[#This Row],[Order Value]])</f>
        <v>O05869C045337384.816</v>
      </c>
    </row>
    <row r="135" spans="1:19" x14ac:dyDescent="0.25">
      <c r="A135" s="1" t="s">
        <v>368</v>
      </c>
      <c r="B135" s="1" t="s">
        <v>101</v>
      </c>
      <c r="C135" s="1" t="s">
        <v>78</v>
      </c>
      <c r="D135" s="1" t="str">
        <f>VLOOKUP(C135,Products[],2,FALSE)</f>
        <v>Personal Care Eco 185</v>
      </c>
      <c r="E135" s="1" t="str">
        <f>VLOOKUP(Orders[[#This Row],[ProductID]],Products[],3,FALSE)</f>
        <v>Groceries</v>
      </c>
      <c r="F135" s="1" t="s">
        <v>63</v>
      </c>
      <c r="G135" s="1" t="str">
        <f>_xlfn.XLOOKUP(Orders[[#This Row],[CustomerID]],'Customers'!A:A,'Customers'!E:E)</f>
        <v>Home Office</v>
      </c>
      <c r="H135" s="2">
        <v>45751</v>
      </c>
      <c r="I135" s="2">
        <v>45750</v>
      </c>
      <c r="J135">
        <v>21</v>
      </c>
      <c r="K135">
        <v>1326.18</v>
      </c>
      <c r="L135">
        <v>0</v>
      </c>
      <c r="M135" s="1" t="s">
        <v>43</v>
      </c>
      <c r="N135" s="1" t="s">
        <v>34</v>
      </c>
      <c r="O135" s="1" t="s">
        <v>24</v>
      </c>
      <c r="P135" s="3">
        <f>Orders[[#This Row],[Quantity]]*Orders[[#This Row],[UnitPrice]]*(1-Orders[[#This Row],[Discount]])</f>
        <v>27849.780000000002</v>
      </c>
      <c r="Q135" s="1" t="str">
        <f>IF(AND(Orders[[#This Row],[Order Value]]&gt;50000,Orders[[#This Row],[Status]]="Completed"),"Yes","No")</f>
        <v>No</v>
      </c>
      <c r="R135" s="1" t="str">
        <f>IF(OR(Orders[[#This Row],[Region]]="Dhaka",Orders[[#This Row],[Region]]="Chattogram"),"Priority","Standard")</f>
        <v>Standard</v>
      </c>
      <c r="S135" s="1" t="str">
        <f>_xlfn.CONCAT(Orders[[#This Row],[OrderID]],Orders[[#This Row],[CustomerID]],Orders[[#This Row],[Order Value]])</f>
        <v>O00031C015827849.78</v>
      </c>
    </row>
    <row r="136" spans="1:19" x14ac:dyDescent="0.25">
      <c r="A136" s="1" t="s">
        <v>369</v>
      </c>
      <c r="B136" s="1" t="s">
        <v>116</v>
      </c>
      <c r="C136" s="1" t="s">
        <v>160</v>
      </c>
      <c r="D136" s="1" t="str">
        <f>VLOOKUP(C136,Products[],2,FALSE)</f>
        <v>Audio Pro 619</v>
      </c>
      <c r="E136" s="1" t="str">
        <f>VLOOKUP(Orders[[#This Row],[ProductID]],Products[],3,FALSE)</f>
        <v>Electronics</v>
      </c>
      <c r="F136" s="1" t="s">
        <v>13</v>
      </c>
      <c r="G136" s="1" t="str">
        <f>_xlfn.XLOOKUP(Orders[[#This Row],[CustomerID]],'Customers'!A:A,'Customers'!E:E)</f>
        <v>Home Office</v>
      </c>
      <c r="H136" s="2">
        <v>45875</v>
      </c>
      <c r="I136" s="2">
        <v>45875</v>
      </c>
      <c r="J136">
        <v>10</v>
      </c>
      <c r="K136">
        <v>394.47</v>
      </c>
      <c r="L136">
        <v>0.15</v>
      </c>
      <c r="M136" s="1" t="s">
        <v>14</v>
      </c>
      <c r="N136" s="1" t="s">
        <v>15</v>
      </c>
      <c r="O136" s="1" t="s">
        <v>29</v>
      </c>
      <c r="P136" s="3">
        <f>Orders[[#This Row],[Quantity]]*Orders[[#This Row],[UnitPrice]]*(1-Orders[[#This Row],[Discount]])</f>
        <v>3352.9950000000003</v>
      </c>
      <c r="Q136" s="1" t="str">
        <f>IF(AND(Orders[[#This Row],[Order Value]]&gt;50000,Orders[[#This Row],[Status]]="Completed"),"Yes","No")</f>
        <v>No</v>
      </c>
      <c r="R136" s="1" t="str">
        <f>IF(OR(Orders[[#This Row],[Region]]="Dhaka",Orders[[#This Row],[Region]]="Chattogram"),"Priority","Standard")</f>
        <v>Standard</v>
      </c>
      <c r="S136" s="1" t="str">
        <f>_xlfn.CONCAT(Orders[[#This Row],[OrderID]],Orders[[#This Row],[CustomerID]],Orders[[#This Row],[Order Value]])</f>
        <v>O01859C04083352.995</v>
      </c>
    </row>
    <row r="137" spans="1:19" x14ac:dyDescent="0.25">
      <c r="A137" s="1" t="s">
        <v>370</v>
      </c>
      <c r="B137" s="1" t="s">
        <v>371</v>
      </c>
      <c r="C137" s="1" t="s">
        <v>270</v>
      </c>
      <c r="D137" s="1" t="str">
        <f>VLOOKUP(C137,Products[],2,FALSE)</f>
        <v>Storage Mini 899</v>
      </c>
      <c r="E137" s="1" t="str">
        <f>VLOOKUP(Orders[[#This Row],[ProductID]],Products[],3,FALSE)</f>
        <v>Furniture</v>
      </c>
      <c r="F137" s="1" t="s">
        <v>105</v>
      </c>
      <c r="G137" s="1" t="str">
        <f>_xlfn.XLOOKUP(Orders[[#This Row],[CustomerID]],'Customers'!A:A,'Customers'!E:E)</f>
        <v>Consumer</v>
      </c>
      <c r="H137" s="2">
        <v>45440</v>
      </c>
      <c r="I137" s="2">
        <v>45440</v>
      </c>
      <c r="J137">
        <v>3</v>
      </c>
      <c r="K137">
        <v>1047.05</v>
      </c>
      <c r="L137">
        <v>0.1</v>
      </c>
      <c r="M137" s="1" t="s">
        <v>43</v>
      </c>
      <c r="N137" s="1" t="s">
        <v>34</v>
      </c>
      <c r="O137" s="1" t="s">
        <v>29</v>
      </c>
      <c r="P137" s="3">
        <f>Orders[[#This Row],[Quantity]]*Orders[[#This Row],[UnitPrice]]*(1-Orders[[#This Row],[Discount]])</f>
        <v>2827.0349999999999</v>
      </c>
      <c r="Q137" s="1" t="str">
        <f>IF(AND(Orders[[#This Row],[Order Value]]&gt;50000,Orders[[#This Row],[Status]]="Completed"),"Yes","No")</f>
        <v>No</v>
      </c>
      <c r="R137" s="1" t="str">
        <f>IF(OR(Orders[[#This Row],[Region]]="Dhaka",Orders[[#This Row],[Region]]="Chattogram"),"Priority","Standard")</f>
        <v>Standard</v>
      </c>
      <c r="S137" s="1" t="str">
        <f>_xlfn.CONCAT(Orders[[#This Row],[OrderID]],Orders[[#This Row],[CustomerID]],Orders[[#This Row],[Order Value]])</f>
        <v>O01171C02342827.035</v>
      </c>
    </row>
    <row r="138" spans="1:19" hidden="1" x14ac:dyDescent="0.25">
      <c r="A138" s="1" t="s">
        <v>372</v>
      </c>
      <c r="B138" s="1" t="s">
        <v>373</v>
      </c>
      <c r="C138" s="1" t="s">
        <v>181</v>
      </c>
      <c r="D138" s="1" t="e">
        <f>VLOOKUP(C138,Products[],2,FALSE)</f>
        <v>#N/A</v>
      </c>
      <c r="E138" s="1" t="e">
        <f>VLOOKUP(Orders[[#This Row],[ProductID]],Products[],3,FALSE)</f>
        <v>#N/A</v>
      </c>
      <c r="F138" s="1" t="s">
        <v>63</v>
      </c>
      <c r="G138" s="1" t="str">
        <f>_xlfn.XLOOKUP(Orders[[#This Row],[CustomerID]],'Customers'!A:A,'Customers'!E:E)</f>
        <v>Corporate</v>
      </c>
      <c r="H138" s="2">
        <v>45971</v>
      </c>
      <c r="I138" s="2">
        <v>45980</v>
      </c>
      <c r="J138">
        <v>22</v>
      </c>
      <c r="K138">
        <v>5983.16</v>
      </c>
      <c r="L138">
        <v>0.2</v>
      </c>
      <c r="M138" s="1" t="s">
        <v>52</v>
      </c>
      <c r="N138" s="1" t="s">
        <v>34</v>
      </c>
      <c r="O138" s="1" t="s">
        <v>21</v>
      </c>
      <c r="P138" s="3">
        <f>Orders[[#This Row],[Quantity]]*Orders[[#This Row],[UnitPrice]]*(1-Orders[[#This Row],[Discount]])</f>
        <v>105303.61599999999</v>
      </c>
      <c r="Q138" s="1" t="str">
        <f>IF(AND(Orders[[#This Row],[Order Value]]&gt;50000,Orders[[#This Row],[Status]]="Completed"),"Yes","No")</f>
        <v>Yes</v>
      </c>
      <c r="R138" s="1" t="str">
        <f>IF(OR(Orders[[#This Row],[Region]]="Dhaka",Orders[[#This Row],[Region]]="Chattogram"),"Priority","Standard")</f>
        <v>Priority</v>
      </c>
      <c r="S138" s="1" t="str">
        <f>_xlfn.CONCAT(Orders[[#This Row],[OrderID]],Orders[[#This Row],[CustomerID]],Orders[[#This Row],[Order Value]])</f>
        <v>O01334C0025105303.616</v>
      </c>
    </row>
    <row r="139" spans="1:19" x14ac:dyDescent="0.25">
      <c r="A139" s="1" t="s">
        <v>374</v>
      </c>
      <c r="B139" s="1" t="s">
        <v>375</v>
      </c>
      <c r="C139" s="1" t="s">
        <v>102</v>
      </c>
      <c r="D139" s="1" t="str">
        <f>VLOOKUP(C139,Products[],2,FALSE)</f>
        <v>Pens Mini 821</v>
      </c>
      <c r="E139" s="1" t="str">
        <f>VLOOKUP(Orders[[#This Row],[ProductID]],Products[],3,FALSE)</f>
        <v>Office Supplies</v>
      </c>
      <c r="F139" s="1" t="s">
        <v>63</v>
      </c>
      <c r="G139" s="1" t="str">
        <f>_xlfn.XLOOKUP(Orders[[#This Row],[CustomerID]],'Customers'!A:A,'Customers'!E:E)</f>
        <v>SMB</v>
      </c>
      <c r="H139" s="2">
        <v>45988</v>
      </c>
      <c r="I139" s="2">
        <v>45991</v>
      </c>
      <c r="J139">
        <v>24</v>
      </c>
      <c r="K139">
        <v>3030.39</v>
      </c>
      <c r="L139">
        <v>0.1</v>
      </c>
      <c r="M139" s="1" t="s">
        <v>52</v>
      </c>
      <c r="N139" s="1" t="s">
        <v>34</v>
      </c>
      <c r="O139" s="1" t="s">
        <v>24</v>
      </c>
      <c r="P139" s="3">
        <f>Orders[[#This Row],[Quantity]]*Orders[[#This Row],[UnitPrice]]*(1-Orders[[#This Row],[Discount]])</f>
        <v>65456.423999999999</v>
      </c>
      <c r="Q139" s="1" t="str">
        <f>IF(AND(Orders[[#This Row],[Order Value]]&gt;50000,Orders[[#This Row],[Status]]="Completed"),"Yes","No")</f>
        <v>Yes</v>
      </c>
      <c r="R139" s="1" t="str">
        <f>IF(OR(Orders[[#This Row],[Region]]="Dhaka",Orders[[#This Row],[Region]]="Chattogram"),"Priority","Standard")</f>
        <v>Priority</v>
      </c>
      <c r="S139" s="1" t="str">
        <f>_xlfn.CONCAT(Orders[[#This Row],[OrderID]],Orders[[#This Row],[CustomerID]],Orders[[#This Row],[Order Value]])</f>
        <v>O02160C012765456.424</v>
      </c>
    </row>
    <row r="140" spans="1:19" x14ac:dyDescent="0.25">
      <c r="A140" s="1" t="s">
        <v>376</v>
      </c>
      <c r="B140" s="1" t="s">
        <v>377</v>
      </c>
      <c r="C140" s="1" t="s">
        <v>62</v>
      </c>
      <c r="D140" s="1" t="str">
        <f>VLOOKUP(C140,Products[],2,FALSE)</f>
        <v>Mobile Accessories Lite 346</v>
      </c>
      <c r="E140" s="1" t="str">
        <f>VLOOKUP(Orders[[#This Row],[ProductID]],Products[],3,FALSE)</f>
        <v>Electronics</v>
      </c>
      <c r="F140" s="1" t="s">
        <v>59</v>
      </c>
      <c r="G140" s="1" t="str">
        <f>_xlfn.XLOOKUP(Orders[[#This Row],[CustomerID]],'Customers'!A:A,'Customers'!E:E)</f>
        <v>consumer</v>
      </c>
      <c r="H140" s="2">
        <v>46004</v>
      </c>
      <c r="I140" s="2">
        <v>46007</v>
      </c>
      <c r="J140">
        <v>8</v>
      </c>
      <c r="K140">
        <v>3743.55</v>
      </c>
      <c r="L140">
        <v>0</v>
      </c>
      <c r="M140" s="1" t="s">
        <v>52</v>
      </c>
      <c r="N140" s="1" t="s">
        <v>28</v>
      </c>
      <c r="O140" s="1" t="s">
        <v>35</v>
      </c>
      <c r="P140" s="3">
        <f>Orders[[#This Row],[Quantity]]*Orders[[#This Row],[UnitPrice]]*(1-Orders[[#This Row],[Discount]])</f>
        <v>29948.400000000001</v>
      </c>
      <c r="Q140" s="1" t="str">
        <f>IF(AND(Orders[[#This Row],[Order Value]]&gt;50000,Orders[[#This Row],[Status]]="Completed"),"Yes","No")</f>
        <v>No</v>
      </c>
      <c r="R140" s="1" t="str">
        <f>IF(OR(Orders[[#This Row],[Region]]="Dhaka",Orders[[#This Row],[Region]]="Chattogram"),"Priority","Standard")</f>
        <v>Priority</v>
      </c>
      <c r="S140" s="1" t="str">
        <f>_xlfn.CONCAT(Orders[[#This Row],[OrderID]],Orders[[#This Row],[CustomerID]],Orders[[#This Row],[Order Value]])</f>
        <v>O00262C042029948.4</v>
      </c>
    </row>
    <row r="141" spans="1:19" x14ac:dyDescent="0.25">
      <c r="A141" s="1" t="s">
        <v>378</v>
      </c>
      <c r="B141" s="1" t="s">
        <v>300</v>
      </c>
      <c r="C141" s="1" t="s">
        <v>78</v>
      </c>
      <c r="D141" s="1" t="str">
        <f>VLOOKUP(C141,Products[],2,FALSE)</f>
        <v>Personal Care Eco 185</v>
      </c>
      <c r="E141" s="1" t="str">
        <f>VLOOKUP(Orders[[#This Row],[ProductID]],Products[],3,FALSE)</f>
        <v>Groceries</v>
      </c>
      <c r="F141" s="1" t="s">
        <v>19</v>
      </c>
      <c r="G141" s="1" t="str">
        <f>_xlfn.XLOOKUP(Orders[[#This Row],[CustomerID]],'Customers'!A:A,'Customers'!E:E)</f>
        <v>consumer</v>
      </c>
      <c r="H141" s="2">
        <v>45435</v>
      </c>
      <c r="I141" s="2">
        <v>45434</v>
      </c>
      <c r="J141">
        <v>7</v>
      </c>
      <c r="K141">
        <v>691.88</v>
      </c>
      <c r="L141">
        <v>0</v>
      </c>
      <c r="M141" s="1" t="s">
        <v>39</v>
      </c>
      <c r="N141" s="1" t="s">
        <v>28</v>
      </c>
      <c r="O141" s="1" t="s">
        <v>29</v>
      </c>
      <c r="P141" s="3">
        <f>Orders[[#This Row],[Quantity]]*Orders[[#This Row],[UnitPrice]]*(1-Orders[[#This Row],[Discount]])</f>
        <v>4843.16</v>
      </c>
      <c r="Q141" s="1" t="str">
        <f>IF(AND(Orders[[#This Row],[Order Value]]&gt;50000,Orders[[#This Row],[Status]]="Completed"),"Yes","No")</f>
        <v>No</v>
      </c>
      <c r="R141" s="1" t="str">
        <f>IF(OR(Orders[[#This Row],[Region]]="Dhaka",Orders[[#This Row],[Region]]="Chattogram"),"Priority","Standard")</f>
        <v>Standard</v>
      </c>
      <c r="S141" s="1" t="str">
        <f>_xlfn.CONCAT(Orders[[#This Row],[OrderID]],Orders[[#This Row],[CustomerID]],Orders[[#This Row],[Order Value]])</f>
        <v>O01310C01644843.16</v>
      </c>
    </row>
    <row r="142" spans="1:19" x14ac:dyDescent="0.25">
      <c r="A142" s="1" t="s">
        <v>379</v>
      </c>
      <c r="B142" s="1" t="s">
        <v>91</v>
      </c>
      <c r="C142" s="1" t="s">
        <v>151</v>
      </c>
      <c r="D142" s="1" t="str">
        <f>VLOOKUP(C142,Products[],2,FALSE)</f>
        <v>Paper Lite 570</v>
      </c>
      <c r="E142" s="1" t="str">
        <f>VLOOKUP(Orders[[#This Row],[ProductID]],Products[],3,FALSE)</f>
        <v>Office Supplies</v>
      </c>
      <c r="F142" s="1" t="s">
        <v>13</v>
      </c>
      <c r="G142" s="1" t="str">
        <f>_xlfn.XLOOKUP(Orders[[#This Row],[CustomerID]],'Customers'!A:A,'Customers'!E:E)</f>
        <v>consumer</v>
      </c>
      <c r="H142" s="2">
        <v>45722</v>
      </c>
      <c r="I142" s="2">
        <v>45734</v>
      </c>
      <c r="J142">
        <v>22</v>
      </c>
      <c r="K142">
        <v>4986.47</v>
      </c>
      <c r="L142">
        <v>0.05</v>
      </c>
      <c r="M142" s="1" t="s">
        <v>43</v>
      </c>
      <c r="N142" s="1" t="s">
        <v>15</v>
      </c>
      <c r="O142" s="1" t="s">
        <v>24</v>
      </c>
      <c r="P142" s="3">
        <f>Orders[[#This Row],[Quantity]]*Orders[[#This Row],[UnitPrice]]*(1-Orders[[#This Row],[Discount]])</f>
        <v>104217.22300000001</v>
      </c>
      <c r="Q142" s="1" t="str">
        <f>IF(AND(Orders[[#This Row],[Order Value]]&gt;50000,Orders[[#This Row],[Status]]="Completed"),"Yes","No")</f>
        <v>No</v>
      </c>
      <c r="R142" s="1" t="str">
        <f>IF(OR(Orders[[#This Row],[Region]]="Dhaka",Orders[[#This Row],[Region]]="Chattogram"),"Priority","Standard")</f>
        <v>Standard</v>
      </c>
      <c r="S142" s="1" t="str">
        <f>_xlfn.CONCAT(Orders[[#This Row],[OrderID]],Orders[[#This Row],[CustomerID]],Orders[[#This Row],[Order Value]])</f>
        <v>O01320C0439104217.223</v>
      </c>
    </row>
    <row r="143" spans="1:19" x14ac:dyDescent="0.25">
      <c r="A143" s="1" t="s">
        <v>380</v>
      </c>
      <c r="B143" s="1" t="s">
        <v>381</v>
      </c>
      <c r="C143" s="1" t="s">
        <v>89</v>
      </c>
      <c r="D143" s="1" t="str">
        <f>VLOOKUP(C143,Products[],2,FALSE)</f>
        <v>Chairs Mini 737</v>
      </c>
      <c r="E143" s="1" t="str">
        <f>VLOOKUP(Orders[[#This Row],[ProductID]],Products[],3,FALSE)</f>
        <v>Furniture</v>
      </c>
      <c r="F143" s="1" t="s">
        <v>19</v>
      </c>
      <c r="G143" s="1" t="str">
        <f>_xlfn.XLOOKUP(Orders[[#This Row],[CustomerID]],'Customers'!A:A,'Customers'!E:E)</f>
        <v>Corporate</v>
      </c>
      <c r="H143" s="2">
        <v>45639</v>
      </c>
      <c r="I143" s="2">
        <v>45643</v>
      </c>
      <c r="J143">
        <v>21</v>
      </c>
      <c r="K143">
        <v>4772.75</v>
      </c>
      <c r="L143">
        <v>0.15</v>
      </c>
      <c r="M143" s="1" t="s">
        <v>43</v>
      </c>
      <c r="N143" s="1" t="s">
        <v>34</v>
      </c>
      <c r="O143" s="1" t="s">
        <v>24</v>
      </c>
      <c r="P143" s="3">
        <f>Orders[[#This Row],[Quantity]]*Orders[[#This Row],[UnitPrice]]*(1-Orders[[#This Row],[Discount]])</f>
        <v>85193.587499999994</v>
      </c>
      <c r="Q143" s="1" t="str">
        <f>IF(AND(Orders[[#This Row],[Order Value]]&gt;50000,Orders[[#This Row],[Status]]="Completed"),"Yes","No")</f>
        <v>Yes</v>
      </c>
      <c r="R143" s="1" t="str">
        <f>IF(OR(Orders[[#This Row],[Region]]="Dhaka",Orders[[#This Row],[Region]]="Chattogram"),"Priority","Standard")</f>
        <v>Standard</v>
      </c>
      <c r="S143" s="1" t="str">
        <f>_xlfn.CONCAT(Orders[[#This Row],[OrderID]],Orders[[#This Row],[CustomerID]],Orders[[#This Row],[Order Value]])</f>
        <v>O01714C033085193.5875</v>
      </c>
    </row>
    <row r="144" spans="1:19" x14ac:dyDescent="0.25">
      <c r="A144" s="1" t="s">
        <v>383</v>
      </c>
      <c r="B144" s="1" t="s">
        <v>384</v>
      </c>
      <c r="C144" s="1" t="s">
        <v>18</v>
      </c>
      <c r="D144" s="1" t="str">
        <f>VLOOKUP(C144,Products[],2,FALSE)</f>
        <v>Labels Deluxe 800</v>
      </c>
      <c r="E144" s="1" t="str">
        <f>VLOOKUP(Orders[[#This Row],[ProductID]],Products[],3,FALSE)</f>
        <v>Office Supplies</v>
      </c>
      <c r="F144" s="1" t="s">
        <v>82</v>
      </c>
      <c r="G144" s="1" t="str">
        <f>_xlfn.XLOOKUP(Orders[[#This Row],[CustomerID]],'Customers'!A:A,'Customers'!E:E)</f>
        <v>Home Office</v>
      </c>
      <c r="H144" s="2">
        <v>45807</v>
      </c>
      <c r="I144" s="2">
        <v>45806</v>
      </c>
      <c r="J144">
        <v>11</v>
      </c>
      <c r="K144">
        <v>2653.93</v>
      </c>
      <c r="L144">
        <v>0.2</v>
      </c>
      <c r="M144" s="1" t="s">
        <v>14</v>
      </c>
      <c r="N144" s="1" t="s">
        <v>84</v>
      </c>
      <c r="O144" s="1" t="s">
        <v>21</v>
      </c>
      <c r="P144" s="3">
        <f>Orders[[#This Row],[Quantity]]*Orders[[#This Row],[UnitPrice]]*(1-Orders[[#This Row],[Discount]])</f>
        <v>23354.584000000003</v>
      </c>
      <c r="Q144" s="1" t="str">
        <f>IF(AND(Orders[[#This Row],[Order Value]]&gt;50000,Orders[[#This Row],[Status]]="Completed"),"Yes","No")</f>
        <v>No</v>
      </c>
      <c r="R144" s="1" t="str">
        <f>IF(OR(Orders[[#This Row],[Region]]="Dhaka",Orders[[#This Row],[Region]]="Chattogram"),"Priority","Standard")</f>
        <v>Standard</v>
      </c>
      <c r="S144" s="1" t="str">
        <f>_xlfn.CONCAT(Orders[[#This Row],[OrderID]],Orders[[#This Row],[CustomerID]],Orders[[#This Row],[Order Value]])</f>
        <v>O04850C001423354.584</v>
      </c>
    </row>
    <row r="145" spans="1:19" x14ac:dyDescent="0.25">
      <c r="A145" s="1" t="s">
        <v>385</v>
      </c>
      <c r="B145" s="1" t="s">
        <v>386</v>
      </c>
      <c r="C145" s="1" t="s">
        <v>124</v>
      </c>
      <c r="D145" s="1" t="str">
        <f>VLOOKUP(C145,Products[],2,FALSE)</f>
        <v>Decor Lite 474</v>
      </c>
      <c r="E145" s="1" t="str">
        <f>VLOOKUP(Orders[[#This Row],[ProductID]],Products[],3,FALSE)</f>
        <v>Furniture</v>
      </c>
      <c r="F145" s="1" t="s">
        <v>82</v>
      </c>
      <c r="G145" s="1" t="str">
        <f>_xlfn.XLOOKUP(Orders[[#This Row],[CustomerID]],'Customers'!A:A,'Customers'!E:E)</f>
        <v>Corporate</v>
      </c>
      <c r="H145" s="2">
        <v>45518</v>
      </c>
      <c r="I145" s="2">
        <v>45520</v>
      </c>
      <c r="J145">
        <v>18</v>
      </c>
      <c r="K145">
        <v>6199</v>
      </c>
      <c r="L145">
        <v>0.05</v>
      </c>
      <c r="M145" s="1" t="s">
        <v>14</v>
      </c>
      <c r="N145" s="1" t="s">
        <v>34</v>
      </c>
      <c r="O145" s="1" t="s">
        <v>29</v>
      </c>
      <c r="P145" s="3">
        <f>Orders[[#This Row],[Quantity]]*Orders[[#This Row],[UnitPrice]]*(1-Orders[[#This Row],[Discount]])</f>
        <v>106002.9</v>
      </c>
      <c r="Q145" s="1" t="str">
        <f>IF(AND(Orders[[#This Row],[Order Value]]&gt;50000,Orders[[#This Row],[Status]]="Completed"),"Yes","No")</f>
        <v>Yes</v>
      </c>
      <c r="R145" s="1" t="str">
        <f>IF(OR(Orders[[#This Row],[Region]]="Dhaka",Orders[[#This Row],[Region]]="Chattogram"),"Priority","Standard")</f>
        <v>Standard</v>
      </c>
      <c r="S145" s="1" t="str">
        <f>_xlfn.CONCAT(Orders[[#This Row],[OrderID]],Orders[[#This Row],[CustomerID]],Orders[[#This Row],[Order Value]])</f>
        <v>O03317C0165106002.9</v>
      </c>
    </row>
    <row r="146" spans="1:19" x14ac:dyDescent="0.25">
      <c r="A146" s="1" t="s">
        <v>387</v>
      </c>
      <c r="B146" s="1" t="s">
        <v>388</v>
      </c>
      <c r="C146" s="1" t="s">
        <v>41</v>
      </c>
      <c r="D146" s="1" t="str">
        <f>VLOOKUP(C146,Products[],2,FALSE)</f>
        <v>Personal Care Mini 941</v>
      </c>
      <c r="E146" s="1" t="str">
        <f>VLOOKUP(Orders[[#This Row],[ProductID]],Products[],3,FALSE)</f>
        <v>Groceries</v>
      </c>
      <c r="F146" s="1" t="s">
        <v>63</v>
      </c>
      <c r="G146" s="1" t="str">
        <f>_xlfn.XLOOKUP(Orders[[#This Row],[CustomerID]],'Customers'!A:A,'Customers'!E:E)</f>
        <v>Corporate</v>
      </c>
      <c r="H146" s="2">
        <v>45663</v>
      </c>
      <c r="I146" s="2">
        <v>45667</v>
      </c>
      <c r="J146">
        <v>24</v>
      </c>
      <c r="K146">
        <v>3397.37</v>
      </c>
      <c r="L146">
        <v>0.2</v>
      </c>
      <c r="M146" s="1" t="s">
        <v>43</v>
      </c>
      <c r="N146" s="1" t="s">
        <v>84</v>
      </c>
      <c r="O146" s="1" t="s">
        <v>29</v>
      </c>
      <c r="P146" s="3">
        <f>Orders[[#This Row],[Quantity]]*Orders[[#This Row],[UnitPrice]]*(1-Orders[[#This Row],[Discount]])</f>
        <v>65229.504000000008</v>
      </c>
      <c r="Q146" s="1" t="str">
        <f>IF(AND(Orders[[#This Row],[Order Value]]&gt;50000,Orders[[#This Row],[Status]]="Completed"),"Yes","No")</f>
        <v>No</v>
      </c>
      <c r="R146" s="1" t="str">
        <f>IF(OR(Orders[[#This Row],[Region]]="Dhaka",Orders[[#This Row],[Region]]="Chattogram"),"Priority","Standard")</f>
        <v>Standard</v>
      </c>
      <c r="S146" s="1" t="str">
        <f>_xlfn.CONCAT(Orders[[#This Row],[OrderID]],Orders[[#This Row],[CustomerID]],Orders[[#This Row],[Order Value]])</f>
        <v>O03310C030265229.504</v>
      </c>
    </row>
    <row r="147" spans="1:19" x14ac:dyDescent="0.25">
      <c r="A147" s="1" t="s">
        <v>389</v>
      </c>
      <c r="B147" s="1" t="s">
        <v>390</v>
      </c>
      <c r="C147" s="1" t="s">
        <v>65</v>
      </c>
      <c r="D147" s="1" t="str">
        <f>VLOOKUP(C147,Products[],2,FALSE)</f>
        <v>Household Classic 671</v>
      </c>
      <c r="E147" s="1" t="str">
        <f>VLOOKUP(Orders[[#This Row],[ProductID]],Products[],3,FALSE)</f>
        <v>Groceries</v>
      </c>
      <c r="F147" s="1" t="s">
        <v>47</v>
      </c>
      <c r="G147" s="1" t="str">
        <f>_xlfn.XLOOKUP(Orders[[#This Row],[CustomerID]],'Customers'!A:A,'Customers'!E:E)</f>
        <v>Corporate</v>
      </c>
      <c r="H147" s="2">
        <v>45509</v>
      </c>
      <c r="I147" s="2">
        <v>45510</v>
      </c>
      <c r="J147">
        <v>10</v>
      </c>
      <c r="K147">
        <v>7947.33</v>
      </c>
      <c r="L147">
        <v>0</v>
      </c>
      <c r="M147" s="1" t="s">
        <v>43</v>
      </c>
      <c r="N147" s="1" t="s">
        <v>28</v>
      </c>
      <c r="O147" s="1" t="s">
        <v>21</v>
      </c>
      <c r="P147" s="3">
        <f>Orders[[#This Row],[Quantity]]*Orders[[#This Row],[UnitPrice]]*(1-Orders[[#This Row],[Discount]])</f>
        <v>79473.3</v>
      </c>
      <c r="Q147" s="1" t="str">
        <f>IF(AND(Orders[[#This Row],[Order Value]]&gt;50000,Orders[[#This Row],[Status]]="Completed"),"Yes","No")</f>
        <v>No</v>
      </c>
      <c r="R147" s="1" t="str">
        <f>IF(OR(Orders[[#This Row],[Region]]="Dhaka",Orders[[#This Row],[Region]]="Chattogram"),"Priority","Standard")</f>
        <v>Standard</v>
      </c>
      <c r="S147" s="1" t="str">
        <f>_xlfn.CONCAT(Orders[[#This Row],[OrderID]],Orders[[#This Row],[CustomerID]],Orders[[#This Row],[Order Value]])</f>
        <v>O03116C022779473.3</v>
      </c>
    </row>
    <row r="148" spans="1:19" x14ac:dyDescent="0.25">
      <c r="A148" s="1" t="s">
        <v>391</v>
      </c>
      <c r="B148" s="1" t="s">
        <v>392</v>
      </c>
      <c r="C148" s="1" t="s">
        <v>131</v>
      </c>
      <c r="D148" s="1" t="str">
        <f>VLOOKUP(C148,Products[],2,FALSE)</f>
        <v>Tables Plus 844</v>
      </c>
      <c r="E148" s="1" t="str">
        <f>VLOOKUP(Orders[[#This Row],[ProductID]],Products[],3,FALSE)</f>
        <v>Furniture</v>
      </c>
      <c r="F148" s="1" t="s">
        <v>152</v>
      </c>
      <c r="G148" s="1" t="str">
        <f>_xlfn.XLOOKUP(Orders[[#This Row],[CustomerID]],'Customers'!A:A,'Customers'!E:E)</f>
        <v>consumer</v>
      </c>
      <c r="H148" s="2">
        <v>45703</v>
      </c>
      <c r="I148" s="2">
        <v>45704</v>
      </c>
      <c r="J148">
        <v>8</v>
      </c>
      <c r="K148">
        <v>6103.12</v>
      </c>
      <c r="L148">
        <v>0.1</v>
      </c>
      <c r="M148" s="1" t="s">
        <v>20</v>
      </c>
      <c r="N148" s="1" t="s">
        <v>15</v>
      </c>
      <c r="O148" s="1" t="s">
        <v>35</v>
      </c>
      <c r="P148" s="3">
        <f>Orders[[#This Row],[Quantity]]*Orders[[#This Row],[UnitPrice]]*(1-Orders[[#This Row],[Discount]])</f>
        <v>43942.464</v>
      </c>
      <c r="Q148" s="1" t="str">
        <f>IF(AND(Orders[[#This Row],[Order Value]]&gt;50000,Orders[[#This Row],[Status]]="Completed"),"Yes","No")</f>
        <v>No</v>
      </c>
      <c r="R148" s="1" t="str">
        <f>IF(OR(Orders[[#This Row],[Region]]="Dhaka",Orders[[#This Row],[Region]]="Chattogram"),"Priority","Standard")</f>
        <v>Priority</v>
      </c>
      <c r="S148" s="1" t="str">
        <f>_xlfn.CONCAT(Orders[[#This Row],[OrderID]],Orders[[#This Row],[CustomerID]],Orders[[#This Row],[Order Value]])</f>
        <v>O05381C001243942.464</v>
      </c>
    </row>
    <row r="149" spans="1:19" x14ac:dyDescent="0.25">
      <c r="A149" s="1" t="s">
        <v>393</v>
      </c>
      <c r="B149" s="1" t="s">
        <v>394</v>
      </c>
      <c r="C149" s="1" t="s">
        <v>297</v>
      </c>
      <c r="D149" s="1" t="str">
        <f>VLOOKUP(C149,Products[],2,FALSE)</f>
        <v>Household Standard 552</v>
      </c>
      <c r="E149" s="1" t="str">
        <f>VLOOKUP(Orders[[#This Row],[ProductID]],Products[],3,FALSE)</f>
        <v>Groceries</v>
      </c>
      <c r="F149" s="1" t="s">
        <v>19</v>
      </c>
      <c r="G149" s="1" t="str">
        <f>_xlfn.XLOOKUP(Orders[[#This Row],[CustomerID]],'Customers'!A:A,'Customers'!E:E)</f>
        <v>Corporate</v>
      </c>
      <c r="H149" s="2">
        <v>45515</v>
      </c>
      <c r="I149" s="2">
        <v>45515</v>
      </c>
      <c r="J149">
        <v>13</v>
      </c>
      <c r="K149">
        <v>3173.86</v>
      </c>
      <c r="L149">
        <v>0</v>
      </c>
      <c r="M149" s="1" t="s">
        <v>14</v>
      </c>
      <c r="N149" s="1" t="s">
        <v>34</v>
      </c>
      <c r="O149" s="1" t="s">
        <v>35</v>
      </c>
      <c r="P149" s="3">
        <f>Orders[[#This Row],[Quantity]]*Orders[[#This Row],[UnitPrice]]*(1-Orders[[#This Row],[Discount]])</f>
        <v>41260.18</v>
      </c>
      <c r="Q149" s="1" t="str">
        <f>IF(AND(Orders[[#This Row],[Order Value]]&gt;50000,Orders[[#This Row],[Status]]="Completed"),"Yes","No")</f>
        <v>No</v>
      </c>
      <c r="R149" s="1" t="str">
        <f>IF(OR(Orders[[#This Row],[Region]]="Dhaka",Orders[[#This Row],[Region]]="Chattogram"),"Priority","Standard")</f>
        <v>Standard</v>
      </c>
      <c r="S149" s="1" t="str">
        <f>_xlfn.CONCAT(Orders[[#This Row],[OrderID]],Orders[[#This Row],[CustomerID]],Orders[[#This Row],[Order Value]])</f>
        <v>O00316C035341260.18</v>
      </c>
    </row>
    <row r="150" spans="1:19" x14ac:dyDescent="0.25">
      <c r="A150" s="1" t="s">
        <v>395</v>
      </c>
      <c r="B150" s="1" t="s">
        <v>396</v>
      </c>
      <c r="C150" s="1" t="s">
        <v>148</v>
      </c>
      <c r="D150" s="1" t="str">
        <f>VLOOKUP(C150,Products[],2,FALSE)</f>
        <v>Audio Classic 927</v>
      </c>
      <c r="E150" s="1" t="str">
        <f>VLOOKUP(Orders[[#This Row],[ProductID]],Products[],3,FALSE)</f>
        <v>Electronics</v>
      </c>
      <c r="F150" s="1" t="s">
        <v>82</v>
      </c>
      <c r="G150" s="1" t="str">
        <f>_xlfn.XLOOKUP(Orders[[#This Row],[CustomerID]],'Customers'!A:A,'Customers'!E:E)</f>
        <v>SMB</v>
      </c>
      <c r="H150" s="2">
        <v>45474</v>
      </c>
      <c r="I150" s="2">
        <v>45485</v>
      </c>
      <c r="J150">
        <v>18</v>
      </c>
      <c r="K150">
        <v>7097.39</v>
      </c>
      <c r="L150">
        <v>0.2</v>
      </c>
      <c r="M150" s="1" t="s">
        <v>20</v>
      </c>
      <c r="N150" s="1" t="s">
        <v>28</v>
      </c>
      <c r="O150" s="1" t="s">
        <v>24</v>
      </c>
      <c r="P150" s="3">
        <f>Orders[[#This Row],[Quantity]]*Orders[[#This Row],[UnitPrice]]*(1-Orders[[#This Row],[Discount]])</f>
        <v>102202.41600000001</v>
      </c>
      <c r="Q150" s="1" t="str">
        <f>IF(AND(Orders[[#This Row],[Order Value]]&gt;50000,Orders[[#This Row],[Status]]="Completed"),"Yes","No")</f>
        <v>No</v>
      </c>
      <c r="R150" s="1" t="str">
        <f>IF(OR(Orders[[#This Row],[Region]]="Dhaka",Orders[[#This Row],[Region]]="Chattogram"),"Priority","Standard")</f>
        <v>Priority</v>
      </c>
      <c r="S150" s="1" t="str">
        <f>_xlfn.CONCAT(Orders[[#This Row],[OrderID]],Orders[[#This Row],[CustomerID]],Orders[[#This Row],[Order Value]])</f>
        <v>O05350C0381102202.416</v>
      </c>
    </row>
    <row r="151" spans="1:19" x14ac:dyDescent="0.25">
      <c r="A151" s="1" t="s">
        <v>397</v>
      </c>
      <c r="B151" s="1" t="s">
        <v>306</v>
      </c>
      <c r="C151" s="1" t="s">
        <v>212</v>
      </c>
      <c r="D151" s="1" t="str">
        <f>VLOOKUP(C151,Products[],2,FALSE)</f>
        <v>Binders Lite 858</v>
      </c>
      <c r="E151" s="1" t="str">
        <f>VLOOKUP(Orders[[#This Row],[ProductID]],Products[],3,FALSE)</f>
        <v>Office Supplies</v>
      </c>
      <c r="F151" s="1" t="s">
        <v>19</v>
      </c>
      <c r="G151" s="1" t="str">
        <f>_xlfn.XLOOKUP(Orders[[#This Row],[CustomerID]],'Customers'!A:A,'Customers'!E:E)</f>
        <v>SMB</v>
      </c>
      <c r="H151" s="2">
        <v>45683</v>
      </c>
      <c r="I151" s="2">
        <v>45683</v>
      </c>
      <c r="J151">
        <v>20</v>
      </c>
      <c r="K151">
        <v>7902.41</v>
      </c>
      <c r="L151">
        <v>0</v>
      </c>
      <c r="M151" s="1" t="s">
        <v>39</v>
      </c>
      <c r="N151" s="1" t="s">
        <v>34</v>
      </c>
      <c r="O151" s="1" t="s">
        <v>29</v>
      </c>
      <c r="P151" s="3">
        <f>Orders[[#This Row],[Quantity]]*Orders[[#This Row],[UnitPrice]]*(1-Orders[[#This Row],[Discount]])</f>
        <v>158048.20000000001</v>
      </c>
      <c r="Q151" s="1" t="str">
        <f>IF(AND(Orders[[#This Row],[Order Value]]&gt;50000,Orders[[#This Row],[Status]]="Completed"),"Yes","No")</f>
        <v>Yes</v>
      </c>
      <c r="R151" s="1" t="str">
        <f>IF(OR(Orders[[#This Row],[Region]]="Dhaka",Orders[[#This Row],[Region]]="Chattogram"),"Priority","Standard")</f>
        <v>Standard</v>
      </c>
      <c r="S151" s="1" t="str">
        <f>_xlfn.CONCAT(Orders[[#This Row],[OrderID]],Orders[[#This Row],[CustomerID]],Orders[[#This Row],[Order Value]])</f>
        <v>O00565C0001158048.2</v>
      </c>
    </row>
    <row r="152" spans="1:19" x14ac:dyDescent="0.25">
      <c r="A152" s="1" t="s">
        <v>398</v>
      </c>
      <c r="B152" s="1" t="s">
        <v>45</v>
      </c>
      <c r="C152" s="1" t="s">
        <v>218</v>
      </c>
      <c r="D152" s="1" t="str">
        <f>VLOOKUP(C152,Products[],2,FALSE)</f>
        <v>Kids Eco 762</v>
      </c>
      <c r="E152" s="1" t="str">
        <f>VLOOKUP(Orders[[#This Row],[ProductID]],Products[],3,FALSE)</f>
        <v>Apparel</v>
      </c>
      <c r="F152" s="1" t="s">
        <v>125</v>
      </c>
      <c r="G152" s="1" t="str">
        <f>_xlfn.XLOOKUP(Orders[[#This Row],[CustomerID]],'Customers'!A:A,'Customers'!E:E)</f>
        <v>SMB</v>
      </c>
      <c r="H152" s="2">
        <v>45568</v>
      </c>
      <c r="I152" s="2">
        <v>45581</v>
      </c>
      <c r="J152">
        <v>4</v>
      </c>
      <c r="K152">
        <v>2523.06</v>
      </c>
      <c r="L152">
        <v>0.05</v>
      </c>
      <c r="M152" s="1" t="s">
        <v>14</v>
      </c>
      <c r="N152" s="1" t="s">
        <v>28</v>
      </c>
      <c r="O152" s="1" t="s">
        <v>29</v>
      </c>
      <c r="P152" s="3">
        <f>Orders[[#This Row],[Quantity]]*Orders[[#This Row],[UnitPrice]]*(1-Orders[[#This Row],[Discount]])</f>
        <v>9587.6279999999988</v>
      </c>
      <c r="Q152" s="1" t="str">
        <f>IF(AND(Orders[[#This Row],[Order Value]]&gt;50000,Orders[[#This Row],[Status]]="Completed"),"Yes","No")</f>
        <v>No</v>
      </c>
      <c r="R152" s="1" t="str">
        <f>IF(OR(Orders[[#This Row],[Region]]="Dhaka",Orders[[#This Row],[Region]]="Chattogram"),"Priority","Standard")</f>
        <v>Standard</v>
      </c>
      <c r="S152" s="1" t="str">
        <f>_xlfn.CONCAT(Orders[[#This Row],[OrderID]],Orders[[#This Row],[CustomerID]],Orders[[#This Row],[Order Value]])</f>
        <v>O05379C03159587.628</v>
      </c>
    </row>
    <row r="153" spans="1:19" x14ac:dyDescent="0.25">
      <c r="A153" s="1" t="s">
        <v>399</v>
      </c>
      <c r="B153" s="1" t="s">
        <v>400</v>
      </c>
      <c r="C153" s="1" t="s">
        <v>162</v>
      </c>
      <c r="D153" s="1" t="str">
        <f>VLOOKUP(C153,Products[],2,FALSE)</f>
        <v>Binders Lite 852</v>
      </c>
      <c r="E153" s="1" t="str">
        <f>VLOOKUP(Orders[[#This Row],[ProductID]],Products[],3,FALSE)</f>
        <v>Office Supplies</v>
      </c>
      <c r="F153" s="1" t="s">
        <v>125</v>
      </c>
      <c r="G153" s="1" t="str">
        <f>_xlfn.XLOOKUP(Orders[[#This Row],[CustomerID]],'Customers'!A:A,'Customers'!E:E)</f>
        <v>consumer</v>
      </c>
      <c r="H153" s="2">
        <v>45883</v>
      </c>
      <c r="I153" s="2">
        <v>45884</v>
      </c>
      <c r="J153">
        <v>18</v>
      </c>
      <c r="K153">
        <v>912.1</v>
      </c>
      <c r="L153">
        <v>0.2</v>
      </c>
      <c r="M153" s="1" t="s">
        <v>52</v>
      </c>
      <c r="N153" s="1" t="s">
        <v>34</v>
      </c>
      <c r="O153" s="1" t="s">
        <v>21</v>
      </c>
      <c r="P153" s="3">
        <f>Orders[[#This Row],[Quantity]]*Orders[[#This Row],[UnitPrice]]*(1-Orders[[#This Row],[Discount]])</f>
        <v>13134.24</v>
      </c>
      <c r="Q153" s="1" t="str">
        <f>IF(AND(Orders[[#This Row],[Order Value]]&gt;50000,Orders[[#This Row],[Status]]="Completed"),"Yes","No")</f>
        <v>No</v>
      </c>
      <c r="R153" s="1" t="str">
        <f>IF(OR(Orders[[#This Row],[Region]]="Dhaka",Orders[[#This Row],[Region]]="Chattogram"),"Priority","Standard")</f>
        <v>Priority</v>
      </c>
      <c r="S153" s="1" t="str">
        <f>_xlfn.CONCAT(Orders[[#This Row],[OrderID]],Orders[[#This Row],[CustomerID]],Orders[[#This Row],[Order Value]])</f>
        <v>O00527C012413134.24</v>
      </c>
    </row>
    <row r="154" spans="1:19" hidden="1" x14ac:dyDescent="0.25">
      <c r="A154" s="1" t="s">
        <v>401</v>
      </c>
      <c r="B154" s="1" t="s">
        <v>402</v>
      </c>
      <c r="C154" s="1" t="s">
        <v>221</v>
      </c>
      <c r="D154" s="1" t="e">
        <f>VLOOKUP(C154,Products[],2,FALSE)</f>
        <v>#N/A</v>
      </c>
      <c r="E154" s="1" t="e">
        <f>VLOOKUP(Orders[[#This Row],[ProductID]],Products[],3,FALSE)</f>
        <v>#N/A</v>
      </c>
      <c r="F154" s="1" t="s">
        <v>55</v>
      </c>
      <c r="G154" s="1" t="str">
        <f>_xlfn.XLOOKUP(Orders[[#This Row],[CustomerID]],'Customers'!A:A,'Customers'!E:E)</f>
        <v>consumer</v>
      </c>
      <c r="H154" s="2">
        <v>45617</v>
      </c>
      <c r="I154" s="2">
        <v>45630</v>
      </c>
      <c r="J154">
        <v>20</v>
      </c>
      <c r="K154">
        <v>2332.2600000000002</v>
      </c>
      <c r="L154">
        <v>0.15</v>
      </c>
      <c r="M154" s="1" t="s">
        <v>52</v>
      </c>
      <c r="N154" s="1" t="s">
        <v>34</v>
      </c>
      <c r="O154" s="1" t="s">
        <v>24</v>
      </c>
      <c r="P154" s="3">
        <f>Orders[[#This Row],[Quantity]]*Orders[[#This Row],[UnitPrice]]*(1-Orders[[#This Row],[Discount]])</f>
        <v>39648.420000000006</v>
      </c>
      <c r="Q154" s="1" t="str">
        <f>IF(AND(Orders[[#This Row],[Order Value]]&gt;50000,Orders[[#This Row],[Status]]="Completed"),"Yes","No")</f>
        <v>No</v>
      </c>
      <c r="R154" s="1" t="str">
        <f>IF(OR(Orders[[#This Row],[Region]]="Dhaka",Orders[[#This Row],[Region]]="Chattogram"),"Priority","Standard")</f>
        <v>Priority</v>
      </c>
      <c r="S154" s="1" t="str">
        <f>_xlfn.CONCAT(Orders[[#This Row],[OrderID]],Orders[[#This Row],[CustomerID]],Orders[[#This Row],[Order Value]])</f>
        <v>O05366C045939648.42</v>
      </c>
    </row>
    <row r="155" spans="1:19" x14ac:dyDescent="0.25">
      <c r="A155" s="1" t="s">
        <v>403</v>
      </c>
      <c r="B155" s="1" t="s">
        <v>123</v>
      </c>
      <c r="C155" s="1" t="s">
        <v>71</v>
      </c>
      <c r="D155" s="1" t="str">
        <f>VLOOKUP(C155,Products[],2,FALSE)</f>
        <v>Cameras Classic 922</v>
      </c>
      <c r="E155" s="1" t="str">
        <f>VLOOKUP(Orders[[#This Row],[ProductID]],Products[],3,FALSE)</f>
        <v>Electronics</v>
      </c>
      <c r="F155" s="1" t="s">
        <v>55</v>
      </c>
      <c r="G155" s="1" t="str">
        <f>_xlfn.XLOOKUP(Orders[[#This Row],[CustomerID]],'Customers'!A:A,'Customers'!E:E)</f>
        <v>Home Office</v>
      </c>
      <c r="H155" s="2">
        <v>45979</v>
      </c>
      <c r="I155" s="2">
        <v>45983</v>
      </c>
      <c r="J155">
        <v>3</v>
      </c>
      <c r="K155">
        <v>7179.36</v>
      </c>
      <c r="L155">
        <v>0.15</v>
      </c>
      <c r="M155" s="1" t="s">
        <v>20</v>
      </c>
      <c r="N155" s="1" t="s">
        <v>15</v>
      </c>
      <c r="O155" s="1" t="s">
        <v>35</v>
      </c>
      <c r="P155" s="3">
        <f>Orders[[#This Row],[Quantity]]*Orders[[#This Row],[UnitPrice]]*(1-Orders[[#This Row],[Discount]])</f>
        <v>18307.367999999999</v>
      </c>
      <c r="Q155" s="1" t="str">
        <f>IF(AND(Orders[[#This Row],[Order Value]]&gt;50000,Orders[[#This Row],[Status]]="Completed"),"Yes","No")</f>
        <v>No</v>
      </c>
      <c r="R155" s="1" t="str">
        <f>IF(OR(Orders[[#This Row],[Region]]="Dhaka",Orders[[#This Row],[Region]]="Chattogram"),"Priority","Standard")</f>
        <v>Priority</v>
      </c>
      <c r="S155" s="1" t="str">
        <f>_xlfn.CONCAT(Orders[[#This Row],[OrderID]],Orders[[#This Row],[CustomerID]],Orders[[#This Row],[Order Value]])</f>
        <v>O00196C039218307.368</v>
      </c>
    </row>
    <row r="156" spans="1:19" x14ac:dyDescent="0.25">
      <c r="A156" s="1" t="s">
        <v>404</v>
      </c>
      <c r="B156" s="1" t="s">
        <v>328</v>
      </c>
      <c r="C156" s="1" t="s">
        <v>176</v>
      </c>
      <c r="D156" s="1" t="str">
        <f>VLOOKUP(C156,Products[],2,FALSE)</f>
        <v>Decor Standard 312 (New)</v>
      </c>
      <c r="E156" s="1" t="str">
        <f>VLOOKUP(Orders[[#This Row],[ProductID]],Products[],3,FALSE)</f>
        <v>Furniture</v>
      </c>
      <c r="F156" s="1" t="s">
        <v>47</v>
      </c>
      <c r="G156" s="1" t="str">
        <f>_xlfn.XLOOKUP(Orders[[#This Row],[CustomerID]],'Customers'!A:A,'Customers'!E:E)</f>
        <v>Consumer</v>
      </c>
      <c r="H156" s="2">
        <v>45452</v>
      </c>
      <c r="I156" s="2">
        <v>45452</v>
      </c>
      <c r="J156">
        <v>15</v>
      </c>
      <c r="K156">
        <v>7579.59</v>
      </c>
      <c r="L156">
        <v>0</v>
      </c>
      <c r="M156" s="1" t="s">
        <v>39</v>
      </c>
      <c r="N156" s="1" t="s">
        <v>34</v>
      </c>
      <c r="O156" s="1" t="s">
        <v>24</v>
      </c>
      <c r="P156" s="3">
        <f>Orders[[#This Row],[Quantity]]*Orders[[#This Row],[UnitPrice]]*(1-Orders[[#This Row],[Discount]])</f>
        <v>113693.85</v>
      </c>
      <c r="Q156" s="1" t="str">
        <f>IF(AND(Orders[[#This Row],[Order Value]]&gt;50000,Orders[[#This Row],[Status]]="Completed"),"Yes","No")</f>
        <v>Yes</v>
      </c>
      <c r="R156" s="1" t="str">
        <f>IF(OR(Orders[[#This Row],[Region]]="Dhaka",Orders[[#This Row],[Region]]="Chattogram"),"Priority","Standard")</f>
        <v>Standard</v>
      </c>
      <c r="S156" s="1" t="str">
        <f>_xlfn.CONCAT(Orders[[#This Row],[OrderID]],Orders[[#This Row],[CustomerID]],Orders[[#This Row],[Order Value]])</f>
        <v>O05093C0075113693.85</v>
      </c>
    </row>
    <row r="157" spans="1:19" hidden="1" x14ac:dyDescent="0.25">
      <c r="A157" s="1" t="s">
        <v>405</v>
      </c>
      <c r="B157" s="1" t="s">
        <v>406</v>
      </c>
      <c r="C157" s="1" t="s">
        <v>38</v>
      </c>
      <c r="D157" s="1" t="e">
        <f>VLOOKUP(C157,Products[],2,FALSE)</f>
        <v>#N/A</v>
      </c>
      <c r="E157" s="1" t="e">
        <f>VLOOKUP(Orders[[#This Row],[ProductID]],Products[],3,FALSE)</f>
        <v>#N/A</v>
      </c>
      <c r="F157" s="1" t="s">
        <v>59</v>
      </c>
      <c r="G157" s="1" t="str">
        <f>_xlfn.XLOOKUP(Orders[[#This Row],[CustomerID]],'Customers'!A:A,'Customers'!E:E)</f>
        <v>Corporate</v>
      </c>
      <c r="H157" s="2">
        <v>45465</v>
      </c>
      <c r="I157" s="2">
        <v>45464</v>
      </c>
      <c r="J157">
        <v>4</v>
      </c>
      <c r="K157">
        <v>889.46</v>
      </c>
      <c r="L157">
        <v>0.05</v>
      </c>
      <c r="M157" s="1" t="s">
        <v>52</v>
      </c>
      <c r="N157" s="1" t="s">
        <v>15</v>
      </c>
      <c r="O157" s="1" t="s">
        <v>21</v>
      </c>
      <c r="P157" s="3">
        <f>Orders[[#This Row],[Quantity]]*Orders[[#This Row],[UnitPrice]]*(1-Orders[[#This Row],[Discount]])</f>
        <v>3379.9479999999999</v>
      </c>
      <c r="Q157" s="1" t="str">
        <f>IF(AND(Orders[[#This Row],[Order Value]]&gt;50000,Orders[[#This Row],[Status]]="Completed"),"Yes","No")</f>
        <v>No</v>
      </c>
      <c r="R157" s="1" t="str">
        <f>IF(OR(Orders[[#This Row],[Region]]="Dhaka",Orders[[#This Row],[Region]]="Chattogram"),"Priority","Standard")</f>
        <v>Priority</v>
      </c>
      <c r="S157" s="1" t="str">
        <f>_xlfn.CONCAT(Orders[[#This Row],[OrderID]],Orders[[#This Row],[CustomerID]],Orders[[#This Row],[Order Value]])</f>
        <v>O00958C04173379.948</v>
      </c>
    </row>
    <row r="158" spans="1:19" x14ac:dyDescent="0.25">
      <c r="A158" s="1" t="s">
        <v>407</v>
      </c>
      <c r="B158" s="1" t="s">
        <v>408</v>
      </c>
      <c r="C158" s="1" t="s">
        <v>267</v>
      </c>
      <c r="D158" s="1" t="str">
        <f>VLOOKUP(C158,Products[],2,FALSE)</f>
        <v>Decor Prime 953</v>
      </c>
      <c r="E158" s="1" t="str">
        <f>VLOOKUP(Orders[[#This Row],[ProductID]],Products[],3,FALSE)</f>
        <v>Furniture</v>
      </c>
      <c r="F158" s="1" t="s">
        <v>13</v>
      </c>
      <c r="G158" s="1" t="str">
        <f>_xlfn.XLOOKUP(Orders[[#This Row],[CustomerID]],'Customers'!A:A,'Customers'!E:E)</f>
        <v>Corporate</v>
      </c>
      <c r="H158" s="2">
        <v>45735</v>
      </c>
      <c r="I158" s="2">
        <v>45739</v>
      </c>
      <c r="J158">
        <v>19</v>
      </c>
      <c r="K158">
        <v>935.57</v>
      </c>
      <c r="L158">
        <v>0</v>
      </c>
      <c r="M158" s="1" t="s">
        <v>14</v>
      </c>
      <c r="N158" s="1" t="s">
        <v>15</v>
      </c>
      <c r="O158" s="1" t="s">
        <v>29</v>
      </c>
      <c r="P158" s="3">
        <f>Orders[[#This Row],[Quantity]]*Orders[[#This Row],[UnitPrice]]*(1-Orders[[#This Row],[Discount]])</f>
        <v>17775.830000000002</v>
      </c>
      <c r="Q158" s="1" t="str">
        <f>IF(AND(Orders[[#This Row],[Order Value]]&gt;50000,Orders[[#This Row],[Status]]="Completed"),"Yes","No")</f>
        <v>No</v>
      </c>
      <c r="R158" s="1" t="str">
        <f>IF(OR(Orders[[#This Row],[Region]]="Dhaka",Orders[[#This Row],[Region]]="Chattogram"),"Priority","Standard")</f>
        <v>Standard</v>
      </c>
      <c r="S158" s="1" t="str">
        <f>_xlfn.CONCAT(Orders[[#This Row],[OrderID]],Orders[[#This Row],[CustomerID]],Orders[[#This Row],[Order Value]])</f>
        <v>O03156C033517775.83</v>
      </c>
    </row>
    <row r="159" spans="1:19" x14ac:dyDescent="0.25">
      <c r="A159" s="1" t="s">
        <v>409</v>
      </c>
      <c r="B159" s="1" t="s">
        <v>226</v>
      </c>
      <c r="C159" s="1" t="s">
        <v>176</v>
      </c>
      <c r="D159" s="1" t="str">
        <f>VLOOKUP(C159,Products[],2,FALSE)</f>
        <v>Decor Standard 312 (New)</v>
      </c>
      <c r="E159" s="1" t="str">
        <f>VLOOKUP(Orders[[#This Row],[ProductID]],Products[],3,FALSE)</f>
        <v>Furniture</v>
      </c>
      <c r="F159" s="1" t="s">
        <v>105</v>
      </c>
      <c r="G159" s="1" t="str">
        <f>_xlfn.XLOOKUP(Orders[[#This Row],[CustomerID]],'Customers'!A:A,'Customers'!E:E)</f>
        <v>Corporate</v>
      </c>
      <c r="H159" s="2">
        <v>45456</v>
      </c>
      <c r="I159" s="2">
        <v>45458</v>
      </c>
      <c r="J159">
        <v>1</v>
      </c>
      <c r="K159">
        <v>401.98</v>
      </c>
      <c r="L159">
        <v>0.2</v>
      </c>
      <c r="M159" s="1" t="s">
        <v>14</v>
      </c>
      <c r="N159" s="1" t="s">
        <v>34</v>
      </c>
      <c r="O159" s="1" t="s">
        <v>21</v>
      </c>
      <c r="P159" s="3">
        <f>Orders[[#This Row],[Quantity]]*Orders[[#This Row],[UnitPrice]]*(1-Orders[[#This Row],[Discount]])</f>
        <v>321.58400000000006</v>
      </c>
      <c r="Q159" s="1" t="str">
        <f>IF(AND(Orders[[#This Row],[Order Value]]&gt;50000,Orders[[#This Row],[Status]]="Completed"),"Yes","No")</f>
        <v>No</v>
      </c>
      <c r="R159" s="1" t="str">
        <f>IF(OR(Orders[[#This Row],[Region]]="Dhaka",Orders[[#This Row],[Region]]="Chattogram"),"Priority","Standard")</f>
        <v>Standard</v>
      </c>
      <c r="S159" s="1" t="str">
        <f>_xlfn.CONCAT(Orders[[#This Row],[OrderID]],Orders[[#This Row],[CustomerID]],Orders[[#This Row],[Order Value]])</f>
        <v>O01896C0049321.584</v>
      </c>
    </row>
    <row r="160" spans="1:19" x14ac:dyDescent="0.25">
      <c r="A160" s="1" t="s">
        <v>410</v>
      </c>
      <c r="B160" s="1" t="s">
        <v>411</v>
      </c>
      <c r="C160" s="1" t="s">
        <v>108</v>
      </c>
      <c r="D160" s="1" t="str">
        <f>VLOOKUP(C160,Products[],2,FALSE)</f>
        <v>Men Max 446</v>
      </c>
      <c r="E160" s="1" t="str">
        <f>VLOOKUP(Orders[[#This Row],[ProductID]],Products[],3,FALSE)</f>
        <v>Apparel</v>
      </c>
      <c r="F160" s="1" t="s">
        <v>33</v>
      </c>
      <c r="G160" s="1" t="str">
        <f>_xlfn.XLOOKUP(Orders[[#This Row],[CustomerID]],'Customers'!A:A,'Customers'!E:E)</f>
        <v>Corporate</v>
      </c>
      <c r="H160" s="2">
        <v>45998</v>
      </c>
      <c r="I160" s="2">
        <v>45996</v>
      </c>
      <c r="J160">
        <v>22</v>
      </c>
      <c r="K160">
        <v>5090.7</v>
      </c>
      <c r="L160">
        <v>0</v>
      </c>
      <c r="M160" s="1" t="s">
        <v>43</v>
      </c>
      <c r="N160" s="1" t="s">
        <v>34</v>
      </c>
      <c r="O160" s="1" t="s">
        <v>29</v>
      </c>
      <c r="P160" s="3">
        <f>Orders[[#This Row],[Quantity]]*Orders[[#This Row],[UnitPrice]]*(1-Orders[[#This Row],[Discount]])</f>
        <v>111995.4</v>
      </c>
      <c r="Q160" s="1" t="str">
        <f>IF(AND(Orders[[#This Row],[Order Value]]&gt;50000,Orders[[#This Row],[Status]]="Completed"),"Yes","No")</f>
        <v>Yes</v>
      </c>
      <c r="R160" s="1" t="str">
        <f>IF(OR(Orders[[#This Row],[Region]]="Dhaka",Orders[[#This Row],[Region]]="Chattogram"),"Priority","Standard")</f>
        <v>Standard</v>
      </c>
      <c r="S160" s="1" t="str">
        <f>_xlfn.CONCAT(Orders[[#This Row],[OrderID]],Orders[[#This Row],[CustomerID]],Orders[[#This Row],[Order Value]])</f>
        <v>O04132C0495111995.4</v>
      </c>
    </row>
    <row r="161" spans="1:19" x14ac:dyDescent="0.25">
      <c r="A161" s="1" t="s">
        <v>412</v>
      </c>
      <c r="B161" s="1" t="s">
        <v>86</v>
      </c>
      <c r="C161" s="1" t="s">
        <v>54</v>
      </c>
      <c r="D161" s="1" t="str">
        <f>VLOOKUP(C161,Products[],2,FALSE)</f>
        <v>Women Lite 643</v>
      </c>
      <c r="E161" s="1" t="str">
        <f>VLOOKUP(Orders[[#This Row],[ProductID]],Products[],3,FALSE)</f>
        <v>Apparel</v>
      </c>
      <c r="F161" s="1" t="s">
        <v>79</v>
      </c>
      <c r="G161" s="1" t="str">
        <f>_xlfn.XLOOKUP(Orders[[#This Row],[CustomerID]],'Customers'!A:A,'Customers'!E:E)</f>
        <v>Consumer</v>
      </c>
      <c r="H161" s="2">
        <v>45378</v>
      </c>
      <c r="I161" s="2">
        <v>45388</v>
      </c>
      <c r="J161">
        <v>11</v>
      </c>
      <c r="K161">
        <v>4210.8900000000003</v>
      </c>
      <c r="L161">
        <v>0.1</v>
      </c>
      <c r="M161" s="1" t="s">
        <v>14</v>
      </c>
      <c r="N161" s="1" t="s">
        <v>34</v>
      </c>
      <c r="O161" s="1" t="s">
        <v>24</v>
      </c>
      <c r="P161" s="3">
        <f>Orders[[#This Row],[Quantity]]*Orders[[#This Row],[UnitPrice]]*(1-Orders[[#This Row],[Discount]])</f>
        <v>41687.811000000002</v>
      </c>
      <c r="Q161" s="1" t="str">
        <f>IF(AND(Orders[[#This Row],[Order Value]]&gt;50000,Orders[[#This Row],[Status]]="Completed"),"Yes","No")</f>
        <v>No</v>
      </c>
      <c r="R161" s="1" t="str">
        <f>IF(OR(Orders[[#This Row],[Region]]="Dhaka",Orders[[#This Row],[Region]]="Chattogram"),"Priority","Standard")</f>
        <v>Standard</v>
      </c>
      <c r="S161" s="1" t="str">
        <f>_xlfn.CONCAT(Orders[[#This Row],[OrderID]],Orders[[#This Row],[CustomerID]],Orders[[#This Row],[Order Value]])</f>
        <v>O03770C046241687.811</v>
      </c>
    </row>
    <row r="162" spans="1:19" x14ac:dyDescent="0.25">
      <c r="A162" s="1" t="s">
        <v>413</v>
      </c>
      <c r="B162" s="1" t="s">
        <v>93</v>
      </c>
      <c r="C162" s="1" t="s">
        <v>133</v>
      </c>
      <c r="D162" s="1" t="str">
        <f>VLOOKUP(C162,Products[],2,FALSE)</f>
        <v>Paper Eco 932</v>
      </c>
      <c r="E162" s="1" t="str">
        <f>VLOOKUP(Orders[[#This Row],[ProductID]],Products[],3,FALSE)</f>
        <v>Office Supplies</v>
      </c>
      <c r="F162" s="1" t="s">
        <v>47</v>
      </c>
      <c r="G162" s="1" t="str">
        <f>_xlfn.XLOOKUP(Orders[[#This Row],[CustomerID]],'Customers'!A:A,'Customers'!E:E)</f>
        <v>Home Office</v>
      </c>
      <c r="H162" s="2">
        <v>45846</v>
      </c>
      <c r="I162" s="2">
        <v>45844</v>
      </c>
      <c r="J162">
        <v>19</v>
      </c>
      <c r="K162">
        <v>1733.83</v>
      </c>
      <c r="L162">
        <v>0.1</v>
      </c>
      <c r="M162" s="1" t="s">
        <v>52</v>
      </c>
      <c r="N162" s="1" t="s">
        <v>28</v>
      </c>
      <c r="O162" s="1" t="s">
        <v>35</v>
      </c>
      <c r="P162" s="3">
        <f>Orders[[#This Row],[Quantity]]*Orders[[#This Row],[UnitPrice]]*(1-Orders[[#This Row],[Discount]])</f>
        <v>29648.492999999999</v>
      </c>
      <c r="Q162" s="1" t="str">
        <f>IF(AND(Orders[[#This Row],[Order Value]]&gt;50000,Orders[[#This Row],[Status]]="Completed"),"Yes","No")</f>
        <v>No</v>
      </c>
      <c r="R162" s="1" t="str">
        <f>IF(OR(Orders[[#This Row],[Region]]="Dhaka",Orders[[#This Row],[Region]]="Chattogram"),"Priority","Standard")</f>
        <v>Priority</v>
      </c>
      <c r="S162" s="1" t="str">
        <f>_xlfn.CONCAT(Orders[[#This Row],[OrderID]],Orders[[#This Row],[CustomerID]],Orders[[#This Row],[Order Value]])</f>
        <v>O00195C029029648.493</v>
      </c>
    </row>
    <row r="163" spans="1:19" x14ac:dyDescent="0.25">
      <c r="A163" s="1" t="s">
        <v>414</v>
      </c>
      <c r="B163" s="1" t="s">
        <v>415</v>
      </c>
      <c r="C163" s="1" t="s">
        <v>138</v>
      </c>
      <c r="D163" s="1" t="str">
        <f>VLOOKUP(C163,Products[],2,FALSE)</f>
        <v>Pens Deluxe 654</v>
      </c>
      <c r="E163" s="1" t="str">
        <f>VLOOKUP(Orders[[#This Row],[ProductID]],Products[],3,FALSE)</f>
        <v>Office Supplies</v>
      </c>
      <c r="F163" s="1" t="s">
        <v>23</v>
      </c>
      <c r="G163" s="1" t="str">
        <f>_xlfn.XLOOKUP(Orders[[#This Row],[CustomerID]],'Customers'!A:A,'Customers'!E:E)</f>
        <v>SMB</v>
      </c>
      <c r="H163" s="2">
        <v>45389</v>
      </c>
      <c r="I163" s="2">
        <v>45397</v>
      </c>
      <c r="J163">
        <v>19</v>
      </c>
      <c r="K163">
        <v>6325.55</v>
      </c>
      <c r="L163">
        <v>0.2</v>
      </c>
      <c r="M163" s="1" t="s">
        <v>39</v>
      </c>
      <c r="N163" s="1" t="s">
        <v>34</v>
      </c>
      <c r="O163" s="1" t="s">
        <v>24</v>
      </c>
      <c r="P163" s="3">
        <f>Orders[[#This Row],[Quantity]]*Orders[[#This Row],[UnitPrice]]*(1-Orders[[#This Row],[Discount]])</f>
        <v>96148.36</v>
      </c>
      <c r="Q163" s="1" t="str">
        <f>IF(AND(Orders[[#This Row],[Order Value]]&gt;50000,Orders[[#This Row],[Status]]="Completed"),"Yes","No")</f>
        <v>Yes</v>
      </c>
      <c r="R163" s="1" t="str">
        <f>IF(OR(Orders[[#This Row],[Region]]="Dhaka",Orders[[#This Row],[Region]]="Chattogram"),"Priority","Standard")</f>
        <v>Standard</v>
      </c>
      <c r="S163" s="1" t="str">
        <f>_xlfn.CONCAT(Orders[[#This Row],[OrderID]],Orders[[#This Row],[CustomerID]],Orders[[#This Row],[Order Value]])</f>
        <v>O02096C008496148.36</v>
      </c>
    </row>
    <row r="164" spans="1:19" x14ac:dyDescent="0.25">
      <c r="A164" s="1" t="s">
        <v>416</v>
      </c>
      <c r="B164" s="1" t="s">
        <v>49</v>
      </c>
      <c r="C164" s="1" t="s">
        <v>176</v>
      </c>
      <c r="D164" s="1" t="str">
        <f>VLOOKUP(C164,Products[],2,FALSE)</f>
        <v>Decor Standard 312 (New)</v>
      </c>
      <c r="E164" s="1" t="str">
        <f>VLOOKUP(Orders[[#This Row],[ProductID]],Products[],3,FALSE)</f>
        <v>Furniture</v>
      </c>
      <c r="F164" s="1" t="s">
        <v>47</v>
      </c>
      <c r="G164" s="1" t="str">
        <f>_xlfn.XLOOKUP(Orders[[#This Row],[CustomerID]],'Customers'!A:A,'Customers'!E:E)</f>
        <v>Consumer</v>
      </c>
      <c r="H164" s="2">
        <v>45345</v>
      </c>
      <c r="I164" s="2">
        <v>45358</v>
      </c>
      <c r="J164">
        <v>11</v>
      </c>
      <c r="K164">
        <v>2036.29</v>
      </c>
      <c r="L164">
        <v>0</v>
      </c>
      <c r="M164" s="1" t="s">
        <v>43</v>
      </c>
      <c r="N164" s="1" t="s">
        <v>34</v>
      </c>
      <c r="O164" s="1" t="s">
        <v>29</v>
      </c>
      <c r="P164" s="3">
        <f>Orders[[#This Row],[Quantity]]*Orders[[#This Row],[UnitPrice]]*(1-Orders[[#This Row],[Discount]])</f>
        <v>22399.19</v>
      </c>
      <c r="Q164" s="1" t="str">
        <f>IF(AND(Orders[[#This Row],[Order Value]]&gt;50000,Orders[[#This Row],[Status]]="Completed"),"Yes","No")</f>
        <v>No</v>
      </c>
      <c r="R164" s="1" t="str">
        <f>IF(OR(Orders[[#This Row],[Region]]="Dhaka",Orders[[#This Row],[Region]]="Chattogram"),"Priority","Standard")</f>
        <v>Standard</v>
      </c>
      <c r="S164" s="1" t="str">
        <f>_xlfn.CONCAT(Orders[[#This Row],[OrderID]],Orders[[#This Row],[CustomerID]],Orders[[#This Row],[Order Value]])</f>
        <v>O01615C047622399.19</v>
      </c>
    </row>
    <row r="165" spans="1:19" x14ac:dyDescent="0.25">
      <c r="A165" s="1" t="s">
        <v>417</v>
      </c>
      <c r="B165" s="1" t="s">
        <v>312</v>
      </c>
      <c r="C165" s="1" t="s">
        <v>191</v>
      </c>
      <c r="D165" s="1" t="str">
        <f>VLOOKUP(C165,Products[],2,FALSE)</f>
        <v>Snacks Standard 597</v>
      </c>
      <c r="E165" s="1" t="str">
        <f>VLOOKUP(Orders[[#This Row],[ProductID]],Products[],3,FALSE)</f>
        <v>Groceries</v>
      </c>
      <c r="F165" s="1" t="s">
        <v>125</v>
      </c>
      <c r="G165" s="1" t="str">
        <f>_xlfn.XLOOKUP(Orders[[#This Row],[CustomerID]],'Customers'!A:A,'Customers'!E:E)</f>
        <v>consumer</v>
      </c>
      <c r="H165" s="2">
        <v>45919</v>
      </c>
      <c r="I165" s="2">
        <v>45924</v>
      </c>
      <c r="J165">
        <v>20</v>
      </c>
      <c r="K165">
        <v>113.62</v>
      </c>
      <c r="L165">
        <v>0.1</v>
      </c>
      <c r="M165" s="1" t="s">
        <v>14</v>
      </c>
      <c r="N165" s="1" t="s">
        <v>15</v>
      </c>
      <c r="O165" s="1" t="s">
        <v>21</v>
      </c>
      <c r="P165" s="3">
        <f>Orders[[#This Row],[Quantity]]*Orders[[#This Row],[UnitPrice]]*(1-Orders[[#This Row],[Discount]])</f>
        <v>2045.16</v>
      </c>
      <c r="Q165" s="1" t="str">
        <f>IF(AND(Orders[[#This Row],[Order Value]]&gt;50000,Orders[[#This Row],[Status]]="Completed"),"Yes","No")</f>
        <v>No</v>
      </c>
      <c r="R165" s="1" t="str">
        <f>IF(OR(Orders[[#This Row],[Region]]="Dhaka",Orders[[#This Row],[Region]]="Chattogram"),"Priority","Standard")</f>
        <v>Standard</v>
      </c>
      <c r="S165" s="1" t="str">
        <f>_xlfn.CONCAT(Orders[[#This Row],[OrderID]],Orders[[#This Row],[CustomerID]],Orders[[#This Row],[Order Value]])</f>
        <v>O03110C02772045.16</v>
      </c>
    </row>
    <row r="166" spans="1:19" x14ac:dyDescent="0.25">
      <c r="A166" s="1" t="s">
        <v>418</v>
      </c>
      <c r="B166" s="1" t="s">
        <v>419</v>
      </c>
      <c r="C166" s="1" t="s">
        <v>160</v>
      </c>
      <c r="D166" s="1" t="str">
        <f>VLOOKUP(C166,Products[],2,FALSE)</f>
        <v>Audio Pro 619</v>
      </c>
      <c r="E166" s="1" t="str">
        <f>VLOOKUP(Orders[[#This Row],[ProductID]],Products[],3,FALSE)</f>
        <v>Electronics</v>
      </c>
      <c r="F166" s="1" t="s">
        <v>42</v>
      </c>
      <c r="G166" s="1" t="str">
        <f>_xlfn.XLOOKUP(Orders[[#This Row],[CustomerID]],'Customers'!A:A,'Customers'!E:E)</f>
        <v>SMB</v>
      </c>
      <c r="H166" s="2">
        <v>45498</v>
      </c>
      <c r="I166" s="2">
        <v>45510</v>
      </c>
      <c r="J166">
        <v>12</v>
      </c>
      <c r="K166">
        <v>5306.13</v>
      </c>
      <c r="L166">
        <v>0</v>
      </c>
      <c r="M166" s="1" t="s">
        <v>43</v>
      </c>
      <c r="N166" s="1" t="s">
        <v>34</v>
      </c>
      <c r="O166" s="1" t="s">
        <v>24</v>
      </c>
      <c r="P166" s="3">
        <f>Orders[[#This Row],[Quantity]]*Orders[[#This Row],[UnitPrice]]*(1-Orders[[#This Row],[Discount]])</f>
        <v>63673.56</v>
      </c>
      <c r="Q166" s="1" t="str">
        <f>IF(AND(Orders[[#This Row],[Order Value]]&gt;50000,Orders[[#This Row],[Status]]="Completed"),"Yes","No")</f>
        <v>Yes</v>
      </c>
      <c r="R166" s="1" t="str">
        <f>IF(OR(Orders[[#This Row],[Region]]="Dhaka",Orders[[#This Row],[Region]]="Chattogram"),"Priority","Standard")</f>
        <v>Standard</v>
      </c>
      <c r="S166" s="1" t="str">
        <f>_xlfn.CONCAT(Orders[[#This Row],[OrderID]],Orders[[#This Row],[CustomerID]],Orders[[#This Row],[Order Value]])</f>
        <v>O01021C042563673.56</v>
      </c>
    </row>
    <row r="167" spans="1:19" x14ac:dyDescent="0.25">
      <c r="A167" s="1" t="s">
        <v>420</v>
      </c>
      <c r="B167" s="1" t="s">
        <v>421</v>
      </c>
      <c r="C167" s="1" t="s">
        <v>212</v>
      </c>
      <c r="D167" s="1" t="str">
        <f>VLOOKUP(C167,Products[],2,FALSE)</f>
        <v>Binders Lite 858</v>
      </c>
      <c r="E167" s="1" t="str">
        <f>VLOOKUP(Orders[[#This Row],[ProductID]],Products[],3,FALSE)</f>
        <v>Office Supplies</v>
      </c>
      <c r="F167" s="1" t="s">
        <v>63</v>
      </c>
      <c r="G167" s="1" t="str">
        <f>_xlfn.XLOOKUP(Orders[[#This Row],[CustomerID]],'Customers'!A:A,'Customers'!E:E)</f>
        <v>Home Office</v>
      </c>
      <c r="H167" s="2">
        <v>45922</v>
      </c>
      <c r="I167" s="2">
        <v>45927</v>
      </c>
      <c r="J167">
        <v>8</v>
      </c>
      <c r="K167">
        <v>5433.85</v>
      </c>
      <c r="L167">
        <v>0.15</v>
      </c>
      <c r="M167" s="1" t="s">
        <v>43</v>
      </c>
      <c r="N167" s="1" t="s">
        <v>34</v>
      </c>
      <c r="O167" s="1" t="s">
        <v>29</v>
      </c>
      <c r="P167" s="3">
        <f>Orders[[#This Row],[Quantity]]*Orders[[#This Row],[UnitPrice]]*(1-Orders[[#This Row],[Discount]])</f>
        <v>36950.18</v>
      </c>
      <c r="Q167" s="1" t="str">
        <f>IF(AND(Orders[[#This Row],[Order Value]]&gt;50000,Orders[[#This Row],[Status]]="Completed"),"Yes","No")</f>
        <v>No</v>
      </c>
      <c r="R167" s="1" t="str">
        <f>IF(OR(Orders[[#This Row],[Region]]="Dhaka",Orders[[#This Row],[Region]]="Chattogram"),"Priority","Standard")</f>
        <v>Standard</v>
      </c>
      <c r="S167" s="1" t="str">
        <f>_xlfn.CONCAT(Orders[[#This Row],[OrderID]],Orders[[#This Row],[CustomerID]],Orders[[#This Row],[Order Value]])</f>
        <v>O01416C046836950.18</v>
      </c>
    </row>
    <row r="168" spans="1:19" x14ac:dyDescent="0.25">
      <c r="A168" s="1" t="s">
        <v>422</v>
      </c>
      <c r="B168" s="1" t="s">
        <v>423</v>
      </c>
      <c r="C168" s="1" t="s">
        <v>176</v>
      </c>
      <c r="D168" s="1" t="str">
        <f>VLOOKUP(C168,Products[],2,FALSE)</f>
        <v>Decor Standard 312 (New)</v>
      </c>
      <c r="E168" s="1" t="str">
        <f>VLOOKUP(Orders[[#This Row],[ProductID]],Products[],3,FALSE)</f>
        <v>Furniture</v>
      </c>
      <c r="F168" s="1" t="s">
        <v>19</v>
      </c>
      <c r="G168" s="1" t="str">
        <f>_xlfn.XLOOKUP(Orders[[#This Row],[CustomerID]],'Customers'!A:A,'Customers'!E:E)</f>
        <v>SMB</v>
      </c>
      <c r="H168" s="2">
        <v>45826</v>
      </c>
      <c r="I168" s="2">
        <v>45832</v>
      </c>
      <c r="J168">
        <v>15</v>
      </c>
      <c r="K168">
        <v>6950.23</v>
      </c>
      <c r="L168">
        <v>0.05</v>
      </c>
      <c r="M168" s="1" t="s">
        <v>14</v>
      </c>
      <c r="N168" s="1" t="s">
        <v>34</v>
      </c>
      <c r="O168" s="1" t="s">
        <v>29</v>
      </c>
      <c r="P168" s="3">
        <f>Orders[[#This Row],[Quantity]]*Orders[[#This Row],[UnitPrice]]*(1-Orders[[#This Row],[Discount]])</f>
        <v>99040.777499999997</v>
      </c>
      <c r="Q168" s="1" t="str">
        <f>IF(AND(Orders[[#This Row],[Order Value]]&gt;50000,Orders[[#This Row],[Status]]="Completed"),"Yes","No")</f>
        <v>Yes</v>
      </c>
      <c r="R168" s="1" t="str">
        <f>IF(OR(Orders[[#This Row],[Region]]="Dhaka",Orders[[#This Row],[Region]]="Chattogram"),"Priority","Standard")</f>
        <v>Standard</v>
      </c>
      <c r="S168" s="1" t="str">
        <f>_xlfn.CONCAT(Orders[[#This Row],[OrderID]],Orders[[#This Row],[CustomerID]],Orders[[#This Row],[Order Value]])</f>
        <v>O03565C032899040.7775</v>
      </c>
    </row>
    <row r="169" spans="1:19" x14ac:dyDescent="0.25">
      <c r="A169" s="1" t="s">
        <v>424</v>
      </c>
      <c r="B169" s="1" t="s">
        <v>75</v>
      </c>
      <c r="C169" s="1" t="s">
        <v>50</v>
      </c>
      <c r="D169" s="1" t="str">
        <f>VLOOKUP(C169,Products[],2,FALSE)</f>
        <v>Kids Pro 311</v>
      </c>
      <c r="E169" s="1" t="str">
        <f>VLOOKUP(Orders[[#This Row],[ProductID]],Products[],3,FALSE)</f>
        <v>Apparel</v>
      </c>
      <c r="F169" s="1" t="s">
        <v>42</v>
      </c>
      <c r="G169" s="1" t="str">
        <f>_xlfn.XLOOKUP(Orders[[#This Row],[CustomerID]],'Customers'!A:A,'Customers'!E:E)</f>
        <v>consumer</v>
      </c>
      <c r="H169" s="2">
        <v>45714</v>
      </c>
      <c r="I169" s="2">
        <v>45721</v>
      </c>
      <c r="J169">
        <v>22</v>
      </c>
      <c r="K169">
        <v>6206.66</v>
      </c>
      <c r="L169">
        <v>0</v>
      </c>
      <c r="M169" s="1" t="s">
        <v>39</v>
      </c>
      <c r="N169" s="1" t="s">
        <v>84</v>
      </c>
      <c r="O169" s="1" t="s">
        <v>35</v>
      </c>
      <c r="P169" s="3">
        <f>Orders[[#This Row],[Quantity]]*Orders[[#This Row],[UnitPrice]]*(1-Orders[[#This Row],[Discount]])</f>
        <v>136546.51999999999</v>
      </c>
      <c r="Q169" s="1" t="str">
        <f>IF(AND(Orders[[#This Row],[Order Value]]&gt;50000,Orders[[#This Row],[Status]]="Completed"),"Yes","No")</f>
        <v>No</v>
      </c>
      <c r="R169" s="1" t="str">
        <f>IF(OR(Orders[[#This Row],[Region]]="Dhaka",Orders[[#This Row],[Region]]="Chattogram"),"Priority","Standard")</f>
        <v>Standard</v>
      </c>
      <c r="S169" s="1" t="str">
        <f>_xlfn.CONCAT(Orders[[#This Row],[OrderID]],Orders[[#This Row],[CustomerID]],Orders[[#This Row],[Order Value]])</f>
        <v>O02045C0112136546.52</v>
      </c>
    </row>
    <row r="170" spans="1:19" x14ac:dyDescent="0.25">
      <c r="A170" s="1" t="s">
        <v>425</v>
      </c>
      <c r="B170" s="1" t="s">
        <v>426</v>
      </c>
      <c r="C170" s="1" t="s">
        <v>194</v>
      </c>
      <c r="D170" s="1" t="str">
        <f>VLOOKUP(C170,Products[],2,FALSE)</f>
        <v>Pens Mini 388</v>
      </c>
      <c r="E170" s="1" t="str">
        <f>VLOOKUP(Orders[[#This Row],[ProductID]],Products[],3,FALSE)</f>
        <v>Office Supplies</v>
      </c>
      <c r="F170" s="1" t="s">
        <v>23</v>
      </c>
      <c r="G170" s="1" t="str">
        <f>_xlfn.XLOOKUP(Orders[[#This Row],[CustomerID]],'Customers'!A:A,'Customers'!E:E)</f>
        <v>consumer</v>
      </c>
      <c r="H170" s="2">
        <v>45651</v>
      </c>
      <c r="I170" s="2">
        <v>45665</v>
      </c>
      <c r="J170">
        <v>13</v>
      </c>
      <c r="K170">
        <v>4855.78</v>
      </c>
      <c r="L170">
        <v>0.2</v>
      </c>
      <c r="M170" s="1" t="s">
        <v>39</v>
      </c>
      <c r="N170" s="1" t="s">
        <v>28</v>
      </c>
      <c r="O170" s="1" t="s">
        <v>29</v>
      </c>
      <c r="P170" s="3">
        <f>Orders[[#This Row],[Quantity]]*Orders[[#This Row],[UnitPrice]]*(1-Orders[[#This Row],[Discount]])</f>
        <v>50500.112000000001</v>
      </c>
      <c r="Q170" s="1" t="str">
        <f>IF(AND(Orders[[#This Row],[Order Value]]&gt;50000,Orders[[#This Row],[Status]]="Completed"),"Yes","No")</f>
        <v>No</v>
      </c>
      <c r="R170" s="1" t="str">
        <f>IF(OR(Orders[[#This Row],[Region]]="Dhaka",Orders[[#This Row],[Region]]="Chattogram"),"Priority","Standard")</f>
        <v>Standard</v>
      </c>
      <c r="S170" s="1" t="str">
        <f>_xlfn.CONCAT(Orders[[#This Row],[OrderID]],Orders[[#This Row],[CustomerID]],Orders[[#This Row],[Order Value]])</f>
        <v>O00490C017150500.112</v>
      </c>
    </row>
    <row r="171" spans="1:19" x14ac:dyDescent="0.25">
      <c r="A171" s="1" t="s">
        <v>427</v>
      </c>
      <c r="B171" s="1" t="s">
        <v>113</v>
      </c>
      <c r="C171" s="1" t="s">
        <v>71</v>
      </c>
      <c r="D171" s="1" t="str">
        <f>VLOOKUP(C171,Products[],2,FALSE)</f>
        <v>Cameras Classic 922</v>
      </c>
      <c r="E171" s="1" t="str">
        <f>VLOOKUP(Orders[[#This Row],[ProductID]],Products[],3,FALSE)</f>
        <v>Electronics</v>
      </c>
      <c r="F171" s="1" t="s">
        <v>51</v>
      </c>
      <c r="G171" s="1" t="str">
        <f>_xlfn.XLOOKUP(Orders[[#This Row],[CustomerID]],'Customers'!A:A,'Customers'!E:E)</f>
        <v>Home Office</v>
      </c>
      <c r="H171" s="2">
        <v>45763</v>
      </c>
      <c r="I171" s="2">
        <v>45775</v>
      </c>
      <c r="J171">
        <v>20</v>
      </c>
      <c r="K171">
        <v>6516.2</v>
      </c>
      <c r="L171">
        <v>0.05</v>
      </c>
      <c r="M171" s="1" t="s">
        <v>39</v>
      </c>
      <c r="N171" s="1" t="s">
        <v>34</v>
      </c>
      <c r="O171" s="1" t="s">
        <v>29</v>
      </c>
      <c r="P171" s="3">
        <f>Orders[[#This Row],[Quantity]]*Orders[[#This Row],[UnitPrice]]*(1-Orders[[#This Row],[Discount]])</f>
        <v>123807.79999999999</v>
      </c>
      <c r="Q171" s="1" t="str">
        <f>IF(AND(Orders[[#This Row],[Order Value]]&gt;50000,Orders[[#This Row],[Status]]="Completed"),"Yes","No")</f>
        <v>Yes</v>
      </c>
      <c r="R171" s="1" t="str">
        <f>IF(OR(Orders[[#This Row],[Region]]="Dhaka",Orders[[#This Row],[Region]]="Chattogram"),"Priority","Standard")</f>
        <v>Standard</v>
      </c>
      <c r="S171" s="1" t="str">
        <f>_xlfn.CONCAT(Orders[[#This Row],[OrderID]],Orders[[#This Row],[CustomerID]],Orders[[#This Row],[Order Value]])</f>
        <v>O04888C0397123807.8</v>
      </c>
    </row>
    <row r="172" spans="1:19" x14ac:dyDescent="0.25">
      <c r="A172" s="1" t="s">
        <v>428</v>
      </c>
      <c r="B172" s="1" t="s">
        <v>429</v>
      </c>
      <c r="C172" s="1" t="s">
        <v>148</v>
      </c>
      <c r="D172" s="1" t="str">
        <f>VLOOKUP(C172,Products[],2,FALSE)</f>
        <v>Audio Classic 927</v>
      </c>
      <c r="E172" s="1" t="str">
        <f>VLOOKUP(Orders[[#This Row],[ProductID]],Products[],3,FALSE)</f>
        <v>Electronics</v>
      </c>
      <c r="F172" s="1" t="s">
        <v>82</v>
      </c>
      <c r="G172" s="1" t="str">
        <f>_xlfn.XLOOKUP(Orders[[#This Row],[CustomerID]],'Customers'!A:A,'Customers'!E:E)</f>
        <v>Corporate</v>
      </c>
      <c r="H172" s="2">
        <v>45295</v>
      </c>
      <c r="I172" s="2">
        <v>45297</v>
      </c>
      <c r="J172">
        <v>14</v>
      </c>
      <c r="K172">
        <v>6869.1</v>
      </c>
      <c r="L172">
        <v>0.15</v>
      </c>
      <c r="M172" s="1" t="s">
        <v>14</v>
      </c>
      <c r="N172" s="1" t="s">
        <v>15</v>
      </c>
      <c r="O172" s="1" t="s">
        <v>24</v>
      </c>
      <c r="P172" s="3">
        <f>Orders[[#This Row],[Quantity]]*Orders[[#This Row],[UnitPrice]]*(1-Orders[[#This Row],[Discount]])</f>
        <v>81742.290000000008</v>
      </c>
      <c r="Q172" s="1" t="str">
        <f>IF(AND(Orders[[#This Row],[Order Value]]&gt;50000,Orders[[#This Row],[Status]]="Completed"),"Yes","No")</f>
        <v>No</v>
      </c>
      <c r="R172" s="1" t="str">
        <f>IF(OR(Orders[[#This Row],[Region]]="Dhaka",Orders[[#This Row],[Region]]="Chattogram"),"Priority","Standard")</f>
        <v>Standard</v>
      </c>
      <c r="S172" s="1" t="str">
        <f>_xlfn.CONCAT(Orders[[#This Row],[OrderID]],Orders[[#This Row],[CustomerID]],Orders[[#This Row],[Order Value]])</f>
        <v>O02459C031981742.29</v>
      </c>
    </row>
    <row r="173" spans="1:19" x14ac:dyDescent="0.25">
      <c r="A173" s="1" t="s">
        <v>430</v>
      </c>
      <c r="B173" s="1" t="s">
        <v>371</v>
      </c>
      <c r="C173" s="1" t="s">
        <v>148</v>
      </c>
      <c r="D173" s="1" t="str">
        <f>VLOOKUP(C173,Products[],2,FALSE)</f>
        <v>Audio Classic 927</v>
      </c>
      <c r="E173" s="1" t="str">
        <f>VLOOKUP(Orders[[#This Row],[ProductID]],Products[],3,FALSE)</f>
        <v>Electronics</v>
      </c>
      <c r="F173" s="1" t="s">
        <v>23</v>
      </c>
      <c r="G173" s="1" t="str">
        <f>_xlfn.XLOOKUP(Orders[[#This Row],[CustomerID]],'Customers'!A:A,'Customers'!E:E)</f>
        <v>Consumer</v>
      </c>
      <c r="H173" s="2">
        <v>45331</v>
      </c>
      <c r="I173" s="2">
        <v>45329</v>
      </c>
      <c r="J173">
        <v>11</v>
      </c>
      <c r="K173">
        <v>6520.7</v>
      </c>
      <c r="L173">
        <v>0.05</v>
      </c>
      <c r="M173" s="1" t="s">
        <v>14</v>
      </c>
      <c r="N173" s="1" t="s">
        <v>84</v>
      </c>
      <c r="O173" s="1" t="s">
        <v>24</v>
      </c>
      <c r="P173" s="3">
        <f>Orders[[#This Row],[Quantity]]*Orders[[#This Row],[UnitPrice]]*(1-Orders[[#This Row],[Discount]])</f>
        <v>68141.314999999988</v>
      </c>
      <c r="Q173" s="1" t="str">
        <f>IF(AND(Orders[[#This Row],[Order Value]]&gt;50000,Orders[[#This Row],[Status]]="Completed"),"Yes","No")</f>
        <v>No</v>
      </c>
      <c r="R173" s="1" t="str">
        <f>IF(OR(Orders[[#This Row],[Region]]="Dhaka",Orders[[#This Row],[Region]]="Chattogram"),"Priority","Standard")</f>
        <v>Standard</v>
      </c>
      <c r="S173" s="1" t="str">
        <f>_xlfn.CONCAT(Orders[[#This Row],[OrderID]],Orders[[#This Row],[CustomerID]],Orders[[#This Row],[Order Value]])</f>
        <v>O04717C023468141.315</v>
      </c>
    </row>
    <row r="174" spans="1:19" hidden="1" x14ac:dyDescent="0.25">
      <c r="A174" s="1" t="s">
        <v>431</v>
      </c>
      <c r="B174" s="1" t="s">
        <v>432</v>
      </c>
      <c r="C174" s="1" t="s">
        <v>38</v>
      </c>
      <c r="D174" s="1" t="e">
        <f>VLOOKUP(C174,Products[],2,FALSE)</f>
        <v>#N/A</v>
      </c>
      <c r="E174" s="1" t="e">
        <f>VLOOKUP(Orders[[#This Row],[ProductID]],Products[],3,FALSE)</f>
        <v>#N/A</v>
      </c>
      <c r="F174" s="1" t="s">
        <v>59</v>
      </c>
      <c r="G174" s="1" t="str">
        <f>_xlfn.XLOOKUP(Orders[[#This Row],[CustomerID]],'Customers'!A:A,'Customers'!E:E)</f>
        <v>SMB</v>
      </c>
      <c r="H174" s="2">
        <v>45580</v>
      </c>
      <c r="I174" s="2">
        <v>45588</v>
      </c>
      <c r="J174">
        <v>8</v>
      </c>
      <c r="K174">
        <v>7367.8</v>
      </c>
      <c r="L174">
        <v>0</v>
      </c>
      <c r="M174" s="1" t="s">
        <v>20</v>
      </c>
      <c r="N174" s="1" t="s">
        <v>84</v>
      </c>
      <c r="O174" s="1" t="s">
        <v>24</v>
      </c>
      <c r="P174" s="3">
        <f>Orders[[#This Row],[Quantity]]*Orders[[#This Row],[UnitPrice]]*(1-Orders[[#This Row],[Discount]])</f>
        <v>58942.400000000001</v>
      </c>
      <c r="Q174" s="1" t="str">
        <f>IF(AND(Orders[[#This Row],[Order Value]]&gt;50000,Orders[[#This Row],[Status]]="Completed"),"Yes","No")</f>
        <v>No</v>
      </c>
      <c r="R174" s="1" t="str">
        <f>IF(OR(Orders[[#This Row],[Region]]="Dhaka",Orders[[#This Row],[Region]]="Chattogram"),"Priority","Standard")</f>
        <v>Priority</v>
      </c>
      <c r="S174" s="1" t="str">
        <f>_xlfn.CONCAT(Orders[[#This Row],[OrderID]],Orders[[#This Row],[CustomerID]],Orders[[#This Row],[Order Value]])</f>
        <v>O04403C009658942.4</v>
      </c>
    </row>
    <row r="175" spans="1:19" x14ac:dyDescent="0.25">
      <c r="A175" s="1" t="s">
        <v>433</v>
      </c>
      <c r="B175" s="1" t="s">
        <v>140</v>
      </c>
      <c r="C175" s="1" t="s">
        <v>114</v>
      </c>
      <c r="D175" s="1" t="str">
        <f>VLOOKUP(C175,Products[],2,FALSE)</f>
        <v>Snacks Standard 963</v>
      </c>
      <c r="E175" s="1" t="str">
        <f>VLOOKUP(Orders[[#This Row],[ProductID]],Products[],3,FALSE)</f>
        <v>Groceries</v>
      </c>
      <c r="F175" s="1" t="s">
        <v>125</v>
      </c>
      <c r="G175" s="1" t="str">
        <f>_xlfn.XLOOKUP(Orders[[#This Row],[CustomerID]],'Customers'!A:A,'Customers'!E:E)</f>
        <v>Consumer</v>
      </c>
      <c r="H175" s="2">
        <v>45649</v>
      </c>
      <c r="I175" s="2">
        <v>45654</v>
      </c>
      <c r="J175">
        <v>7</v>
      </c>
      <c r="K175">
        <v>3129.18</v>
      </c>
      <c r="L175">
        <v>0</v>
      </c>
      <c r="M175" s="1" t="s">
        <v>39</v>
      </c>
      <c r="N175" s="1" t="s">
        <v>34</v>
      </c>
      <c r="O175" s="1" t="s">
        <v>21</v>
      </c>
      <c r="P175" s="3">
        <f>Orders[[#This Row],[Quantity]]*Orders[[#This Row],[UnitPrice]]*(1-Orders[[#This Row],[Discount]])</f>
        <v>21904.26</v>
      </c>
      <c r="Q175" s="1" t="str">
        <f>IF(AND(Orders[[#This Row],[Order Value]]&gt;50000,Orders[[#This Row],[Status]]="Completed"),"Yes","No")</f>
        <v>No</v>
      </c>
      <c r="R175" s="1" t="str">
        <f>IF(OR(Orders[[#This Row],[Region]]="Dhaka",Orders[[#This Row],[Region]]="Chattogram"),"Priority","Standard")</f>
        <v>Standard</v>
      </c>
      <c r="S175" s="1" t="str">
        <f>_xlfn.CONCAT(Orders[[#This Row],[OrderID]],Orders[[#This Row],[CustomerID]],Orders[[#This Row],[Order Value]])</f>
        <v>O03519C040321904.26</v>
      </c>
    </row>
    <row r="176" spans="1:19" x14ac:dyDescent="0.25">
      <c r="A176" s="1" t="s">
        <v>434</v>
      </c>
      <c r="B176" s="1" t="s">
        <v>435</v>
      </c>
      <c r="C176" s="1" t="s">
        <v>41</v>
      </c>
      <c r="D176" s="1" t="str">
        <f>VLOOKUP(C176,Products[],2,FALSE)</f>
        <v>Personal Care Mini 941</v>
      </c>
      <c r="E176" s="1" t="str">
        <f>VLOOKUP(Orders[[#This Row],[ProductID]],Products[],3,FALSE)</f>
        <v>Groceries</v>
      </c>
      <c r="F176" s="1" t="s">
        <v>19</v>
      </c>
      <c r="G176" s="1" t="str">
        <f>_xlfn.XLOOKUP(Orders[[#This Row],[CustomerID]],'Customers'!A:A,'Customers'!E:E)</f>
        <v>Consumer</v>
      </c>
      <c r="H176" s="2">
        <v>45815</v>
      </c>
      <c r="I176" s="2">
        <v>45816</v>
      </c>
      <c r="J176">
        <v>7</v>
      </c>
      <c r="K176">
        <v>7023.52</v>
      </c>
      <c r="L176">
        <v>0.15</v>
      </c>
      <c r="M176" s="1" t="s">
        <v>39</v>
      </c>
      <c r="N176" s="1" t="s">
        <v>34</v>
      </c>
      <c r="O176" s="1" t="s">
        <v>35</v>
      </c>
      <c r="P176" s="3">
        <f>Orders[[#This Row],[Quantity]]*Orders[[#This Row],[UnitPrice]]*(1-Orders[[#This Row],[Discount]])</f>
        <v>41789.943999999996</v>
      </c>
      <c r="Q176" s="1" t="str">
        <f>IF(AND(Orders[[#This Row],[Order Value]]&gt;50000,Orders[[#This Row],[Status]]="Completed"),"Yes","No")</f>
        <v>No</v>
      </c>
      <c r="R176" s="1" t="str">
        <f>IF(OR(Orders[[#This Row],[Region]]="Dhaka",Orders[[#This Row],[Region]]="Chattogram"),"Priority","Standard")</f>
        <v>Standard</v>
      </c>
      <c r="S176" s="1" t="str">
        <f>_xlfn.CONCAT(Orders[[#This Row],[OrderID]],Orders[[#This Row],[CustomerID]],Orders[[#This Row],[Order Value]])</f>
        <v>O01129C001041789.944</v>
      </c>
    </row>
    <row r="177" spans="1:19" x14ac:dyDescent="0.25">
      <c r="A177" s="1" t="s">
        <v>436</v>
      </c>
      <c r="B177" s="1" t="s">
        <v>173</v>
      </c>
      <c r="C177" s="1" t="s">
        <v>230</v>
      </c>
      <c r="D177" s="1" t="str">
        <f>VLOOKUP(C177,Products[],2,FALSE)</f>
        <v>Footwear Eco 532</v>
      </c>
      <c r="E177" s="1" t="str">
        <f>VLOOKUP(Orders[[#This Row],[ProductID]],Products[],3,FALSE)</f>
        <v>Apparel</v>
      </c>
      <c r="F177" s="1" t="s">
        <v>82</v>
      </c>
      <c r="G177" s="1" t="str">
        <f>_xlfn.XLOOKUP(Orders[[#This Row],[CustomerID]],'Customers'!A:A,'Customers'!E:E)</f>
        <v>Corporate</v>
      </c>
      <c r="H177" s="2">
        <v>45714</v>
      </c>
      <c r="I177" s="2">
        <v>45727</v>
      </c>
      <c r="J177">
        <v>18</v>
      </c>
      <c r="K177">
        <v>1643.46</v>
      </c>
      <c r="L177">
        <v>0.2</v>
      </c>
      <c r="M177" s="1" t="s">
        <v>52</v>
      </c>
      <c r="N177" s="1" t="s">
        <v>34</v>
      </c>
      <c r="O177" s="1" t="s">
        <v>29</v>
      </c>
      <c r="P177" s="3">
        <f>Orders[[#This Row],[Quantity]]*Orders[[#This Row],[UnitPrice]]*(1-Orders[[#This Row],[Discount]])</f>
        <v>23665.824000000001</v>
      </c>
      <c r="Q177" s="1" t="str">
        <f>IF(AND(Orders[[#This Row],[Order Value]]&gt;50000,Orders[[#This Row],[Status]]="Completed"),"Yes","No")</f>
        <v>No</v>
      </c>
      <c r="R177" s="1" t="str">
        <f>IF(OR(Orders[[#This Row],[Region]]="Dhaka",Orders[[#This Row],[Region]]="Chattogram"),"Priority","Standard")</f>
        <v>Priority</v>
      </c>
      <c r="S177" s="1" t="str">
        <f>_xlfn.CONCAT(Orders[[#This Row],[OrderID]],Orders[[#This Row],[CustomerID]],Orders[[#This Row],[Order Value]])</f>
        <v>O02583C005223665.824</v>
      </c>
    </row>
    <row r="178" spans="1:19" x14ac:dyDescent="0.25">
      <c r="A178" s="1" t="s">
        <v>437</v>
      </c>
      <c r="B178" s="1" t="s">
        <v>438</v>
      </c>
      <c r="C178" s="1" t="s">
        <v>194</v>
      </c>
      <c r="D178" s="1" t="str">
        <f>VLOOKUP(C178,Products[],2,FALSE)</f>
        <v>Pens Mini 388</v>
      </c>
      <c r="E178" s="1" t="str">
        <f>VLOOKUP(Orders[[#This Row],[ProductID]],Products[],3,FALSE)</f>
        <v>Office Supplies</v>
      </c>
      <c r="F178" s="1" t="s">
        <v>82</v>
      </c>
      <c r="G178" s="1" t="str">
        <f>_xlfn.XLOOKUP(Orders[[#This Row],[CustomerID]],'Customers'!A:A,'Customers'!E:E)</f>
        <v>consumer</v>
      </c>
      <c r="H178" s="2">
        <v>45743</v>
      </c>
      <c r="I178" s="2">
        <v>45750</v>
      </c>
      <c r="J178">
        <v>16</v>
      </c>
      <c r="K178">
        <v>2071.5</v>
      </c>
      <c r="L178">
        <v>0.05</v>
      </c>
      <c r="M178" s="1" t="s">
        <v>43</v>
      </c>
      <c r="N178" s="1" t="s">
        <v>34</v>
      </c>
      <c r="O178" s="1" t="s">
        <v>21</v>
      </c>
      <c r="P178" s="3">
        <f>Orders[[#This Row],[Quantity]]*Orders[[#This Row],[UnitPrice]]*(1-Orders[[#This Row],[Discount]])</f>
        <v>31486.799999999999</v>
      </c>
      <c r="Q178" s="1" t="str">
        <f>IF(AND(Orders[[#This Row],[Order Value]]&gt;50000,Orders[[#This Row],[Status]]="Completed"),"Yes","No")</f>
        <v>No</v>
      </c>
      <c r="R178" s="1" t="str">
        <f>IF(OR(Orders[[#This Row],[Region]]="Dhaka",Orders[[#This Row],[Region]]="Chattogram"),"Priority","Standard")</f>
        <v>Standard</v>
      </c>
      <c r="S178" s="1" t="str">
        <f>_xlfn.CONCAT(Orders[[#This Row],[OrderID]],Orders[[#This Row],[CustomerID]],Orders[[#This Row],[Order Value]])</f>
        <v>O01718C017631486.8</v>
      </c>
    </row>
    <row r="179" spans="1:19" x14ac:dyDescent="0.25">
      <c r="A179" s="1" t="s">
        <v>439</v>
      </c>
      <c r="B179" s="1" t="s">
        <v>294</v>
      </c>
      <c r="C179" s="1" t="s">
        <v>102</v>
      </c>
      <c r="D179" s="1" t="str">
        <f>VLOOKUP(C179,Products[],2,FALSE)</f>
        <v>Pens Mini 821</v>
      </c>
      <c r="E179" s="1" t="str">
        <f>VLOOKUP(Orders[[#This Row],[ProductID]],Products[],3,FALSE)</f>
        <v>Office Supplies</v>
      </c>
      <c r="F179" s="1" t="s">
        <v>19</v>
      </c>
      <c r="G179" s="1" t="str">
        <f>_xlfn.XLOOKUP(Orders[[#This Row],[CustomerID]],'Customers'!A:A,'Customers'!E:E)</f>
        <v>Home Office</v>
      </c>
      <c r="H179" s="2">
        <v>45853</v>
      </c>
      <c r="I179" s="2">
        <v>45860</v>
      </c>
      <c r="J179">
        <v>10</v>
      </c>
      <c r="K179">
        <v>2738.54</v>
      </c>
      <c r="L179">
        <v>0</v>
      </c>
      <c r="M179" s="1" t="s">
        <v>52</v>
      </c>
      <c r="N179" s="1" t="s">
        <v>28</v>
      </c>
      <c r="O179" s="1" t="s">
        <v>21</v>
      </c>
      <c r="P179" s="3">
        <f>Orders[[#This Row],[Quantity]]*Orders[[#This Row],[UnitPrice]]*(1-Orders[[#This Row],[Discount]])</f>
        <v>27385.4</v>
      </c>
      <c r="Q179" s="1" t="str">
        <f>IF(AND(Orders[[#This Row],[Order Value]]&gt;50000,Orders[[#This Row],[Status]]="Completed"),"Yes","No")</f>
        <v>No</v>
      </c>
      <c r="R179" s="1" t="str">
        <f>IF(OR(Orders[[#This Row],[Region]]="Dhaka",Orders[[#This Row],[Region]]="Chattogram"),"Priority","Standard")</f>
        <v>Priority</v>
      </c>
      <c r="S179" s="1" t="str">
        <f>_xlfn.CONCAT(Orders[[#This Row],[OrderID]],Orders[[#This Row],[CustomerID]],Orders[[#This Row],[Order Value]])</f>
        <v>O04662C040427385.4</v>
      </c>
    </row>
    <row r="180" spans="1:19" x14ac:dyDescent="0.25">
      <c r="A180" s="1" t="s">
        <v>440</v>
      </c>
      <c r="B180" s="1" t="s">
        <v>441</v>
      </c>
      <c r="C180" s="1" t="s">
        <v>133</v>
      </c>
      <c r="D180" s="1" t="str">
        <f>VLOOKUP(C180,Products[],2,FALSE)</f>
        <v>Paper Eco 932</v>
      </c>
      <c r="E180" s="1" t="str">
        <f>VLOOKUP(Orders[[#This Row],[ProductID]],Products[],3,FALSE)</f>
        <v>Office Supplies</v>
      </c>
      <c r="F180" s="1" t="s">
        <v>13</v>
      </c>
      <c r="G180" s="1" t="str">
        <f>_xlfn.XLOOKUP(Orders[[#This Row],[CustomerID]],'Customers'!A:A,'Customers'!E:E)</f>
        <v>SMB</v>
      </c>
      <c r="H180" s="2">
        <v>45561</v>
      </c>
      <c r="I180" s="2">
        <v>45575</v>
      </c>
      <c r="J180">
        <v>17</v>
      </c>
      <c r="K180">
        <v>5567.07</v>
      </c>
      <c r="L180">
        <v>0.15</v>
      </c>
      <c r="M180" s="1" t="s">
        <v>14</v>
      </c>
      <c r="N180" s="1" t="s">
        <v>15</v>
      </c>
      <c r="O180" s="1" t="s">
        <v>35</v>
      </c>
      <c r="P180" s="3">
        <f>Orders[[#This Row],[Quantity]]*Orders[[#This Row],[UnitPrice]]*(1-Orders[[#This Row],[Discount]])</f>
        <v>80444.161500000002</v>
      </c>
      <c r="Q180" s="1" t="str">
        <f>IF(AND(Orders[[#This Row],[Order Value]]&gt;50000,Orders[[#This Row],[Status]]="Completed"),"Yes","No")</f>
        <v>No</v>
      </c>
      <c r="R180" s="1" t="str">
        <f>IF(OR(Orders[[#This Row],[Region]]="Dhaka",Orders[[#This Row],[Region]]="Chattogram"),"Priority","Standard")</f>
        <v>Standard</v>
      </c>
      <c r="S180" s="1" t="str">
        <f>_xlfn.CONCAT(Orders[[#This Row],[OrderID]],Orders[[#This Row],[CustomerID]],Orders[[#This Row],[Order Value]])</f>
        <v>O05902C002880444.1615</v>
      </c>
    </row>
    <row r="181" spans="1:19" x14ac:dyDescent="0.25">
      <c r="A181" s="1" t="s">
        <v>443</v>
      </c>
      <c r="B181" s="1" t="s">
        <v>444</v>
      </c>
      <c r="C181" s="1" t="s">
        <v>12</v>
      </c>
      <c r="D181" s="1" t="str">
        <f>VLOOKUP(C181,Products[],2,FALSE)</f>
        <v>Beverages Plus 578</v>
      </c>
      <c r="E181" s="1" t="str">
        <f>VLOOKUP(Orders[[#This Row],[ProductID]],Products[],3,FALSE)</f>
        <v>Groceries</v>
      </c>
      <c r="F181" s="1" t="s">
        <v>63</v>
      </c>
      <c r="G181" s="1" t="str">
        <f>_xlfn.XLOOKUP(Orders[[#This Row],[CustomerID]],'Customers'!A:A,'Customers'!E:E)</f>
        <v>SMB</v>
      </c>
      <c r="H181" s="2">
        <v>45575</v>
      </c>
      <c r="I181" s="2">
        <v>45577</v>
      </c>
      <c r="J181">
        <v>21</v>
      </c>
      <c r="K181">
        <v>4149.1000000000004</v>
      </c>
      <c r="L181">
        <v>0</v>
      </c>
      <c r="M181" s="1" t="s">
        <v>39</v>
      </c>
      <c r="N181" s="1" t="s">
        <v>34</v>
      </c>
      <c r="O181" s="1" t="s">
        <v>24</v>
      </c>
      <c r="P181" s="3">
        <f>Orders[[#This Row],[Quantity]]*Orders[[#This Row],[UnitPrice]]*(1-Orders[[#This Row],[Discount]])</f>
        <v>87131.1</v>
      </c>
      <c r="Q181" s="1" t="str">
        <f>IF(AND(Orders[[#This Row],[Order Value]]&gt;50000,Orders[[#This Row],[Status]]="Completed"),"Yes","No")</f>
        <v>Yes</v>
      </c>
      <c r="R181" s="1" t="str">
        <f>IF(OR(Orders[[#This Row],[Region]]="Dhaka",Orders[[#This Row],[Region]]="Chattogram"),"Priority","Standard")</f>
        <v>Standard</v>
      </c>
      <c r="S181" s="1" t="str">
        <f>_xlfn.CONCAT(Orders[[#This Row],[OrderID]],Orders[[#This Row],[CustomerID]],Orders[[#This Row],[Order Value]])</f>
        <v>O05395C041487131.1</v>
      </c>
    </row>
    <row r="182" spans="1:19" x14ac:dyDescent="0.25">
      <c r="A182" s="1" t="s">
        <v>445</v>
      </c>
      <c r="B182" s="1" t="s">
        <v>446</v>
      </c>
      <c r="C182" s="1" t="s">
        <v>102</v>
      </c>
      <c r="D182" s="1" t="str">
        <f>VLOOKUP(C182,Products[],2,FALSE)</f>
        <v>Pens Mini 821</v>
      </c>
      <c r="E182" s="1" t="str">
        <f>VLOOKUP(Orders[[#This Row],[ProductID]],Products[],3,FALSE)</f>
        <v>Office Supplies</v>
      </c>
      <c r="F182" s="1" t="s">
        <v>42</v>
      </c>
      <c r="G182" s="1" t="str">
        <f>_xlfn.XLOOKUP(Orders[[#This Row],[CustomerID]],'Customers'!A:A,'Customers'!E:E)</f>
        <v>consumer</v>
      </c>
      <c r="H182" s="2">
        <v>45820</v>
      </c>
      <c r="I182" s="2">
        <v>45822</v>
      </c>
      <c r="J182">
        <v>18</v>
      </c>
      <c r="K182">
        <v>7125.57</v>
      </c>
      <c r="L182">
        <v>0.15</v>
      </c>
      <c r="M182" s="1" t="s">
        <v>52</v>
      </c>
      <c r="N182" s="1" t="s">
        <v>34</v>
      </c>
      <c r="O182" s="1" t="s">
        <v>35</v>
      </c>
      <c r="P182" s="3">
        <f>Orders[[#This Row],[Quantity]]*Orders[[#This Row],[UnitPrice]]*(1-Orders[[#This Row],[Discount]])</f>
        <v>109021.22099999999</v>
      </c>
      <c r="Q182" s="1" t="str">
        <f>IF(AND(Orders[[#This Row],[Order Value]]&gt;50000,Orders[[#This Row],[Status]]="Completed"),"Yes","No")</f>
        <v>Yes</v>
      </c>
      <c r="R182" s="1" t="str">
        <f>IF(OR(Orders[[#This Row],[Region]]="Dhaka",Orders[[#This Row],[Region]]="Chattogram"),"Priority","Standard")</f>
        <v>Priority</v>
      </c>
      <c r="S182" s="1" t="str">
        <f>_xlfn.CONCAT(Orders[[#This Row],[OrderID]],Orders[[#This Row],[CustomerID]],Orders[[#This Row],[Order Value]])</f>
        <v>O04317C0320109021.221</v>
      </c>
    </row>
    <row r="183" spans="1:19" x14ac:dyDescent="0.25">
      <c r="A183" s="1" t="s">
        <v>448</v>
      </c>
      <c r="B183" s="1" t="s">
        <v>449</v>
      </c>
      <c r="C183" s="1" t="s">
        <v>162</v>
      </c>
      <c r="D183" s="1" t="str">
        <f>VLOOKUP(C183,Products[],2,FALSE)</f>
        <v>Binders Lite 852</v>
      </c>
      <c r="E183" s="1" t="str">
        <f>VLOOKUP(Orders[[#This Row],[ProductID]],Products[],3,FALSE)</f>
        <v>Office Supplies</v>
      </c>
      <c r="F183" s="1" t="s">
        <v>63</v>
      </c>
      <c r="G183" s="1" t="str">
        <f>_xlfn.XLOOKUP(Orders[[#This Row],[CustomerID]],'Customers'!A:A,'Customers'!E:E)</f>
        <v>SMB</v>
      </c>
      <c r="H183" s="2">
        <v>45852</v>
      </c>
      <c r="I183" s="2">
        <v>45861</v>
      </c>
      <c r="J183">
        <v>2</v>
      </c>
      <c r="K183">
        <v>5721.13</v>
      </c>
      <c r="L183">
        <v>0</v>
      </c>
      <c r="M183" s="1" t="s">
        <v>20</v>
      </c>
      <c r="N183" s="1" t="s">
        <v>28</v>
      </c>
      <c r="O183" s="1" t="s">
        <v>24</v>
      </c>
      <c r="P183" s="3">
        <f>Orders[[#This Row],[Quantity]]*Orders[[#This Row],[UnitPrice]]*(1-Orders[[#This Row],[Discount]])</f>
        <v>11442.26</v>
      </c>
      <c r="Q183" s="1" t="str">
        <f>IF(AND(Orders[[#This Row],[Order Value]]&gt;50000,Orders[[#This Row],[Status]]="Completed"),"Yes","No")</f>
        <v>No</v>
      </c>
      <c r="R183" s="1" t="str">
        <f>IF(OR(Orders[[#This Row],[Region]]="Dhaka",Orders[[#This Row],[Region]]="Chattogram"),"Priority","Standard")</f>
        <v>Priority</v>
      </c>
      <c r="S183" s="1" t="str">
        <f>_xlfn.CONCAT(Orders[[#This Row],[OrderID]],Orders[[#This Row],[CustomerID]],Orders[[#This Row],[Order Value]])</f>
        <v>O04540C020911442.26</v>
      </c>
    </row>
    <row r="184" spans="1:19" x14ac:dyDescent="0.25">
      <c r="A184" s="1" t="s">
        <v>450</v>
      </c>
      <c r="B184" s="1" t="s">
        <v>451</v>
      </c>
      <c r="C184" s="1" t="s">
        <v>154</v>
      </c>
      <c r="D184" s="1" t="str">
        <f>VLOOKUP(C184,Products[],2,FALSE)</f>
        <v>Household Standard 873</v>
      </c>
      <c r="E184" s="1" t="str">
        <f>VLOOKUP(Orders[[#This Row],[ProductID]],Products[],3,FALSE)</f>
        <v>Groceries</v>
      </c>
      <c r="F184" s="1" t="s">
        <v>19</v>
      </c>
      <c r="G184" s="1" t="str">
        <f>_xlfn.XLOOKUP(Orders[[#This Row],[CustomerID]],'Customers'!A:A,'Customers'!E:E)</f>
        <v>consumer</v>
      </c>
      <c r="H184" s="2">
        <v>45450</v>
      </c>
      <c r="I184" s="2">
        <v>45456</v>
      </c>
      <c r="J184">
        <v>3</v>
      </c>
      <c r="K184">
        <v>7330.69</v>
      </c>
      <c r="L184">
        <v>0.15</v>
      </c>
      <c r="M184" s="1" t="s">
        <v>43</v>
      </c>
      <c r="N184" s="1" t="s">
        <v>34</v>
      </c>
      <c r="O184" s="1" t="s">
        <v>29</v>
      </c>
      <c r="P184" s="3">
        <f>Orders[[#This Row],[Quantity]]*Orders[[#This Row],[UnitPrice]]*(1-Orders[[#This Row],[Discount]])</f>
        <v>18693.2595</v>
      </c>
      <c r="Q184" s="1" t="str">
        <f>IF(AND(Orders[[#This Row],[Order Value]]&gt;50000,Orders[[#This Row],[Status]]="Completed"),"Yes","No")</f>
        <v>No</v>
      </c>
      <c r="R184" s="1" t="str">
        <f>IF(OR(Orders[[#This Row],[Region]]="Dhaka",Orders[[#This Row],[Region]]="Chattogram"),"Priority","Standard")</f>
        <v>Standard</v>
      </c>
      <c r="S184" s="1" t="str">
        <f>_xlfn.CONCAT(Orders[[#This Row],[OrderID]],Orders[[#This Row],[CustomerID]],Orders[[#This Row],[Order Value]])</f>
        <v>O01341C015418693.2595</v>
      </c>
    </row>
    <row r="185" spans="1:19" hidden="1" x14ac:dyDescent="0.25">
      <c r="A185" s="1" t="s">
        <v>452</v>
      </c>
      <c r="B185" s="1" t="s">
        <v>453</v>
      </c>
      <c r="C185" s="1" t="s">
        <v>38</v>
      </c>
      <c r="D185" s="1" t="e">
        <f>VLOOKUP(C185,Products[],2,FALSE)</f>
        <v>#N/A</v>
      </c>
      <c r="E185" s="1" t="e">
        <f>VLOOKUP(Orders[[#This Row],[ProductID]],Products[],3,FALSE)</f>
        <v>#N/A</v>
      </c>
      <c r="F185" s="1" t="s">
        <v>47</v>
      </c>
      <c r="G185" s="1" t="str">
        <f>_xlfn.XLOOKUP(Orders[[#This Row],[CustomerID]],'Customers'!A:A,'Customers'!E:E)</f>
        <v>Consumer</v>
      </c>
      <c r="H185" s="2">
        <v>45722</v>
      </c>
      <c r="I185" s="2">
        <v>45733</v>
      </c>
      <c r="J185">
        <v>16</v>
      </c>
      <c r="K185">
        <v>6315.55</v>
      </c>
      <c r="L185">
        <v>0.2</v>
      </c>
      <c r="M185" s="1" t="s">
        <v>43</v>
      </c>
      <c r="N185" s="1" t="s">
        <v>84</v>
      </c>
      <c r="O185" s="1" t="s">
        <v>29</v>
      </c>
      <c r="P185" s="3">
        <f>Orders[[#This Row],[Quantity]]*Orders[[#This Row],[UnitPrice]]*(1-Orders[[#This Row],[Discount]])</f>
        <v>80839.040000000008</v>
      </c>
      <c r="Q185" s="1" t="str">
        <f>IF(AND(Orders[[#This Row],[Order Value]]&gt;50000,Orders[[#This Row],[Status]]="Completed"),"Yes","No")</f>
        <v>No</v>
      </c>
      <c r="R185" s="1" t="str">
        <f>IF(OR(Orders[[#This Row],[Region]]="Dhaka",Orders[[#This Row],[Region]]="Chattogram"),"Priority","Standard")</f>
        <v>Standard</v>
      </c>
      <c r="S185" s="1" t="str">
        <f>_xlfn.CONCAT(Orders[[#This Row],[OrderID]],Orders[[#This Row],[CustomerID]],Orders[[#This Row],[Order Value]])</f>
        <v>O02457C009980839.04</v>
      </c>
    </row>
    <row r="186" spans="1:19" hidden="1" x14ac:dyDescent="0.25">
      <c r="A186" s="1" t="s">
        <v>454</v>
      </c>
      <c r="B186" s="1" t="s">
        <v>70</v>
      </c>
      <c r="C186" s="1" t="s">
        <v>221</v>
      </c>
      <c r="D186" s="1" t="e">
        <f>VLOOKUP(C186,Products[],2,FALSE)</f>
        <v>#N/A</v>
      </c>
      <c r="E186" s="1" t="e">
        <f>VLOOKUP(Orders[[#This Row],[ProductID]],Products[],3,FALSE)</f>
        <v>#N/A</v>
      </c>
      <c r="F186" s="1" t="s">
        <v>105</v>
      </c>
      <c r="G186" s="1" t="str">
        <f>_xlfn.XLOOKUP(Orders[[#This Row],[CustomerID]],'Customers'!A:A,'Customers'!E:E)</f>
        <v>consumer</v>
      </c>
      <c r="H186" s="2">
        <v>45318</v>
      </c>
      <c r="I186" s="2">
        <v>45316</v>
      </c>
      <c r="J186">
        <v>1</v>
      </c>
      <c r="K186">
        <v>508.1</v>
      </c>
      <c r="L186">
        <v>0</v>
      </c>
      <c r="M186" s="1" t="s">
        <v>39</v>
      </c>
      <c r="N186" s="1" t="s">
        <v>15</v>
      </c>
      <c r="O186" s="1" t="s">
        <v>24</v>
      </c>
      <c r="P186" s="3">
        <f>Orders[[#This Row],[Quantity]]*Orders[[#This Row],[UnitPrice]]*(1-Orders[[#This Row],[Discount]])</f>
        <v>508.1</v>
      </c>
      <c r="Q186" s="1" t="str">
        <f>IF(AND(Orders[[#This Row],[Order Value]]&gt;50000,Orders[[#This Row],[Status]]="Completed"),"Yes","No")</f>
        <v>No</v>
      </c>
      <c r="R186" s="1" t="str">
        <f>IF(OR(Orders[[#This Row],[Region]]="Dhaka",Orders[[#This Row],[Region]]="Chattogram"),"Priority","Standard")</f>
        <v>Standard</v>
      </c>
      <c r="S186" s="1" t="str">
        <f>_xlfn.CONCAT(Orders[[#This Row],[OrderID]],Orders[[#This Row],[CustomerID]],Orders[[#This Row],[Order Value]])</f>
        <v>O00025C0314508.1</v>
      </c>
    </row>
    <row r="187" spans="1:19" x14ac:dyDescent="0.25">
      <c r="A187" s="1" t="s">
        <v>455</v>
      </c>
      <c r="B187" s="1" t="s">
        <v>195</v>
      </c>
      <c r="C187" s="1" t="s">
        <v>160</v>
      </c>
      <c r="D187" s="1" t="str">
        <f>VLOOKUP(C187,Products[],2,FALSE)</f>
        <v>Audio Pro 619</v>
      </c>
      <c r="E187" s="1" t="str">
        <f>VLOOKUP(Orders[[#This Row],[ProductID]],Products[],3,FALSE)</f>
        <v>Electronics</v>
      </c>
      <c r="F187" s="1" t="s">
        <v>19</v>
      </c>
      <c r="G187" s="1" t="str">
        <f>_xlfn.XLOOKUP(Orders[[#This Row],[CustomerID]],'Customers'!A:A,'Customers'!E:E)</f>
        <v>Corporate</v>
      </c>
      <c r="H187" s="2">
        <v>45851</v>
      </c>
      <c r="I187" s="2">
        <v>45858</v>
      </c>
      <c r="J187">
        <v>5</v>
      </c>
      <c r="K187">
        <v>1923.4</v>
      </c>
      <c r="L187">
        <v>0.05</v>
      </c>
      <c r="M187" s="1" t="s">
        <v>39</v>
      </c>
      <c r="N187" s="1" t="s">
        <v>34</v>
      </c>
      <c r="O187" s="1" t="s">
        <v>35</v>
      </c>
      <c r="P187" s="3">
        <f>Orders[[#This Row],[Quantity]]*Orders[[#This Row],[UnitPrice]]*(1-Orders[[#This Row],[Discount]])</f>
        <v>9136.15</v>
      </c>
      <c r="Q187" s="1" t="str">
        <f>IF(AND(Orders[[#This Row],[Order Value]]&gt;50000,Orders[[#This Row],[Status]]="Completed"),"Yes","No")</f>
        <v>No</v>
      </c>
      <c r="R187" s="1" t="str">
        <f>IF(OR(Orders[[#This Row],[Region]]="Dhaka",Orders[[#This Row],[Region]]="Chattogram"),"Priority","Standard")</f>
        <v>Standard</v>
      </c>
      <c r="S187" s="1" t="str">
        <f>_xlfn.CONCAT(Orders[[#This Row],[OrderID]],Orders[[#This Row],[CustomerID]],Orders[[#This Row],[Order Value]])</f>
        <v>O05933C02179136.15</v>
      </c>
    </row>
    <row r="188" spans="1:19" x14ac:dyDescent="0.25">
      <c r="A188" s="1" t="s">
        <v>456</v>
      </c>
      <c r="B188" s="1" t="s">
        <v>457</v>
      </c>
      <c r="C188" s="1" t="s">
        <v>89</v>
      </c>
      <c r="D188" s="1" t="str">
        <f>VLOOKUP(C188,Products[],2,FALSE)</f>
        <v>Chairs Mini 737</v>
      </c>
      <c r="E188" s="1" t="str">
        <f>VLOOKUP(Orders[[#This Row],[ProductID]],Products[],3,FALSE)</f>
        <v>Furniture</v>
      </c>
      <c r="F188" s="1" t="s">
        <v>152</v>
      </c>
      <c r="G188" s="1" t="str">
        <f>_xlfn.XLOOKUP(Orders[[#This Row],[CustomerID]],'Customers'!A:A,'Customers'!E:E)</f>
        <v>Home Office</v>
      </c>
      <c r="H188" s="2">
        <v>45904</v>
      </c>
      <c r="I188" s="2">
        <v>45909</v>
      </c>
      <c r="J188">
        <v>4</v>
      </c>
      <c r="K188">
        <v>2490.94</v>
      </c>
      <c r="L188">
        <v>0.05</v>
      </c>
      <c r="M188" s="1" t="s">
        <v>52</v>
      </c>
      <c r="N188" s="1" t="s">
        <v>15</v>
      </c>
      <c r="O188" s="1" t="s">
        <v>21</v>
      </c>
      <c r="P188" s="3">
        <f>Orders[[#This Row],[Quantity]]*Orders[[#This Row],[UnitPrice]]*(1-Orders[[#This Row],[Discount]])</f>
        <v>9465.5720000000001</v>
      </c>
      <c r="Q188" s="1" t="str">
        <f>IF(AND(Orders[[#This Row],[Order Value]]&gt;50000,Orders[[#This Row],[Status]]="Completed"),"Yes","No")</f>
        <v>No</v>
      </c>
      <c r="R188" s="1" t="str">
        <f>IF(OR(Orders[[#This Row],[Region]]="Dhaka",Orders[[#This Row],[Region]]="Chattogram"),"Priority","Standard")</f>
        <v>Priority</v>
      </c>
      <c r="S188" s="1" t="str">
        <f>_xlfn.CONCAT(Orders[[#This Row],[OrderID]],Orders[[#This Row],[CustomerID]],Orders[[#This Row],[Order Value]])</f>
        <v>O04719C00429465.572</v>
      </c>
    </row>
    <row r="189" spans="1:19" x14ac:dyDescent="0.25">
      <c r="A189" s="1" t="s">
        <v>458</v>
      </c>
      <c r="B189" s="1" t="s">
        <v>459</v>
      </c>
      <c r="C189" s="1" t="s">
        <v>157</v>
      </c>
      <c r="D189" s="1" t="str">
        <f>VLOOKUP(C189,Products[],2,FALSE)</f>
        <v>Snacks Deluxe 862</v>
      </c>
      <c r="E189" s="1" t="str">
        <f>VLOOKUP(Orders[[#This Row],[ProductID]],Products[],3,FALSE)</f>
        <v>Groceries</v>
      </c>
      <c r="F189" s="1" t="s">
        <v>105</v>
      </c>
      <c r="G189" s="1" t="str">
        <f>_xlfn.XLOOKUP(Orders[[#This Row],[CustomerID]],'Customers'!A:A,'Customers'!E:E)</f>
        <v>SMB</v>
      </c>
      <c r="H189" s="2">
        <v>45539</v>
      </c>
      <c r="I189" s="2">
        <v>45543</v>
      </c>
      <c r="J189">
        <v>4</v>
      </c>
      <c r="K189">
        <v>4703.57</v>
      </c>
      <c r="L189">
        <v>0.2</v>
      </c>
      <c r="M189" s="1" t="s">
        <v>52</v>
      </c>
      <c r="N189" s="1" t="s">
        <v>34</v>
      </c>
      <c r="O189" s="1" t="s">
        <v>29</v>
      </c>
      <c r="P189" s="3">
        <f>Orders[[#This Row],[Quantity]]*Orders[[#This Row],[UnitPrice]]*(1-Orders[[#This Row],[Discount]])</f>
        <v>15051.423999999999</v>
      </c>
      <c r="Q189" s="1" t="str">
        <f>IF(AND(Orders[[#This Row],[Order Value]]&gt;50000,Orders[[#This Row],[Status]]="Completed"),"Yes","No")</f>
        <v>No</v>
      </c>
      <c r="R189" s="1" t="str">
        <f>IF(OR(Orders[[#This Row],[Region]]="Dhaka",Orders[[#This Row],[Region]]="Chattogram"),"Priority","Standard")</f>
        <v>Priority</v>
      </c>
      <c r="S189" s="1" t="str">
        <f>_xlfn.CONCAT(Orders[[#This Row],[OrderID]],Orders[[#This Row],[CustomerID]],Orders[[#This Row],[Order Value]])</f>
        <v>O02670C044115051.424</v>
      </c>
    </row>
    <row r="190" spans="1:19" x14ac:dyDescent="0.25">
      <c r="A190" s="1" t="s">
        <v>460</v>
      </c>
      <c r="B190" s="1" t="s">
        <v>461</v>
      </c>
      <c r="C190" s="1" t="s">
        <v>87</v>
      </c>
      <c r="D190" s="1" t="str">
        <f>VLOOKUP(C190,Products[],2,FALSE)</f>
        <v>Storage Plus 812</v>
      </c>
      <c r="E190" s="1" t="str">
        <f>VLOOKUP(Orders[[#This Row],[ProductID]],Products[],3,FALSE)</f>
        <v>Furniture</v>
      </c>
      <c r="F190" s="1" t="s">
        <v>51</v>
      </c>
      <c r="G190" s="1" t="str">
        <f>_xlfn.XLOOKUP(Orders[[#This Row],[CustomerID]],'Customers'!A:A,'Customers'!E:E)</f>
        <v>consumer</v>
      </c>
      <c r="H190" s="2">
        <v>45725</v>
      </c>
      <c r="I190" s="2">
        <v>45732</v>
      </c>
      <c r="J190">
        <v>5</v>
      </c>
      <c r="K190">
        <v>4548.7700000000004</v>
      </c>
      <c r="L190">
        <v>0.15</v>
      </c>
      <c r="M190" s="1" t="s">
        <v>52</v>
      </c>
      <c r="N190" s="1" t="s">
        <v>15</v>
      </c>
      <c r="O190" s="1" t="s">
        <v>35</v>
      </c>
      <c r="P190" s="3">
        <f>Orders[[#This Row],[Quantity]]*Orders[[#This Row],[UnitPrice]]*(1-Orders[[#This Row],[Discount]])</f>
        <v>19332.272500000003</v>
      </c>
      <c r="Q190" s="1" t="str">
        <f>IF(AND(Orders[[#This Row],[Order Value]]&gt;50000,Orders[[#This Row],[Status]]="Completed"),"Yes","No")</f>
        <v>No</v>
      </c>
      <c r="R190" s="1" t="str">
        <f>IF(OR(Orders[[#This Row],[Region]]="Dhaka",Orders[[#This Row],[Region]]="Chattogram"),"Priority","Standard")</f>
        <v>Priority</v>
      </c>
      <c r="S190" s="1" t="str">
        <f>_xlfn.CONCAT(Orders[[#This Row],[OrderID]],Orders[[#This Row],[CustomerID]],Orders[[#This Row],[Order Value]])</f>
        <v>O00858C008719332.2725</v>
      </c>
    </row>
    <row r="191" spans="1:19" x14ac:dyDescent="0.25">
      <c r="A191" s="1" t="s">
        <v>462</v>
      </c>
      <c r="B191" s="1" t="s">
        <v>463</v>
      </c>
      <c r="C191" s="1" t="s">
        <v>199</v>
      </c>
      <c r="D191" s="1" t="str">
        <f>VLOOKUP(C191,Products[],2,FALSE)</f>
        <v>Laptops Deluxe 892</v>
      </c>
      <c r="E191" s="1" t="str">
        <f>VLOOKUP(Orders[[#This Row],[ProductID]],Products[],3,FALSE)</f>
        <v>Electronics</v>
      </c>
      <c r="F191" s="1" t="s">
        <v>47</v>
      </c>
      <c r="G191" s="1" t="str">
        <f>_xlfn.XLOOKUP(Orders[[#This Row],[CustomerID]],'Customers'!A:A,'Customers'!E:E)</f>
        <v>Consumer</v>
      </c>
      <c r="H191" s="2">
        <v>45330</v>
      </c>
      <c r="I191" s="2">
        <v>45343</v>
      </c>
      <c r="J191">
        <v>5</v>
      </c>
      <c r="K191">
        <v>4970.7700000000004</v>
      </c>
      <c r="L191">
        <v>0.15</v>
      </c>
      <c r="M191" s="1" t="s">
        <v>39</v>
      </c>
      <c r="N191" s="1" t="s">
        <v>84</v>
      </c>
      <c r="O191" s="1" t="s">
        <v>29</v>
      </c>
      <c r="P191" s="3">
        <f>Orders[[#This Row],[Quantity]]*Orders[[#This Row],[UnitPrice]]*(1-Orders[[#This Row],[Discount]])</f>
        <v>21125.772500000003</v>
      </c>
      <c r="Q191" s="1" t="str">
        <f>IF(AND(Orders[[#This Row],[Order Value]]&gt;50000,Orders[[#This Row],[Status]]="Completed"),"Yes","No")</f>
        <v>No</v>
      </c>
      <c r="R191" s="1" t="str">
        <f>IF(OR(Orders[[#This Row],[Region]]="Dhaka",Orders[[#This Row],[Region]]="Chattogram"),"Priority","Standard")</f>
        <v>Standard</v>
      </c>
      <c r="S191" s="1" t="str">
        <f>_xlfn.CONCAT(Orders[[#This Row],[OrderID]],Orders[[#This Row],[CustomerID]],Orders[[#This Row],[Order Value]])</f>
        <v>O03371C025921125.7725</v>
      </c>
    </row>
    <row r="192" spans="1:19" x14ac:dyDescent="0.25">
      <c r="A192" s="1" t="s">
        <v>464</v>
      </c>
      <c r="B192" s="1" t="s">
        <v>465</v>
      </c>
      <c r="C192" s="1" t="s">
        <v>128</v>
      </c>
      <c r="D192" s="1" t="str">
        <f>VLOOKUP(C192,Products[],2,FALSE)</f>
        <v>Paper Prime 195</v>
      </c>
      <c r="E192" s="1" t="str">
        <f>VLOOKUP(Orders[[#This Row],[ProductID]],Products[],3,FALSE)</f>
        <v>Office Supplies</v>
      </c>
      <c r="F192" s="1" t="s">
        <v>33</v>
      </c>
      <c r="G192" s="1" t="str">
        <f>_xlfn.XLOOKUP(Orders[[#This Row],[CustomerID]],'Customers'!A:A,'Customers'!E:E)</f>
        <v>SMB</v>
      </c>
      <c r="H192" s="2">
        <v>45828</v>
      </c>
      <c r="I192" s="2">
        <v>45838</v>
      </c>
      <c r="J192">
        <v>11</v>
      </c>
      <c r="K192">
        <v>4456.3900000000003</v>
      </c>
      <c r="L192">
        <v>0.15</v>
      </c>
      <c r="M192" s="1" t="s">
        <v>39</v>
      </c>
      <c r="N192" s="1" t="s">
        <v>84</v>
      </c>
      <c r="O192" s="1" t="s">
        <v>24</v>
      </c>
      <c r="P192" s="3">
        <f>Orders[[#This Row],[Quantity]]*Orders[[#This Row],[UnitPrice]]*(1-Orders[[#This Row],[Discount]])</f>
        <v>41667.246500000001</v>
      </c>
      <c r="Q192" s="1" t="str">
        <f>IF(AND(Orders[[#This Row],[Order Value]]&gt;50000,Orders[[#This Row],[Status]]="Completed"),"Yes","No")</f>
        <v>No</v>
      </c>
      <c r="R192" s="1" t="str">
        <f>IF(OR(Orders[[#This Row],[Region]]="Dhaka",Orders[[#This Row],[Region]]="Chattogram"),"Priority","Standard")</f>
        <v>Standard</v>
      </c>
      <c r="S192" s="1" t="str">
        <f>_xlfn.CONCAT(Orders[[#This Row],[OrderID]],Orders[[#This Row],[CustomerID]],Orders[[#This Row],[Order Value]])</f>
        <v>O04277C049941667.2465</v>
      </c>
    </row>
    <row r="193" spans="1:19" x14ac:dyDescent="0.25">
      <c r="A193" s="1" t="s">
        <v>466</v>
      </c>
      <c r="B193" s="1" t="s">
        <v>467</v>
      </c>
      <c r="C193" s="1" t="s">
        <v>191</v>
      </c>
      <c r="D193" s="1" t="str">
        <f>VLOOKUP(C193,Products[],2,FALSE)</f>
        <v>Snacks Standard 597</v>
      </c>
      <c r="E193" s="1" t="str">
        <f>VLOOKUP(Orders[[#This Row],[ProductID]],Products[],3,FALSE)</f>
        <v>Groceries</v>
      </c>
      <c r="F193" s="1" t="s">
        <v>79</v>
      </c>
      <c r="G193" s="1" t="str">
        <f>_xlfn.XLOOKUP(Orders[[#This Row],[CustomerID]],'Customers'!A:A,'Customers'!E:E)</f>
        <v>Consumer</v>
      </c>
      <c r="H193" s="2">
        <v>45754</v>
      </c>
      <c r="I193" s="2">
        <v>45765</v>
      </c>
      <c r="J193">
        <v>19</v>
      </c>
      <c r="K193">
        <v>3360.68</v>
      </c>
      <c r="L193">
        <v>0</v>
      </c>
      <c r="M193" s="1" t="s">
        <v>14</v>
      </c>
      <c r="N193" s="1" t="s">
        <v>15</v>
      </c>
      <c r="O193" s="1" t="s">
        <v>24</v>
      </c>
      <c r="P193" s="3">
        <f>Orders[[#This Row],[Quantity]]*Orders[[#This Row],[UnitPrice]]*(1-Orders[[#This Row],[Discount]])</f>
        <v>63852.92</v>
      </c>
      <c r="Q193" s="1" t="str">
        <f>IF(AND(Orders[[#This Row],[Order Value]]&gt;50000,Orders[[#This Row],[Status]]="Completed"),"Yes","No")</f>
        <v>No</v>
      </c>
      <c r="R193" s="1" t="str">
        <f>IF(OR(Orders[[#This Row],[Region]]="Dhaka",Orders[[#This Row],[Region]]="Chattogram"),"Priority","Standard")</f>
        <v>Standard</v>
      </c>
      <c r="S193" s="1" t="str">
        <f>_xlfn.CONCAT(Orders[[#This Row],[OrderID]],Orders[[#This Row],[CustomerID]],Orders[[#This Row],[Order Value]])</f>
        <v>O05839C023663852.92</v>
      </c>
    </row>
    <row r="194" spans="1:19" x14ac:dyDescent="0.25">
      <c r="A194" s="1" t="s">
        <v>469</v>
      </c>
      <c r="B194" s="1" t="s">
        <v>470</v>
      </c>
      <c r="C194" s="1" t="s">
        <v>89</v>
      </c>
      <c r="D194" s="1" t="str">
        <f>VLOOKUP(C194,Products[],2,FALSE)</f>
        <v>Chairs Mini 737</v>
      </c>
      <c r="E194" s="1" t="str">
        <f>VLOOKUP(Orders[[#This Row],[ProductID]],Products[],3,FALSE)</f>
        <v>Furniture</v>
      </c>
      <c r="F194" s="1" t="s">
        <v>47</v>
      </c>
      <c r="G194" s="1" t="str">
        <f>_xlfn.XLOOKUP(Orders[[#This Row],[CustomerID]],'Customers'!A:A,'Customers'!E:E)</f>
        <v>consumer</v>
      </c>
      <c r="H194" s="2">
        <v>45867</v>
      </c>
      <c r="I194" s="2">
        <v>45872</v>
      </c>
      <c r="J194">
        <v>11</v>
      </c>
      <c r="K194">
        <v>4776.82</v>
      </c>
      <c r="L194">
        <v>0</v>
      </c>
      <c r="M194" s="1" t="s">
        <v>14</v>
      </c>
      <c r="N194" s="1" t="s">
        <v>84</v>
      </c>
      <c r="O194" s="1" t="s">
        <v>24</v>
      </c>
      <c r="P194" s="3">
        <f>Orders[[#This Row],[Quantity]]*Orders[[#This Row],[UnitPrice]]*(1-Orders[[#This Row],[Discount]])</f>
        <v>52545.02</v>
      </c>
      <c r="Q194" s="1" t="str">
        <f>IF(AND(Orders[[#This Row],[Order Value]]&gt;50000,Orders[[#This Row],[Status]]="Completed"),"Yes","No")</f>
        <v>No</v>
      </c>
      <c r="R194" s="1" t="str">
        <f>IF(OR(Orders[[#This Row],[Region]]="Dhaka",Orders[[#This Row],[Region]]="Chattogram"),"Priority","Standard")</f>
        <v>Standard</v>
      </c>
      <c r="S194" s="1" t="str">
        <f>_xlfn.CONCAT(Orders[[#This Row],[OrderID]],Orders[[#This Row],[CustomerID]],Orders[[#This Row],[Order Value]])</f>
        <v>O01554C013352545.02</v>
      </c>
    </row>
    <row r="195" spans="1:19" x14ac:dyDescent="0.25">
      <c r="A195" s="1" t="s">
        <v>471</v>
      </c>
      <c r="B195" s="1" t="s">
        <v>99</v>
      </c>
      <c r="C195" s="1" t="s">
        <v>218</v>
      </c>
      <c r="D195" s="1" t="str">
        <f>VLOOKUP(C195,Products[],2,FALSE)</f>
        <v>Kids Eco 762</v>
      </c>
      <c r="E195" s="1" t="str">
        <f>VLOOKUP(Orders[[#This Row],[ProductID]],Products[],3,FALSE)</f>
        <v>Apparel</v>
      </c>
      <c r="F195" s="1" t="s">
        <v>125</v>
      </c>
      <c r="G195" s="1" t="str">
        <f>_xlfn.XLOOKUP(Orders[[#This Row],[CustomerID]],'Customers'!A:A,'Customers'!E:E)</f>
        <v>Home Office</v>
      </c>
      <c r="H195" s="2">
        <v>45561</v>
      </c>
      <c r="I195" s="2">
        <v>45564</v>
      </c>
      <c r="J195">
        <v>20</v>
      </c>
      <c r="K195">
        <v>5839.95</v>
      </c>
      <c r="L195">
        <v>0.05</v>
      </c>
      <c r="M195" s="1" t="s">
        <v>14</v>
      </c>
      <c r="N195" s="1" t="s">
        <v>28</v>
      </c>
      <c r="O195" s="1" t="s">
        <v>24</v>
      </c>
      <c r="P195" s="3">
        <f>Orders[[#This Row],[Quantity]]*Orders[[#This Row],[UnitPrice]]*(1-Orders[[#This Row],[Discount]])</f>
        <v>110959.04999999999</v>
      </c>
      <c r="Q195" s="1" t="str">
        <f>IF(AND(Orders[[#This Row],[Order Value]]&gt;50000,Orders[[#This Row],[Status]]="Completed"),"Yes","No")</f>
        <v>No</v>
      </c>
      <c r="R195" s="1" t="str">
        <f>IF(OR(Orders[[#This Row],[Region]]="Dhaka",Orders[[#This Row],[Region]]="Chattogram"),"Priority","Standard")</f>
        <v>Standard</v>
      </c>
      <c r="S195" s="1" t="str">
        <f>_xlfn.CONCAT(Orders[[#This Row],[OrderID]],Orders[[#This Row],[CustomerID]],Orders[[#This Row],[Order Value]])</f>
        <v>O05292C0500110959.05</v>
      </c>
    </row>
    <row r="196" spans="1:19" x14ac:dyDescent="0.25">
      <c r="A196" s="1" t="s">
        <v>474</v>
      </c>
      <c r="B196" s="1" t="s">
        <v>415</v>
      </c>
      <c r="C196" s="1" t="s">
        <v>197</v>
      </c>
      <c r="D196" s="1" t="str">
        <f>VLOOKUP(C196,Products[],2,FALSE)</f>
        <v>Chairs Prime 149</v>
      </c>
      <c r="E196" s="1" t="str">
        <f>VLOOKUP(Orders[[#This Row],[ProductID]],Products[],3,FALSE)</f>
        <v>Furniture</v>
      </c>
      <c r="F196" s="1" t="s">
        <v>63</v>
      </c>
      <c r="G196" s="1" t="str">
        <f>_xlfn.XLOOKUP(Orders[[#This Row],[CustomerID]],'Customers'!A:A,'Customers'!E:E)</f>
        <v>SMB</v>
      </c>
      <c r="H196" s="2">
        <v>45596</v>
      </c>
      <c r="I196" s="2">
        <v>45598</v>
      </c>
      <c r="J196">
        <v>6</v>
      </c>
      <c r="K196">
        <v>5774.86</v>
      </c>
      <c r="L196">
        <v>0</v>
      </c>
      <c r="M196" s="1" t="s">
        <v>43</v>
      </c>
      <c r="N196" s="1" t="s">
        <v>34</v>
      </c>
      <c r="O196" s="1" t="s">
        <v>35</v>
      </c>
      <c r="P196" s="3">
        <f>Orders[[#This Row],[Quantity]]*Orders[[#This Row],[UnitPrice]]*(1-Orders[[#This Row],[Discount]])</f>
        <v>34649.159999999996</v>
      </c>
      <c r="Q196" s="1" t="str">
        <f>IF(AND(Orders[[#This Row],[Order Value]]&gt;50000,Orders[[#This Row],[Status]]="Completed"),"Yes","No")</f>
        <v>No</v>
      </c>
      <c r="R196" s="1" t="str">
        <f>IF(OR(Orders[[#This Row],[Region]]="Dhaka",Orders[[#This Row],[Region]]="Chattogram"),"Priority","Standard")</f>
        <v>Standard</v>
      </c>
      <c r="S196" s="1" t="str">
        <f>_xlfn.CONCAT(Orders[[#This Row],[OrderID]],Orders[[#This Row],[CustomerID]],Orders[[#This Row],[Order Value]])</f>
        <v>O05954C008434649.16</v>
      </c>
    </row>
    <row r="197" spans="1:19" x14ac:dyDescent="0.25">
      <c r="A197" s="1" t="s">
        <v>475</v>
      </c>
      <c r="B197" s="1" t="s">
        <v>476</v>
      </c>
      <c r="C197" s="1" t="s">
        <v>133</v>
      </c>
      <c r="D197" s="1" t="str">
        <f>VLOOKUP(C197,Products[],2,FALSE)</f>
        <v>Paper Eco 932</v>
      </c>
      <c r="E197" s="1" t="str">
        <f>VLOOKUP(Orders[[#This Row],[ProductID]],Products[],3,FALSE)</f>
        <v>Office Supplies</v>
      </c>
      <c r="F197" s="1" t="s">
        <v>59</v>
      </c>
      <c r="G197" s="1" t="str">
        <f>_xlfn.XLOOKUP(Orders[[#This Row],[CustomerID]],'Customers'!A:A,'Customers'!E:E)</f>
        <v>SMB</v>
      </c>
      <c r="H197" s="2">
        <v>45574</v>
      </c>
      <c r="I197" s="2">
        <v>45581</v>
      </c>
      <c r="J197">
        <v>10</v>
      </c>
      <c r="K197">
        <v>2508.8000000000002</v>
      </c>
      <c r="L197">
        <v>0</v>
      </c>
      <c r="M197" s="1" t="s">
        <v>20</v>
      </c>
      <c r="N197" s="1" t="s">
        <v>84</v>
      </c>
      <c r="O197" s="1" t="s">
        <v>35</v>
      </c>
      <c r="P197" s="3">
        <f>Orders[[#This Row],[Quantity]]*Orders[[#This Row],[UnitPrice]]*(1-Orders[[#This Row],[Discount]])</f>
        <v>25088</v>
      </c>
      <c r="Q197" s="1" t="str">
        <f>IF(AND(Orders[[#This Row],[Order Value]]&gt;50000,Orders[[#This Row],[Status]]="Completed"),"Yes","No")</f>
        <v>No</v>
      </c>
      <c r="R197" s="1" t="str">
        <f>IF(OR(Orders[[#This Row],[Region]]="Dhaka",Orders[[#This Row],[Region]]="Chattogram"),"Priority","Standard")</f>
        <v>Priority</v>
      </c>
      <c r="S197" s="1" t="str">
        <f>_xlfn.CONCAT(Orders[[#This Row],[OrderID]],Orders[[#This Row],[CustomerID]],Orders[[#This Row],[Order Value]])</f>
        <v>O01185C008625088</v>
      </c>
    </row>
    <row r="198" spans="1:19" x14ac:dyDescent="0.25">
      <c r="A198" s="1" t="s">
        <v>477</v>
      </c>
      <c r="B198" s="1" t="s">
        <v>478</v>
      </c>
      <c r="C198" s="1" t="s">
        <v>62</v>
      </c>
      <c r="D198" s="1" t="str">
        <f>VLOOKUP(C198,Products[],2,FALSE)</f>
        <v>Mobile Accessories Lite 346</v>
      </c>
      <c r="E198" s="1" t="str">
        <f>VLOOKUP(Orders[[#This Row],[ProductID]],Products[],3,FALSE)</f>
        <v>Electronics</v>
      </c>
      <c r="F198" s="1" t="s">
        <v>33</v>
      </c>
      <c r="G198" s="1" t="str">
        <f>_xlfn.XLOOKUP(Orders[[#This Row],[CustomerID]],'Customers'!A:A,'Customers'!E:E)</f>
        <v>Corporate</v>
      </c>
      <c r="H198" s="2">
        <v>45515</v>
      </c>
      <c r="I198" s="2">
        <v>45529</v>
      </c>
      <c r="J198">
        <v>15</v>
      </c>
      <c r="K198">
        <v>7082.92</v>
      </c>
      <c r="L198">
        <v>0</v>
      </c>
      <c r="M198" s="1" t="s">
        <v>14</v>
      </c>
      <c r="N198" s="1" t="s">
        <v>34</v>
      </c>
      <c r="O198" s="1" t="s">
        <v>29</v>
      </c>
      <c r="P198" s="3">
        <f>Orders[[#This Row],[Quantity]]*Orders[[#This Row],[UnitPrice]]*(1-Orders[[#This Row],[Discount]])</f>
        <v>106243.8</v>
      </c>
      <c r="Q198" s="1" t="str">
        <f>IF(AND(Orders[[#This Row],[Order Value]]&gt;50000,Orders[[#This Row],[Status]]="Completed"),"Yes","No")</f>
        <v>Yes</v>
      </c>
      <c r="R198" s="1" t="str">
        <f>IF(OR(Orders[[#This Row],[Region]]="Dhaka",Orders[[#This Row],[Region]]="Chattogram"),"Priority","Standard")</f>
        <v>Standard</v>
      </c>
      <c r="S198" s="1" t="str">
        <f>_xlfn.CONCAT(Orders[[#This Row],[OrderID]],Orders[[#This Row],[CustomerID]],Orders[[#This Row],[Order Value]])</f>
        <v>O02275C0329106243.8</v>
      </c>
    </row>
    <row r="199" spans="1:19" x14ac:dyDescent="0.25">
      <c r="A199" s="1" t="s">
        <v>479</v>
      </c>
      <c r="B199" s="1" t="s">
        <v>279</v>
      </c>
      <c r="C199" s="1" t="s">
        <v>270</v>
      </c>
      <c r="D199" s="1" t="str">
        <f>VLOOKUP(C199,Products[],2,FALSE)</f>
        <v>Storage Mini 899</v>
      </c>
      <c r="E199" s="1" t="str">
        <f>VLOOKUP(Orders[[#This Row],[ProductID]],Products[],3,FALSE)</f>
        <v>Furniture</v>
      </c>
      <c r="F199" s="1" t="s">
        <v>47</v>
      </c>
      <c r="G199" s="1" t="str">
        <f>_xlfn.XLOOKUP(Orders[[#This Row],[CustomerID]],'Customers'!A:A,'Customers'!E:E)</f>
        <v>Home Office</v>
      </c>
      <c r="H199" s="2">
        <v>45558</v>
      </c>
      <c r="I199" s="2">
        <v>45568</v>
      </c>
      <c r="J199">
        <v>12</v>
      </c>
      <c r="K199">
        <v>3848.75</v>
      </c>
      <c r="L199">
        <v>0</v>
      </c>
      <c r="M199" s="1" t="s">
        <v>20</v>
      </c>
      <c r="N199" s="1" t="s">
        <v>34</v>
      </c>
      <c r="O199" s="1" t="s">
        <v>35</v>
      </c>
      <c r="P199" s="3">
        <f>Orders[[#This Row],[Quantity]]*Orders[[#This Row],[UnitPrice]]*(1-Orders[[#This Row],[Discount]])</f>
        <v>46185</v>
      </c>
      <c r="Q199" s="1" t="str">
        <f>IF(AND(Orders[[#This Row],[Order Value]]&gt;50000,Orders[[#This Row],[Status]]="Completed"),"Yes","No")</f>
        <v>No</v>
      </c>
      <c r="R199" s="1" t="str">
        <f>IF(OR(Orders[[#This Row],[Region]]="Dhaka",Orders[[#This Row],[Region]]="Chattogram"),"Priority","Standard")</f>
        <v>Priority</v>
      </c>
      <c r="S199" s="1" t="str">
        <f>_xlfn.CONCAT(Orders[[#This Row],[OrderID]],Orders[[#This Row],[CustomerID]],Orders[[#This Row],[Order Value]])</f>
        <v>O02911C030046185</v>
      </c>
    </row>
    <row r="200" spans="1:19" hidden="1" x14ac:dyDescent="0.25">
      <c r="A200" s="1" t="s">
        <v>481</v>
      </c>
      <c r="B200" s="1" t="s">
        <v>482</v>
      </c>
      <c r="C200" s="1" t="s">
        <v>221</v>
      </c>
      <c r="D200" s="1" t="e">
        <f>VLOOKUP(C200,Products[],2,FALSE)</f>
        <v>#N/A</v>
      </c>
      <c r="E200" s="1" t="e">
        <f>VLOOKUP(Orders[[#This Row],[ProductID]],Products[],3,FALSE)</f>
        <v>#N/A</v>
      </c>
      <c r="F200" s="1" t="s">
        <v>47</v>
      </c>
      <c r="G200" s="1" t="str">
        <f>_xlfn.XLOOKUP(Orders[[#This Row],[CustomerID]],'Customers'!A:A,'Customers'!E:E)</f>
        <v>SMB</v>
      </c>
      <c r="H200" s="2">
        <v>45977</v>
      </c>
      <c r="I200" s="2">
        <v>45979</v>
      </c>
      <c r="J200">
        <v>9</v>
      </c>
      <c r="K200">
        <v>421.92</v>
      </c>
      <c r="L200">
        <v>0</v>
      </c>
      <c r="M200" s="1" t="s">
        <v>20</v>
      </c>
      <c r="N200" s="1" t="s">
        <v>34</v>
      </c>
      <c r="O200" s="1" t="s">
        <v>29</v>
      </c>
      <c r="P200" s="3">
        <f>Orders[[#This Row],[Quantity]]*Orders[[#This Row],[UnitPrice]]*(1-Orders[[#This Row],[Discount]])</f>
        <v>3797.28</v>
      </c>
      <c r="Q200" s="1" t="str">
        <f>IF(AND(Orders[[#This Row],[Order Value]]&gt;50000,Orders[[#This Row],[Status]]="Completed"),"Yes","No")</f>
        <v>No</v>
      </c>
      <c r="R200" s="1" t="str">
        <f>IF(OR(Orders[[#This Row],[Region]]="Dhaka",Orders[[#This Row],[Region]]="Chattogram"),"Priority","Standard")</f>
        <v>Priority</v>
      </c>
      <c r="S200" s="1" t="str">
        <f>_xlfn.CONCAT(Orders[[#This Row],[OrderID]],Orders[[#This Row],[CustomerID]],Orders[[#This Row],[Order Value]])</f>
        <v>O05795C04673797.28</v>
      </c>
    </row>
    <row r="201" spans="1:19" x14ac:dyDescent="0.25">
      <c r="A201" s="1" t="s">
        <v>484</v>
      </c>
      <c r="B201" s="1" t="s">
        <v>485</v>
      </c>
      <c r="C201" s="1" t="s">
        <v>199</v>
      </c>
      <c r="D201" s="1" t="str">
        <f>VLOOKUP(C201,Products[],2,FALSE)</f>
        <v>Laptops Deluxe 892</v>
      </c>
      <c r="E201" s="1" t="str">
        <f>VLOOKUP(Orders[[#This Row],[ProductID]],Products[],3,FALSE)</f>
        <v>Electronics</v>
      </c>
      <c r="F201" s="1" t="s">
        <v>47</v>
      </c>
      <c r="G201" s="1" t="str">
        <f>_xlfn.XLOOKUP(Orders[[#This Row],[CustomerID]],'Customers'!A:A,'Customers'!E:E)</f>
        <v>SMB</v>
      </c>
      <c r="H201" s="2">
        <v>45872</v>
      </c>
      <c r="I201" s="2">
        <v>45875</v>
      </c>
      <c r="J201">
        <v>23</v>
      </c>
      <c r="K201">
        <v>4786.22</v>
      </c>
      <c r="L201">
        <v>0</v>
      </c>
      <c r="M201" s="1" t="s">
        <v>20</v>
      </c>
      <c r="N201" s="1" t="s">
        <v>34</v>
      </c>
      <c r="O201" s="1" t="s">
        <v>21</v>
      </c>
      <c r="P201" s="3">
        <f>Orders[[#This Row],[Quantity]]*Orders[[#This Row],[UnitPrice]]*(1-Orders[[#This Row],[Discount]])</f>
        <v>110083.06000000001</v>
      </c>
      <c r="Q201" s="1" t="str">
        <f>IF(AND(Orders[[#This Row],[Order Value]]&gt;50000,Orders[[#This Row],[Status]]="Completed"),"Yes","No")</f>
        <v>Yes</v>
      </c>
      <c r="R201" s="1" t="str">
        <f>IF(OR(Orders[[#This Row],[Region]]="Dhaka",Orders[[#This Row],[Region]]="Chattogram"),"Priority","Standard")</f>
        <v>Priority</v>
      </c>
      <c r="S201" s="1" t="str">
        <f>_xlfn.CONCAT(Orders[[#This Row],[OrderID]],Orders[[#This Row],[CustomerID]],Orders[[#This Row],[Order Value]])</f>
        <v>O04930C0489110083.06</v>
      </c>
    </row>
    <row r="202" spans="1:19" x14ac:dyDescent="0.25">
      <c r="A202" s="1" t="s">
        <v>486</v>
      </c>
      <c r="B202" s="1" t="s">
        <v>487</v>
      </c>
      <c r="C202" s="1" t="s">
        <v>157</v>
      </c>
      <c r="D202" s="1" t="str">
        <f>VLOOKUP(C202,Products[],2,FALSE)</f>
        <v>Snacks Deluxe 862</v>
      </c>
      <c r="E202" s="1" t="str">
        <f>VLOOKUP(Orders[[#This Row],[ProductID]],Products[],3,FALSE)</f>
        <v>Groceries</v>
      </c>
      <c r="F202" s="1" t="s">
        <v>152</v>
      </c>
      <c r="G202" s="1" t="str">
        <f>_xlfn.XLOOKUP(Orders[[#This Row],[CustomerID]],'Customers'!A:A,'Customers'!E:E)</f>
        <v>Consumer</v>
      </c>
      <c r="H202" s="2">
        <v>45731</v>
      </c>
      <c r="I202" s="2">
        <v>45742</v>
      </c>
      <c r="J202">
        <v>19</v>
      </c>
      <c r="K202">
        <v>524.82000000000005</v>
      </c>
      <c r="L202">
        <v>0</v>
      </c>
      <c r="M202" s="1" t="s">
        <v>20</v>
      </c>
      <c r="N202" s="1" t="s">
        <v>34</v>
      </c>
      <c r="O202" s="1" t="s">
        <v>24</v>
      </c>
      <c r="P202" s="3">
        <f>Orders[[#This Row],[Quantity]]*Orders[[#This Row],[UnitPrice]]*(1-Orders[[#This Row],[Discount]])</f>
        <v>9971.5800000000017</v>
      </c>
      <c r="Q202" s="1" t="str">
        <f>IF(AND(Orders[[#This Row],[Order Value]]&gt;50000,Orders[[#This Row],[Status]]="Completed"),"Yes","No")</f>
        <v>No</v>
      </c>
      <c r="R202" s="1" t="str">
        <f>IF(OR(Orders[[#This Row],[Region]]="Dhaka",Orders[[#This Row],[Region]]="Chattogram"),"Priority","Standard")</f>
        <v>Priority</v>
      </c>
      <c r="S202" s="1" t="str">
        <f>_xlfn.CONCAT(Orders[[#This Row],[OrderID]],Orders[[#This Row],[CustomerID]],Orders[[#This Row],[Order Value]])</f>
        <v>O01584C00569971.58</v>
      </c>
    </row>
    <row r="203" spans="1:19" x14ac:dyDescent="0.25">
      <c r="A203" s="1" t="s">
        <v>488</v>
      </c>
      <c r="B203" s="1" t="s">
        <v>120</v>
      </c>
      <c r="C203" s="1" t="s">
        <v>199</v>
      </c>
      <c r="D203" s="1" t="str">
        <f>VLOOKUP(C203,Products[],2,FALSE)</f>
        <v>Laptops Deluxe 892</v>
      </c>
      <c r="E203" s="1" t="str">
        <f>VLOOKUP(Orders[[#This Row],[ProductID]],Products[],3,FALSE)</f>
        <v>Electronics</v>
      </c>
      <c r="F203" s="1" t="s">
        <v>42</v>
      </c>
      <c r="G203" s="1" t="str">
        <f>_xlfn.XLOOKUP(Orders[[#This Row],[CustomerID]],'Customers'!A:A,'Customers'!E:E)</f>
        <v>Consumer</v>
      </c>
      <c r="H203" s="2">
        <v>45374</v>
      </c>
      <c r="I203" s="2">
        <v>45384</v>
      </c>
      <c r="J203">
        <v>17</v>
      </c>
      <c r="K203">
        <v>6816.45</v>
      </c>
      <c r="L203">
        <v>0</v>
      </c>
      <c r="M203" s="1" t="s">
        <v>43</v>
      </c>
      <c r="N203" s="1" t="s">
        <v>34</v>
      </c>
      <c r="O203" s="1" t="s">
        <v>21</v>
      </c>
      <c r="P203" s="3">
        <f>Orders[[#This Row],[Quantity]]*Orders[[#This Row],[UnitPrice]]*(1-Orders[[#This Row],[Discount]])</f>
        <v>115879.65</v>
      </c>
      <c r="Q203" s="1" t="str">
        <f>IF(AND(Orders[[#This Row],[Order Value]]&gt;50000,Orders[[#This Row],[Status]]="Completed"),"Yes","No")</f>
        <v>Yes</v>
      </c>
      <c r="R203" s="1" t="str">
        <f>IF(OR(Orders[[#This Row],[Region]]="Dhaka",Orders[[#This Row],[Region]]="Chattogram"),"Priority","Standard")</f>
        <v>Standard</v>
      </c>
      <c r="S203" s="1" t="str">
        <f>_xlfn.CONCAT(Orders[[#This Row],[OrderID]],Orders[[#This Row],[CustomerID]],Orders[[#This Row],[Order Value]])</f>
        <v>O02961C0469115879.65</v>
      </c>
    </row>
    <row r="204" spans="1:19" x14ac:dyDescent="0.25">
      <c r="A204" s="1" t="s">
        <v>489</v>
      </c>
      <c r="B204" s="1" t="s">
        <v>468</v>
      </c>
      <c r="C204" s="1" t="s">
        <v>128</v>
      </c>
      <c r="D204" s="1" t="str">
        <f>VLOOKUP(C204,Products[],2,FALSE)</f>
        <v>Paper Prime 195</v>
      </c>
      <c r="E204" s="1" t="str">
        <f>VLOOKUP(Orders[[#This Row],[ProductID]],Products[],3,FALSE)</f>
        <v>Office Supplies</v>
      </c>
      <c r="F204" s="1" t="s">
        <v>105</v>
      </c>
      <c r="G204" s="1" t="str">
        <f>_xlfn.XLOOKUP(Orders[[#This Row],[CustomerID]],'Customers'!A:A,'Customers'!E:E)</f>
        <v>Corporate</v>
      </c>
      <c r="H204" s="2">
        <v>45386</v>
      </c>
      <c r="I204" s="2">
        <v>45384</v>
      </c>
      <c r="J204">
        <v>3</v>
      </c>
      <c r="K204">
        <v>4052.34</v>
      </c>
      <c r="L204">
        <v>0.2</v>
      </c>
      <c r="M204" s="1" t="s">
        <v>14</v>
      </c>
      <c r="N204" s="1" t="s">
        <v>84</v>
      </c>
      <c r="O204" s="1" t="s">
        <v>29</v>
      </c>
      <c r="P204" s="3">
        <f>Orders[[#This Row],[Quantity]]*Orders[[#This Row],[UnitPrice]]*(1-Orders[[#This Row],[Discount]])</f>
        <v>9725.616</v>
      </c>
      <c r="Q204" s="1" t="str">
        <f>IF(AND(Orders[[#This Row],[Order Value]]&gt;50000,Orders[[#This Row],[Status]]="Completed"),"Yes","No")</f>
        <v>No</v>
      </c>
      <c r="R204" s="1" t="str">
        <f>IF(OR(Orders[[#This Row],[Region]]="Dhaka",Orders[[#This Row],[Region]]="Chattogram"),"Priority","Standard")</f>
        <v>Standard</v>
      </c>
      <c r="S204" s="1" t="str">
        <f>_xlfn.CONCAT(Orders[[#This Row],[OrderID]],Orders[[#This Row],[CustomerID]],Orders[[#This Row],[Order Value]])</f>
        <v>O04259C02559725.616</v>
      </c>
    </row>
    <row r="205" spans="1:19" x14ac:dyDescent="0.25">
      <c r="A205" s="1" t="s">
        <v>490</v>
      </c>
      <c r="B205" s="1" t="s">
        <v>184</v>
      </c>
      <c r="C205" s="1" t="s">
        <v>284</v>
      </c>
      <c r="D205" s="1" t="str">
        <f>VLOOKUP(C205,Products[],2,FALSE)</f>
        <v>Labels Lite 562</v>
      </c>
      <c r="E205" s="1" t="str">
        <f>VLOOKUP(Orders[[#This Row],[ProductID]],Products[],3,FALSE)</f>
        <v>Office Supplies</v>
      </c>
      <c r="F205" s="1" t="s">
        <v>152</v>
      </c>
      <c r="G205" s="1" t="str">
        <f>_xlfn.XLOOKUP(Orders[[#This Row],[CustomerID]],'Customers'!A:A,'Customers'!E:E)</f>
        <v>consumer</v>
      </c>
      <c r="H205" s="2">
        <v>45662</v>
      </c>
      <c r="I205" s="2">
        <v>45670</v>
      </c>
      <c r="J205">
        <v>23</v>
      </c>
      <c r="K205">
        <v>2132.91</v>
      </c>
      <c r="L205">
        <v>0.15</v>
      </c>
      <c r="M205" s="1" t="s">
        <v>39</v>
      </c>
      <c r="N205" s="1" t="s">
        <v>34</v>
      </c>
      <c r="O205" s="1" t="s">
        <v>24</v>
      </c>
      <c r="P205" s="3">
        <f>Orders[[#This Row],[Quantity]]*Orders[[#This Row],[UnitPrice]]*(1-Orders[[#This Row],[Discount]])</f>
        <v>41698.390499999994</v>
      </c>
      <c r="Q205" s="1" t="str">
        <f>IF(AND(Orders[[#This Row],[Order Value]]&gt;50000,Orders[[#This Row],[Status]]="Completed"),"Yes","No")</f>
        <v>No</v>
      </c>
      <c r="R205" s="1" t="str">
        <f>IF(OR(Orders[[#This Row],[Region]]="Dhaka",Orders[[#This Row],[Region]]="Chattogram"),"Priority","Standard")</f>
        <v>Standard</v>
      </c>
      <c r="S205" s="1" t="str">
        <f>_xlfn.CONCAT(Orders[[#This Row],[OrderID]],Orders[[#This Row],[CustomerID]],Orders[[#This Row],[Order Value]])</f>
        <v>O00941C020041698.3905</v>
      </c>
    </row>
    <row r="206" spans="1:19" x14ac:dyDescent="0.25">
      <c r="A206" s="1" t="s">
        <v>494</v>
      </c>
      <c r="B206" s="1" t="s">
        <v>495</v>
      </c>
      <c r="C206" s="1" t="s">
        <v>22</v>
      </c>
      <c r="D206" s="1" t="str">
        <f>VLOOKUP(C206,Products[],2,FALSE)</f>
        <v>Laptops Lite 159</v>
      </c>
      <c r="E206" s="1" t="str">
        <f>VLOOKUP(Orders[[#This Row],[ProductID]],Products[],3,FALSE)</f>
        <v>Electronics</v>
      </c>
      <c r="F206" s="1" t="s">
        <v>63</v>
      </c>
      <c r="G206" s="1" t="str">
        <f>_xlfn.XLOOKUP(Orders[[#This Row],[CustomerID]],'Customers'!A:A,'Customers'!E:E)</f>
        <v>Consumer</v>
      </c>
      <c r="H206" s="2">
        <v>45503</v>
      </c>
      <c r="I206" s="2">
        <v>45501</v>
      </c>
      <c r="J206">
        <v>21</v>
      </c>
      <c r="K206">
        <v>1613.53</v>
      </c>
      <c r="L206">
        <v>0</v>
      </c>
      <c r="M206" s="1" t="s">
        <v>39</v>
      </c>
      <c r="N206" s="1" t="s">
        <v>34</v>
      </c>
      <c r="O206" s="1" t="s">
        <v>21</v>
      </c>
      <c r="P206" s="3">
        <f>Orders[[#This Row],[Quantity]]*Orders[[#This Row],[UnitPrice]]*(1-Orders[[#This Row],[Discount]])</f>
        <v>33884.129999999997</v>
      </c>
      <c r="Q206" s="1" t="str">
        <f>IF(AND(Orders[[#This Row],[Order Value]]&gt;50000,Orders[[#This Row],[Status]]="Completed"),"Yes","No")</f>
        <v>No</v>
      </c>
      <c r="R206" s="1" t="str">
        <f>IF(OR(Orders[[#This Row],[Region]]="Dhaka",Orders[[#This Row],[Region]]="Chattogram"),"Priority","Standard")</f>
        <v>Standard</v>
      </c>
      <c r="S206" s="1" t="str">
        <f>_xlfn.CONCAT(Orders[[#This Row],[OrderID]],Orders[[#This Row],[CustomerID]],Orders[[#This Row],[Order Value]])</f>
        <v>O03136C028533884.13</v>
      </c>
    </row>
    <row r="207" spans="1:19" x14ac:dyDescent="0.25">
      <c r="A207" s="1" t="s">
        <v>496</v>
      </c>
      <c r="B207" s="1" t="s">
        <v>497</v>
      </c>
      <c r="C207" s="1" t="s">
        <v>138</v>
      </c>
      <c r="D207" s="1" t="str">
        <f>VLOOKUP(C207,Products[],2,FALSE)</f>
        <v>Pens Deluxe 654</v>
      </c>
      <c r="E207" s="1" t="str">
        <f>VLOOKUP(Orders[[#This Row],[ProductID]],Products[],3,FALSE)</f>
        <v>Office Supplies</v>
      </c>
      <c r="F207" s="1" t="s">
        <v>82</v>
      </c>
      <c r="G207" s="1" t="str">
        <f>_xlfn.XLOOKUP(Orders[[#This Row],[CustomerID]],'Customers'!A:A,'Customers'!E:E)</f>
        <v>Consumer</v>
      </c>
      <c r="H207" s="2">
        <v>45296</v>
      </c>
      <c r="I207" s="2">
        <v>45306</v>
      </c>
      <c r="J207">
        <v>19</v>
      </c>
      <c r="K207">
        <v>7973.67</v>
      </c>
      <c r="L207">
        <v>0.15</v>
      </c>
      <c r="M207" s="1" t="s">
        <v>52</v>
      </c>
      <c r="N207" s="1" t="s">
        <v>15</v>
      </c>
      <c r="O207" s="1" t="s">
        <v>21</v>
      </c>
      <c r="P207" s="3">
        <f>Orders[[#This Row],[Quantity]]*Orders[[#This Row],[UnitPrice]]*(1-Orders[[#This Row],[Discount]])</f>
        <v>128774.7705</v>
      </c>
      <c r="Q207" s="1" t="str">
        <f>IF(AND(Orders[[#This Row],[Order Value]]&gt;50000,Orders[[#This Row],[Status]]="Completed"),"Yes","No")</f>
        <v>No</v>
      </c>
      <c r="R207" s="1" t="str">
        <f>IF(OR(Orders[[#This Row],[Region]]="Dhaka",Orders[[#This Row],[Region]]="Chattogram"),"Priority","Standard")</f>
        <v>Priority</v>
      </c>
      <c r="S207" s="1" t="str">
        <f>_xlfn.CONCAT(Orders[[#This Row],[OrderID]],Orders[[#This Row],[CustomerID]],Orders[[#This Row],[Order Value]])</f>
        <v>O01892C0316128774.7705</v>
      </c>
    </row>
    <row r="208" spans="1:19" x14ac:dyDescent="0.25">
      <c r="A208" s="1" t="s">
        <v>499</v>
      </c>
      <c r="B208" s="1" t="s">
        <v>500</v>
      </c>
      <c r="C208" s="1" t="s">
        <v>73</v>
      </c>
      <c r="D208" s="1" t="str">
        <f>VLOOKUP(C208,Products[],2,FALSE)</f>
        <v>Mobile Accessories Max 508</v>
      </c>
      <c r="E208" s="1" t="str">
        <f>VLOOKUP(Orders[[#This Row],[ProductID]],Products[],3,FALSE)</f>
        <v>Electronics</v>
      </c>
      <c r="F208" s="1" t="s">
        <v>42</v>
      </c>
      <c r="G208" s="1" t="str">
        <f>_xlfn.XLOOKUP(Orders[[#This Row],[CustomerID]],'Customers'!A:A,'Customers'!E:E)</f>
        <v>SMB</v>
      </c>
      <c r="H208" s="2">
        <v>45432</v>
      </c>
      <c r="I208" s="2">
        <v>45432</v>
      </c>
      <c r="J208">
        <v>1</v>
      </c>
      <c r="K208">
        <v>4624.3599999999997</v>
      </c>
      <c r="L208">
        <v>0.1</v>
      </c>
      <c r="M208" s="1" t="s">
        <v>52</v>
      </c>
      <c r="N208" s="1" t="s">
        <v>15</v>
      </c>
      <c r="O208" s="1" t="s">
        <v>21</v>
      </c>
      <c r="P208" s="3">
        <f>Orders[[#This Row],[Quantity]]*Orders[[#This Row],[UnitPrice]]*(1-Orders[[#This Row],[Discount]])</f>
        <v>4161.924</v>
      </c>
      <c r="Q208" s="1" t="str">
        <f>IF(AND(Orders[[#This Row],[Order Value]]&gt;50000,Orders[[#This Row],[Status]]="Completed"),"Yes","No")</f>
        <v>No</v>
      </c>
      <c r="R208" s="1" t="str">
        <f>IF(OR(Orders[[#This Row],[Region]]="Dhaka",Orders[[#This Row],[Region]]="Chattogram"),"Priority","Standard")</f>
        <v>Priority</v>
      </c>
      <c r="S208" s="1" t="str">
        <f>_xlfn.CONCAT(Orders[[#This Row],[OrderID]],Orders[[#This Row],[CustomerID]],Orders[[#This Row],[Order Value]])</f>
        <v>O01905C02684161.924</v>
      </c>
    </row>
    <row r="209" spans="1:19" x14ac:dyDescent="0.25">
      <c r="A209" s="1" t="s">
        <v>502</v>
      </c>
      <c r="B209" s="1" t="s">
        <v>503</v>
      </c>
      <c r="C209" s="1" t="s">
        <v>78</v>
      </c>
      <c r="D209" s="1" t="str">
        <f>VLOOKUP(C209,Products[],2,FALSE)</f>
        <v>Personal Care Eco 185</v>
      </c>
      <c r="E209" s="1" t="str">
        <f>VLOOKUP(Orders[[#This Row],[ProductID]],Products[],3,FALSE)</f>
        <v>Groceries</v>
      </c>
      <c r="F209" s="1" t="s">
        <v>55</v>
      </c>
      <c r="G209" s="1" t="str">
        <f>_xlfn.XLOOKUP(Orders[[#This Row],[CustomerID]],'Customers'!A:A,'Customers'!E:E)</f>
        <v>Corporate</v>
      </c>
      <c r="H209" s="2">
        <v>45639</v>
      </c>
      <c r="I209" s="2">
        <v>45645</v>
      </c>
      <c r="J209">
        <v>20</v>
      </c>
      <c r="K209">
        <v>3196.09</v>
      </c>
      <c r="L209">
        <v>0</v>
      </c>
      <c r="M209" s="1" t="s">
        <v>43</v>
      </c>
      <c r="N209" s="1" t="s">
        <v>34</v>
      </c>
      <c r="O209" s="1" t="s">
        <v>21</v>
      </c>
      <c r="P209" s="3">
        <f>Orders[[#This Row],[Quantity]]*Orders[[#This Row],[UnitPrice]]*(1-Orders[[#This Row],[Discount]])</f>
        <v>63921.8</v>
      </c>
      <c r="Q209" s="1" t="str">
        <f>IF(AND(Orders[[#This Row],[Order Value]]&gt;50000,Orders[[#This Row],[Status]]="Completed"),"Yes","No")</f>
        <v>Yes</v>
      </c>
      <c r="R209" s="1" t="str">
        <f>IF(OR(Orders[[#This Row],[Region]]="Dhaka",Orders[[#This Row],[Region]]="Chattogram"),"Priority","Standard")</f>
        <v>Standard</v>
      </c>
      <c r="S209" s="1" t="str">
        <f>_xlfn.CONCAT(Orders[[#This Row],[OrderID]],Orders[[#This Row],[CustomerID]],Orders[[#This Row],[Order Value]])</f>
        <v>O02133C020763921.8</v>
      </c>
    </row>
    <row r="210" spans="1:19" x14ac:dyDescent="0.25">
      <c r="A210" s="1" t="s">
        <v>506</v>
      </c>
      <c r="B210" s="1" t="s">
        <v>507</v>
      </c>
      <c r="C210" s="1" t="s">
        <v>41</v>
      </c>
      <c r="D210" s="1" t="str">
        <f>VLOOKUP(C210,Products[],2,FALSE)</f>
        <v>Personal Care Mini 941</v>
      </c>
      <c r="E210" s="1" t="str">
        <f>VLOOKUP(Orders[[#This Row],[ProductID]],Products[],3,FALSE)</f>
        <v>Groceries</v>
      </c>
      <c r="F210" s="1" t="s">
        <v>23</v>
      </c>
      <c r="G210" s="1" t="str">
        <f>_xlfn.XLOOKUP(Orders[[#This Row],[CustomerID]],'Customers'!A:A,'Customers'!E:E)</f>
        <v>Consumer</v>
      </c>
      <c r="H210" s="2">
        <v>45816</v>
      </c>
      <c r="I210" s="2">
        <v>45826</v>
      </c>
      <c r="J210">
        <v>19</v>
      </c>
      <c r="K210">
        <v>3868.27</v>
      </c>
      <c r="L210">
        <v>0.15</v>
      </c>
      <c r="M210" s="1" t="s">
        <v>52</v>
      </c>
      <c r="N210" s="1" t="s">
        <v>34</v>
      </c>
      <c r="O210" s="1" t="s">
        <v>29</v>
      </c>
      <c r="P210" s="3">
        <f>Orders[[#This Row],[Quantity]]*Orders[[#This Row],[UnitPrice]]*(1-Orders[[#This Row],[Discount]])</f>
        <v>62472.5605</v>
      </c>
      <c r="Q210" s="1" t="str">
        <f>IF(AND(Orders[[#This Row],[Order Value]]&gt;50000,Orders[[#This Row],[Status]]="Completed"),"Yes","No")</f>
        <v>Yes</v>
      </c>
      <c r="R210" s="1" t="str">
        <f>IF(OR(Orders[[#This Row],[Region]]="Dhaka",Orders[[#This Row],[Region]]="Chattogram"),"Priority","Standard")</f>
        <v>Priority</v>
      </c>
      <c r="S210" s="1" t="str">
        <f>_xlfn.CONCAT(Orders[[#This Row],[OrderID]],Orders[[#This Row],[CustomerID]],Orders[[#This Row],[Order Value]])</f>
        <v>O02099C008062472.5605</v>
      </c>
    </row>
    <row r="211" spans="1:19" x14ac:dyDescent="0.25">
      <c r="A211" s="1" t="s">
        <v>509</v>
      </c>
      <c r="B211" s="1" t="s">
        <v>296</v>
      </c>
      <c r="C211" s="1" t="s">
        <v>87</v>
      </c>
      <c r="D211" s="1" t="str">
        <f>VLOOKUP(C211,Products[],2,FALSE)</f>
        <v>Storage Plus 812</v>
      </c>
      <c r="E211" s="1" t="str">
        <f>VLOOKUP(Orders[[#This Row],[ProductID]],Products[],3,FALSE)</f>
        <v>Furniture</v>
      </c>
      <c r="F211" s="1" t="s">
        <v>82</v>
      </c>
      <c r="G211" s="1" t="str">
        <f>_xlfn.XLOOKUP(Orders[[#This Row],[CustomerID]],'Customers'!A:A,'Customers'!E:E)</f>
        <v>Corporate</v>
      </c>
      <c r="H211" s="2">
        <v>45479</v>
      </c>
      <c r="I211" s="2">
        <v>45483</v>
      </c>
      <c r="J211">
        <v>15</v>
      </c>
      <c r="K211">
        <v>2326.25</v>
      </c>
      <c r="L211">
        <v>0</v>
      </c>
      <c r="M211" s="1" t="s">
        <v>20</v>
      </c>
      <c r="N211" s="1" t="s">
        <v>15</v>
      </c>
      <c r="O211" s="1" t="s">
        <v>29</v>
      </c>
      <c r="P211" s="3">
        <f>Orders[[#This Row],[Quantity]]*Orders[[#This Row],[UnitPrice]]*(1-Orders[[#This Row],[Discount]])</f>
        <v>34893.75</v>
      </c>
      <c r="Q211" s="1" t="str">
        <f>IF(AND(Orders[[#This Row],[Order Value]]&gt;50000,Orders[[#This Row],[Status]]="Completed"),"Yes","No")</f>
        <v>No</v>
      </c>
      <c r="R211" s="1" t="str">
        <f>IF(OR(Orders[[#This Row],[Region]]="Dhaka",Orders[[#This Row],[Region]]="Chattogram"),"Priority","Standard")</f>
        <v>Priority</v>
      </c>
      <c r="S211" s="1" t="str">
        <f>_xlfn.CONCAT(Orders[[#This Row],[OrderID]],Orders[[#This Row],[CustomerID]],Orders[[#This Row],[Order Value]])</f>
        <v>O02916C045234893.75</v>
      </c>
    </row>
    <row r="212" spans="1:19" x14ac:dyDescent="0.25">
      <c r="A212" s="1" t="s">
        <v>511</v>
      </c>
      <c r="B212" s="1" t="s">
        <v>512</v>
      </c>
      <c r="C212" s="1" t="s">
        <v>12</v>
      </c>
      <c r="D212" s="1" t="str">
        <f>VLOOKUP(C212,Products[],2,FALSE)</f>
        <v>Beverages Plus 578</v>
      </c>
      <c r="E212" s="1" t="str">
        <f>VLOOKUP(Orders[[#This Row],[ProductID]],Products[],3,FALSE)</f>
        <v>Groceries</v>
      </c>
      <c r="F212" s="1" t="s">
        <v>47</v>
      </c>
      <c r="G212" s="1" t="str">
        <f>_xlfn.XLOOKUP(Orders[[#This Row],[CustomerID]],'Customers'!A:A,'Customers'!E:E)</f>
        <v>consumer</v>
      </c>
      <c r="H212" s="2">
        <v>45428</v>
      </c>
      <c r="I212" s="2">
        <v>45442</v>
      </c>
      <c r="J212">
        <v>8</v>
      </c>
      <c r="K212">
        <v>196.5</v>
      </c>
      <c r="L212">
        <v>0</v>
      </c>
      <c r="M212" s="1" t="s">
        <v>52</v>
      </c>
      <c r="N212" s="1" t="s">
        <v>34</v>
      </c>
      <c r="O212" s="1" t="s">
        <v>35</v>
      </c>
      <c r="P212" s="3">
        <f>Orders[[#This Row],[Quantity]]*Orders[[#This Row],[UnitPrice]]*(1-Orders[[#This Row],[Discount]])</f>
        <v>1572</v>
      </c>
      <c r="Q212" s="1" t="str">
        <f>IF(AND(Orders[[#This Row],[Order Value]]&gt;50000,Orders[[#This Row],[Status]]="Completed"),"Yes","No")</f>
        <v>No</v>
      </c>
      <c r="R212" s="1" t="str">
        <f>IF(OR(Orders[[#This Row],[Region]]="Dhaka",Orders[[#This Row],[Region]]="Chattogram"),"Priority","Standard")</f>
        <v>Priority</v>
      </c>
      <c r="S212" s="1" t="str">
        <f>_xlfn.CONCAT(Orders[[#This Row],[OrderID]],Orders[[#This Row],[CustomerID]],Orders[[#This Row],[Order Value]])</f>
        <v>O01314C03461572</v>
      </c>
    </row>
    <row r="213" spans="1:19" x14ac:dyDescent="0.25">
      <c r="A213" s="1" t="s">
        <v>513</v>
      </c>
      <c r="B213" s="1" t="s">
        <v>514</v>
      </c>
      <c r="C213" s="1" t="s">
        <v>151</v>
      </c>
      <c r="D213" s="1" t="str">
        <f>VLOOKUP(C213,Products[],2,FALSE)</f>
        <v>Paper Lite 570</v>
      </c>
      <c r="E213" s="1" t="str">
        <f>VLOOKUP(Orders[[#This Row],[ProductID]],Products[],3,FALSE)</f>
        <v>Office Supplies</v>
      </c>
      <c r="F213" s="1" t="s">
        <v>79</v>
      </c>
      <c r="G213" s="1" t="str">
        <f>_xlfn.XLOOKUP(Orders[[#This Row],[CustomerID]],'Customers'!A:A,'Customers'!E:E)</f>
        <v>consumer</v>
      </c>
      <c r="H213" s="2">
        <v>45510</v>
      </c>
      <c r="I213" s="2">
        <v>45512</v>
      </c>
      <c r="J213">
        <v>24</v>
      </c>
      <c r="K213">
        <v>5746.54</v>
      </c>
      <c r="L213">
        <v>0</v>
      </c>
      <c r="M213" s="1" t="s">
        <v>20</v>
      </c>
      <c r="N213" s="1" t="s">
        <v>34</v>
      </c>
      <c r="O213" s="1" t="s">
        <v>21</v>
      </c>
      <c r="P213" s="3">
        <f>Orders[[#This Row],[Quantity]]*Orders[[#This Row],[UnitPrice]]*(1-Orders[[#This Row],[Discount]])</f>
        <v>137916.96</v>
      </c>
      <c r="Q213" s="1" t="str">
        <f>IF(AND(Orders[[#This Row],[Order Value]]&gt;50000,Orders[[#This Row],[Status]]="Completed"),"Yes","No")</f>
        <v>Yes</v>
      </c>
      <c r="R213" s="1" t="str">
        <f>IF(OR(Orders[[#This Row],[Region]]="Dhaka",Orders[[#This Row],[Region]]="Chattogram"),"Priority","Standard")</f>
        <v>Priority</v>
      </c>
      <c r="S213" s="1" t="str">
        <f>_xlfn.CONCAT(Orders[[#This Row],[OrderID]],Orders[[#This Row],[CustomerID]],Orders[[#This Row],[Order Value]])</f>
        <v>O03836C0131137916.96</v>
      </c>
    </row>
    <row r="214" spans="1:19" x14ac:dyDescent="0.25">
      <c r="A214" s="1" t="s">
        <v>515</v>
      </c>
      <c r="B214" s="1" t="s">
        <v>516</v>
      </c>
      <c r="C214" s="1" t="s">
        <v>121</v>
      </c>
      <c r="D214" s="1" t="str">
        <f>VLOOKUP(C214,Products[],2,FALSE)</f>
        <v>Storage Max 865</v>
      </c>
      <c r="E214" s="1" t="str">
        <f>VLOOKUP(Orders[[#This Row],[ProductID]],Products[],3,FALSE)</f>
        <v>Furniture</v>
      </c>
      <c r="F214" s="1" t="s">
        <v>152</v>
      </c>
      <c r="G214" s="1" t="str">
        <f>_xlfn.XLOOKUP(Orders[[#This Row],[CustomerID]],'Customers'!A:A,'Customers'!E:E)</f>
        <v>Home Office</v>
      </c>
      <c r="H214" s="2">
        <v>45925</v>
      </c>
      <c r="I214" s="2">
        <v>45938</v>
      </c>
      <c r="J214">
        <v>4</v>
      </c>
      <c r="K214">
        <v>3187.36</v>
      </c>
      <c r="L214">
        <v>0</v>
      </c>
      <c r="M214" s="1" t="s">
        <v>52</v>
      </c>
      <c r="N214" s="1" t="s">
        <v>34</v>
      </c>
      <c r="O214" s="1" t="s">
        <v>35</v>
      </c>
      <c r="P214" s="3">
        <f>Orders[[#This Row],[Quantity]]*Orders[[#This Row],[UnitPrice]]*(1-Orders[[#This Row],[Discount]])</f>
        <v>12749.44</v>
      </c>
      <c r="Q214" s="1" t="str">
        <f>IF(AND(Orders[[#This Row],[Order Value]]&gt;50000,Orders[[#This Row],[Status]]="Completed"),"Yes","No")</f>
        <v>No</v>
      </c>
      <c r="R214" s="1" t="str">
        <f>IF(OR(Orders[[#This Row],[Region]]="Dhaka",Orders[[#This Row],[Region]]="Chattogram"),"Priority","Standard")</f>
        <v>Priority</v>
      </c>
      <c r="S214" s="1" t="str">
        <f>_xlfn.CONCAT(Orders[[#This Row],[OrderID]],Orders[[#This Row],[CustomerID]],Orders[[#This Row],[Order Value]])</f>
        <v>O05240C018412749.44</v>
      </c>
    </row>
    <row r="215" spans="1:19" x14ac:dyDescent="0.25">
      <c r="A215" s="1" t="s">
        <v>517</v>
      </c>
      <c r="B215" s="1" t="s">
        <v>161</v>
      </c>
      <c r="C215" s="1" t="s">
        <v>65</v>
      </c>
      <c r="D215" s="1" t="str">
        <f>VLOOKUP(C215,Products[],2,FALSE)</f>
        <v>Household Classic 671</v>
      </c>
      <c r="E215" s="1" t="str">
        <f>VLOOKUP(Orders[[#This Row],[ProductID]],Products[],3,FALSE)</f>
        <v>Groceries</v>
      </c>
      <c r="F215" s="1" t="s">
        <v>59</v>
      </c>
      <c r="G215" s="1" t="str">
        <f>_xlfn.XLOOKUP(Orders[[#This Row],[CustomerID]],'Customers'!A:A,'Customers'!E:E)</f>
        <v>consumer</v>
      </c>
      <c r="H215" s="2">
        <v>45384</v>
      </c>
      <c r="I215" s="2">
        <v>45398</v>
      </c>
      <c r="J215">
        <v>6</v>
      </c>
      <c r="K215">
        <v>4683.8500000000004</v>
      </c>
      <c r="L215">
        <v>0</v>
      </c>
      <c r="M215" s="1" t="s">
        <v>43</v>
      </c>
      <c r="N215" s="1" t="s">
        <v>34</v>
      </c>
      <c r="O215" s="1" t="s">
        <v>24</v>
      </c>
      <c r="P215" s="3">
        <f>Orders[[#This Row],[Quantity]]*Orders[[#This Row],[UnitPrice]]*(1-Orders[[#This Row],[Discount]])</f>
        <v>28103.100000000002</v>
      </c>
      <c r="Q215" s="1" t="str">
        <f>IF(AND(Orders[[#This Row],[Order Value]]&gt;50000,Orders[[#This Row],[Status]]="Completed"),"Yes","No")</f>
        <v>No</v>
      </c>
      <c r="R215" s="1" t="str">
        <f>IF(OR(Orders[[#This Row],[Region]]="Dhaka",Orders[[#This Row],[Region]]="Chattogram"),"Priority","Standard")</f>
        <v>Standard</v>
      </c>
      <c r="S215" s="1" t="str">
        <f>_xlfn.CONCAT(Orders[[#This Row],[OrderID]],Orders[[#This Row],[CustomerID]],Orders[[#This Row],[Order Value]])</f>
        <v>O03812C043728103.1</v>
      </c>
    </row>
    <row r="216" spans="1:19" x14ac:dyDescent="0.25">
      <c r="A216" s="1" t="s">
        <v>518</v>
      </c>
      <c r="B216" s="1" t="s">
        <v>519</v>
      </c>
      <c r="C216" s="1" t="s">
        <v>284</v>
      </c>
      <c r="D216" s="1" t="str">
        <f>VLOOKUP(C216,Products[],2,FALSE)</f>
        <v>Labels Lite 562</v>
      </c>
      <c r="E216" s="1" t="str">
        <f>VLOOKUP(Orders[[#This Row],[ProductID]],Products[],3,FALSE)</f>
        <v>Office Supplies</v>
      </c>
      <c r="F216" s="1" t="s">
        <v>42</v>
      </c>
      <c r="G216" s="1" t="str">
        <f>_xlfn.XLOOKUP(Orders[[#This Row],[CustomerID]],'Customers'!A:A,'Customers'!E:E)</f>
        <v>Corporate</v>
      </c>
      <c r="H216" s="2">
        <v>46007</v>
      </c>
      <c r="I216" s="2">
        <v>46005</v>
      </c>
      <c r="J216">
        <v>17</v>
      </c>
      <c r="K216">
        <v>2806.62</v>
      </c>
      <c r="L216">
        <v>0</v>
      </c>
      <c r="M216" s="1" t="s">
        <v>43</v>
      </c>
      <c r="N216" s="1" t="s">
        <v>28</v>
      </c>
      <c r="O216" s="1" t="s">
        <v>21</v>
      </c>
      <c r="P216" s="3">
        <f>Orders[[#This Row],[Quantity]]*Orders[[#This Row],[UnitPrice]]*(1-Orders[[#This Row],[Discount]])</f>
        <v>47712.54</v>
      </c>
      <c r="Q216" s="1" t="str">
        <f>IF(AND(Orders[[#This Row],[Order Value]]&gt;50000,Orders[[#This Row],[Status]]="Completed"),"Yes","No")</f>
        <v>No</v>
      </c>
      <c r="R216" s="1" t="str">
        <f>IF(OR(Orders[[#This Row],[Region]]="Dhaka",Orders[[#This Row],[Region]]="Chattogram"),"Priority","Standard")</f>
        <v>Standard</v>
      </c>
      <c r="S216" s="1" t="str">
        <f>_xlfn.CONCAT(Orders[[#This Row],[OrderID]],Orders[[#This Row],[CustomerID]],Orders[[#This Row],[Order Value]])</f>
        <v>O03833C023147712.54</v>
      </c>
    </row>
    <row r="217" spans="1:19" x14ac:dyDescent="0.25">
      <c r="A217" s="1" t="s">
        <v>521</v>
      </c>
      <c r="B217" s="1" t="s">
        <v>441</v>
      </c>
      <c r="C217" s="1" t="s">
        <v>131</v>
      </c>
      <c r="D217" s="1" t="str">
        <f>VLOOKUP(C217,Products[],2,FALSE)</f>
        <v>Tables Plus 844</v>
      </c>
      <c r="E217" s="1" t="str">
        <f>VLOOKUP(Orders[[#This Row],[ProductID]],Products[],3,FALSE)</f>
        <v>Furniture</v>
      </c>
      <c r="F217" s="1" t="s">
        <v>33</v>
      </c>
      <c r="G217" s="1" t="str">
        <f>_xlfn.XLOOKUP(Orders[[#This Row],[CustomerID]],'Customers'!A:A,'Customers'!E:E)</f>
        <v>SMB</v>
      </c>
      <c r="H217" s="2">
        <v>45530</v>
      </c>
      <c r="I217" s="2">
        <v>45541</v>
      </c>
      <c r="J217">
        <v>2</v>
      </c>
      <c r="K217">
        <v>287.17</v>
      </c>
      <c r="L217">
        <v>0</v>
      </c>
      <c r="M217" s="1" t="s">
        <v>14</v>
      </c>
      <c r="N217" s="1" t="s">
        <v>28</v>
      </c>
      <c r="O217" s="1" t="s">
        <v>35</v>
      </c>
      <c r="P217" s="3">
        <f>Orders[[#This Row],[Quantity]]*Orders[[#This Row],[UnitPrice]]*(1-Orders[[#This Row],[Discount]])</f>
        <v>574.34</v>
      </c>
      <c r="Q217" s="1" t="str">
        <f>IF(AND(Orders[[#This Row],[Order Value]]&gt;50000,Orders[[#This Row],[Status]]="Completed"),"Yes","No")</f>
        <v>No</v>
      </c>
      <c r="R217" s="1" t="str">
        <f>IF(OR(Orders[[#This Row],[Region]]="Dhaka",Orders[[#This Row],[Region]]="Chattogram"),"Priority","Standard")</f>
        <v>Standard</v>
      </c>
      <c r="S217" s="1" t="str">
        <f>_xlfn.CONCAT(Orders[[#This Row],[OrderID]],Orders[[#This Row],[CustomerID]],Orders[[#This Row],[Order Value]])</f>
        <v>O02090C0028574.34</v>
      </c>
    </row>
    <row r="218" spans="1:19" x14ac:dyDescent="0.25">
      <c r="A218" s="1" t="s">
        <v>523</v>
      </c>
      <c r="B218" s="1" t="s">
        <v>524</v>
      </c>
      <c r="C218" s="1" t="s">
        <v>58</v>
      </c>
      <c r="D218" s="1" t="str">
        <f>VLOOKUP(C218,Products[],2,FALSE)</f>
        <v>Beverages Standard 258</v>
      </c>
      <c r="E218" s="1" t="str">
        <f>VLOOKUP(Orders[[#This Row],[ProductID]],Products[],3,FALSE)</f>
        <v>Groceries</v>
      </c>
      <c r="F218" s="1" t="s">
        <v>33</v>
      </c>
      <c r="G218" s="1" t="str">
        <f>_xlfn.XLOOKUP(Orders[[#This Row],[CustomerID]],'Customers'!A:A,'Customers'!E:E)</f>
        <v>Consumer</v>
      </c>
      <c r="H218" s="2">
        <v>45791</v>
      </c>
      <c r="I218" s="2">
        <v>45796</v>
      </c>
      <c r="J218">
        <v>23</v>
      </c>
      <c r="K218">
        <v>4968.83</v>
      </c>
      <c r="L218">
        <v>0</v>
      </c>
      <c r="M218" s="1" t="s">
        <v>20</v>
      </c>
      <c r="N218" s="1" t="s">
        <v>34</v>
      </c>
      <c r="O218" s="1" t="s">
        <v>29</v>
      </c>
      <c r="P218" s="3">
        <f>Orders[[#This Row],[Quantity]]*Orders[[#This Row],[UnitPrice]]*(1-Orders[[#This Row],[Discount]])</f>
        <v>114283.09</v>
      </c>
      <c r="Q218" s="1" t="str">
        <f>IF(AND(Orders[[#This Row],[Order Value]]&gt;50000,Orders[[#This Row],[Status]]="Completed"),"Yes","No")</f>
        <v>Yes</v>
      </c>
      <c r="R218" s="1" t="str">
        <f>IF(OR(Orders[[#This Row],[Region]]="Dhaka",Orders[[#This Row],[Region]]="Chattogram"),"Priority","Standard")</f>
        <v>Priority</v>
      </c>
      <c r="S218" s="1" t="str">
        <f>_xlfn.CONCAT(Orders[[#This Row],[OrderID]],Orders[[#This Row],[CustomerID]],Orders[[#This Row],[Order Value]])</f>
        <v>O01800C0266114283.09</v>
      </c>
    </row>
    <row r="219" spans="1:19" x14ac:dyDescent="0.25">
      <c r="A219" s="1" t="s">
        <v>525</v>
      </c>
      <c r="B219" s="1" t="s">
        <v>419</v>
      </c>
      <c r="C219" s="1" t="s">
        <v>50</v>
      </c>
      <c r="D219" s="1" t="str">
        <f>VLOOKUP(C219,Products[],2,FALSE)</f>
        <v>Kids Pro 311</v>
      </c>
      <c r="E219" s="1" t="str">
        <f>VLOOKUP(Orders[[#This Row],[ProductID]],Products[],3,FALSE)</f>
        <v>Apparel</v>
      </c>
      <c r="F219" s="1" t="s">
        <v>33</v>
      </c>
      <c r="G219" s="1" t="str">
        <f>_xlfn.XLOOKUP(Orders[[#This Row],[CustomerID]],'Customers'!A:A,'Customers'!E:E)</f>
        <v>SMB</v>
      </c>
      <c r="H219" s="2">
        <v>45751</v>
      </c>
      <c r="I219" s="2">
        <v>45753</v>
      </c>
      <c r="J219">
        <v>11</v>
      </c>
      <c r="K219">
        <v>1477.88</v>
      </c>
      <c r="L219">
        <v>0.15</v>
      </c>
      <c r="M219" s="1" t="s">
        <v>52</v>
      </c>
      <c r="N219" s="1" t="s">
        <v>15</v>
      </c>
      <c r="O219" s="1" t="s">
        <v>29</v>
      </c>
      <c r="P219" s="3">
        <f>Orders[[#This Row],[Quantity]]*Orders[[#This Row],[UnitPrice]]*(1-Orders[[#This Row],[Discount]])</f>
        <v>13818.178</v>
      </c>
      <c r="Q219" s="1" t="str">
        <f>IF(AND(Orders[[#This Row],[Order Value]]&gt;50000,Orders[[#This Row],[Status]]="Completed"),"Yes","No")</f>
        <v>No</v>
      </c>
      <c r="R219" s="1" t="str">
        <f>IF(OR(Orders[[#This Row],[Region]]="Dhaka",Orders[[#This Row],[Region]]="Chattogram"),"Priority","Standard")</f>
        <v>Priority</v>
      </c>
      <c r="S219" s="1" t="str">
        <f>_xlfn.CONCAT(Orders[[#This Row],[OrderID]],Orders[[#This Row],[CustomerID]],Orders[[#This Row],[Order Value]])</f>
        <v>O03392C042513818.178</v>
      </c>
    </row>
    <row r="220" spans="1:19" x14ac:dyDescent="0.25">
      <c r="A220" s="1" t="s">
        <v>526</v>
      </c>
      <c r="B220" s="1" t="s">
        <v>447</v>
      </c>
      <c r="C220" s="1" t="s">
        <v>46</v>
      </c>
      <c r="D220" s="1" t="str">
        <f>VLOOKUP(C220,Products[],2,FALSE)</f>
        <v>Tables Max 631</v>
      </c>
      <c r="E220" s="1" t="str">
        <f>VLOOKUP(Orders[[#This Row],[ProductID]],Products[],3,FALSE)</f>
        <v>Furniture</v>
      </c>
      <c r="F220" s="1" t="s">
        <v>47</v>
      </c>
      <c r="G220" s="1" t="str">
        <f>_xlfn.XLOOKUP(Orders[[#This Row],[CustomerID]],'Customers'!A:A,'Customers'!E:E)</f>
        <v>SMB</v>
      </c>
      <c r="H220" s="2">
        <v>45414</v>
      </c>
      <c r="I220" s="2">
        <v>45422</v>
      </c>
      <c r="J220">
        <v>7</v>
      </c>
      <c r="K220">
        <v>2770.88</v>
      </c>
      <c r="L220">
        <v>0</v>
      </c>
      <c r="M220" s="1" t="s">
        <v>14</v>
      </c>
      <c r="N220" s="1" t="s">
        <v>34</v>
      </c>
      <c r="O220" s="1" t="s">
        <v>21</v>
      </c>
      <c r="P220" s="3">
        <f>Orders[[#This Row],[Quantity]]*Orders[[#This Row],[UnitPrice]]*(1-Orders[[#This Row],[Discount]])</f>
        <v>19396.16</v>
      </c>
      <c r="Q220" s="1" t="str">
        <f>IF(AND(Orders[[#This Row],[Order Value]]&gt;50000,Orders[[#This Row],[Status]]="Completed"),"Yes","No")</f>
        <v>No</v>
      </c>
      <c r="R220" s="1" t="str">
        <f>IF(OR(Orders[[#This Row],[Region]]="Dhaka",Orders[[#This Row],[Region]]="Chattogram"),"Priority","Standard")</f>
        <v>Standard</v>
      </c>
      <c r="S220" s="1" t="str">
        <f>_xlfn.CONCAT(Orders[[#This Row],[OrderID]],Orders[[#This Row],[CustomerID]],Orders[[#This Row],[Order Value]])</f>
        <v>O02147C031819396.16</v>
      </c>
    </row>
    <row r="221" spans="1:19" x14ac:dyDescent="0.25">
      <c r="A221" s="1" t="s">
        <v>527</v>
      </c>
      <c r="B221" s="1" t="s">
        <v>283</v>
      </c>
      <c r="C221" s="1" t="s">
        <v>76</v>
      </c>
      <c r="D221" s="1" t="str">
        <f>VLOOKUP(C221,Products[],2,FALSE)</f>
        <v>Mobile Accessories Mini 994</v>
      </c>
      <c r="E221" s="1" t="str">
        <f>VLOOKUP(Orders[[#This Row],[ProductID]],Products[],3,FALSE)</f>
        <v>Electronics</v>
      </c>
      <c r="F221" s="1" t="s">
        <v>125</v>
      </c>
      <c r="G221" s="1" t="str">
        <f>_xlfn.XLOOKUP(Orders[[#This Row],[CustomerID]],'Customers'!A:A,'Customers'!E:E)</f>
        <v>Corporate</v>
      </c>
      <c r="H221" s="2">
        <v>45730</v>
      </c>
      <c r="I221" s="2">
        <v>45738</v>
      </c>
      <c r="J221">
        <v>3</v>
      </c>
      <c r="K221">
        <v>4386.1000000000004</v>
      </c>
      <c r="L221">
        <v>0</v>
      </c>
      <c r="M221" s="1" t="s">
        <v>20</v>
      </c>
      <c r="N221" s="1" t="s">
        <v>28</v>
      </c>
      <c r="O221" s="1" t="s">
        <v>29</v>
      </c>
      <c r="P221" s="3">
        <f>Orders[[#This Row],[Quantity]]*Orders[[#This Row],[UnitPrice]]*(1-Orders[[#This Row],[Discount]])</f>
        <v>13158.300000000001</v>
      </c>
      <c r="Q221" s="1" t="str">
        <f>IF(AND(Orders[[#This Row],[Order Value]]&gt;50000,Orders[[#This Row],[Status]]="Completed"),"Yes","No")</f>
        <v>No</v>
      </c>
      <c r="R221" s="1" t="str">
        <f>IF(OR(Orders[[#This Row],[Region]]="Dhaka",Orders[[#This Row],[Region]]="Chattogram"),"Priority","Standard")</f>
        <v>Priority</v>
      </c>
      <c r="S221" s="1" t="str">
        <f>_xlfn.CONCAT(Orders[[#This Row],[OrderID]],Orders[[#This Row],[CustomerID]],Orders[[#This Row],[Order Value]])</f>
        <v>O01111C027013158.3</v>
      </c>
    </row>
    <row r="222" spans="1:19" x14ac:dyDescent="0.25">
      <c r="A222" s="1" t="s">
        <v>529</v>
      </c>
      <c r="B222" s="1" t="s">
        <v>530</v>
      </c>
      <c r="C222" s="1" t="s">
        <v>157</v>
      </c>
      <c r="D222" s="1" t="str">
        <f>VLOOKUP(C222,Products[],2,FALSE)</f>
        <v>Snacks Deluxe 862</v>
      </c>
      <c r="E222" s="1" t="str">
        <f>VLOOKUP(Orders[[#This Row],[ProductID]],Products[],3,FALSE)</f>
        <v>Groceries</v>
      </c>
      <c r="F222" s="1" t="s">
        <v>55</v>
      </c>
      <c r="G222" s="1" t="str">
        <f>_xlfn.XLOOKUP(Orders[[#This Row],[CustomerID]],'Customers'!A:A,'Customers'!E:E)</f>
        <v>SMB</v>
      </c>
      <c r="H222" s="2">
        <v>45774</v>
      </c>
      <c r="I222" s="2">
        <v>45774</v>
      </c>
      <c r="J222">
        <v>22</v>
      </c>
      <c r="K222">
        <v>4790.91</v>
      </c>
      <c r="L222">
        <v>0</v>
      </c>
      <c r="M222" s="1" t="s">
        <v>14</v>
      </c>
      <c r="N222" s="1" t="s">
        <v>34</v>
      </c>
      <c r="O222" s="1" t="s">
        <v>35</v>
      </c>
      <c r="P222" s="3">
        <f>Orders[[#This Row],[Quantity]]*Orders[[#This Row],[UnitPrice]]*(1-Orders[[#This Row],[Discount]])</f>
        <v>105400.01999999999</v>
      </c>
      <c r="Q222" s="1" t="str">
        <f>IF(AND(Orders[[#This Row],[Order Value]]&gt;50000,Orders[[#This Row],[Status]]="Completed"),"Yes","No")</f>
        <v>Yes</v>
      </c>
      <c r="R222" s="1" t="str">
        <f>IF(OR(Orders[[#This Row],[Region]]="Dhaka",Orders[[#This Row],[Region]]="Chattogram"),"Priority","Standard")</f>
        <v>Standard</v>
      </c>
      <c r="S222" s="1" t="str">
        <f>_xlfn.CONCAT(Orders[[#This Row],[OrderID]],Orders[[#This Row],[CustomerID]],Orders[[#This Row],[Order Value]])</f>
        <v>O02104C0170105400.02</v>
      </c>
    </row>
    <row r="223" spans="1:19" x14ac:dyDescent="0.25">
      <c r="A223" s="1" t="s">
        <v>531</v>
      </c>
      <c r="B223" s="1" t="s">
        <v>532</v>
      </c>
      <c r="C223" s="1" t="s">
        <v>68</v>
      </c>
      <c r="D223" s="1" t="str">
        <f>VLOOKUP(C223,Products[],2,FALSE)</f>
        <v>Tables Prime 385</v>
      </c>
      <c r="E223" s="1" t="str">
        <f>VLOOKUP(Orders[[#This Row],[ProductID]],Products[],3,FALSE)</f>
        <v>Furniture</v>
      </c>
      <c r="F223" s="1" t="s">
        <v>79</v>
      </c>
      <c r="G223" s="1" t="str">
        <f>_xlfn.XLOOKUP(Orders[[#This Row],[CustomerID]],'Customers'!A:A,'Customers'!E:E)</f>
        <v>Home Office</v>
      </c>
      <c r="H223" s="2">
        <v>45612</v>
      </c>
      <c r="I223" s="2">
        <v>45625</v>
      </c>
      <c r="J223">
        <v>23</v>
      </c>
      <c r="K223">
        <v>4506.46</v>
      </c>
      <c r="L223">
        <v>0</v>
      </c>
      <c r="M223" s="1" t="s">
        <v>20</v>
      </c>
      <c r="N223" s="1" t="s">
        <v>84</v>
      </c>
      <c r="O223" s="1" t="s">
        <v>24</v>
      </c>
      <c r="P223" s="3">
        <f>Orders[[#This Row],[Quantity]]*Orders[[#This Row],[UnitPrice]]*(1-Orders[[#This Row],[Discount]])</f>
        <v>103648.58</v>
      </c>
      <c r="Q223" s="1" t="str">
        <f>IF(AND(Orders[[#This Row],[Order Value]]&gt;50000,Orders[[#This Row],[Status]]="Completed"),"Yes","No")</f>
        <v>No</v>
      </c>
      <c r="R223" s="1" t="str">
        <f>IF(OR(Orders[[#This Row],[Region]]="Dhaka",Orders[[#This Row],[Region]]="Chattogram"),"Priority","Standard")</f>
        <v>Priority</v>
      </c>
      <c r="S223" s="1" t="str">
        <f>_xlfn.CONCAT(Orders[[#This Row],[OrderID]],Orders[[#This Row],[CustomerID]],Orders[[#This Row],[Order Value]])</f>
        <v>O03886C0123103648.58</v>
      </c>
    </row>
    <row r="224" spans="1:19" x14ac:dyDescent="0.25">
      <c r="A224" s="1" t="s">
        <v>533</v>
      </c>
      <c r="B224" s="1" t="s">
        <v>534</v>
      </c>
      <c r="C224" s="1" t="s">
        <v>71</v>
      </c>
      <c r="D224" s="1" t="str">
        <f>VLOOKUP(C224,Products[],2,FALSE)</f>
        <v>Cameras Classic 922</v>
      </c>
      <c r="E224" s="1" t="str">
        <f>VLOOKUP(Orders[[#This Row],[ProductID]],Products[],3,FALSE)</f>
        <v>Electronics</v>
      </c>
      <c r="F224" s="1" t="s">
        <v>152</v>
      </c>
      <c r="G224" s="1" t="str">
        <f>_xlfn.XLOOKUP(Orders[[#This Row],[CustomerID]],'Customers'!A:A,'Customers'!E:E)</f>
        <v>Home Office</v>
      </c>
      <c r="H224" s="2">
        <v>45552</v>
      </c>
      <c r="I224" s="2">
        <v>45551</v>
      </c>
      <c r="J224">
        <v>11</v>
      </c>
      <c r="K224">
        <v>996.53</v>
      </c>
      <c r="L224">
        <v>0.05</v>
      </c>
      <c r="M224" s="1" t="s">
        <v>14</v>
      </c>
      <c r="N224" s="1" t="s">
        <v>34</v>
      </c>
      <c r="O224" s="1" t="s">
        <v>24</v>
      </c>
      <c r="P224" s="3">
        <f>Orders[[#This Row],[Quantity]]*Orders[[#This Row],[UnitPrice]]*(1-Orders[[#This Row],[Discount]])</f>
        <v>10413.738499999999</v>
      </c>
      <c r="Q224" s="1" t="str">
        <f>IF(AND(Orders[[#This Row],[Order Value]]&gt;50000,Orders[[#This Row],[Status]]="Completed"),"Yes","No")</f>
        <v>No</v>
      </c>
      <c r="R224" s="1" t="str">
        <f>IF(OR(Orders[[#This Row],[Region]]="Dhaka",Orders[[#This Row],[Region]]="Chattogram"),"Priority","Standard")</f>
        <v>Standard</v>
      </c>
      <c r="S224" s="1" t="str">
        <f>_xlfn.CONCAT(Orders[[#This Row],[OrderID]],Orders[[#This Row],[CustomerID]],Orders[[#This Row],[Order Value]])</f>
        <v>O01284C038810413.7385</v>
      </c>
    </row>
    <row r="225" spans="1:19" x14ac:dyDescent="0.25">
      <c r="A225" s="1" t="s">
        <v>535</v>
      </c>
      <c r="B225" s="1" t="s">
        <v>137</v>
      </c>
      <c r="C225" s="1" t="s">
        <v>133</v>
      </c>
      <c r="D225" s="1" t="str">
        <f>VLOOKUP(C225,Products[],2,FALSE)</f>
        <v>Paper Eco 932</v>
      </c>
      <c r="E225" s="1" t="str">
        <f>VLOOKUP(Orders[[#This Row],[ProductID]],Products[],3,FALSE)</f>
        <v>Office Supplies</v>
      </c>
      <c r="F225" s="1" t="s">
        <v>59</v>
      </c>
      <c r="G225" s="1" t="str">
        <f>_xlfn.XLOOKUP(Orders[[#This Row],[CustomerID]],'Customers'!A:A,'Customers'!E:E)</f>
        <v>Corporate</v>
      </c>
      <c r="H225" s="2">
        <v>45999</v>
      </c>
      <c r="I225" s="2">
        <v>46000</v>
      </c>
      <c r="J225">
        <v>15</v>
      </c>
      <c r="K225">
        <v>1144.82</v>
      </c>
      <c r="L225">
        <v>0.1</v>
      </c>
      <c r="M225" s="1" t="s">
        <v>20</v>
      </c>
      <c r="N225" s="1" t="s">
        <v>15</v>
      </c>
      <c r="O225" s="1" t="s">
        <v>24</v>
      </c>
      <c r="P225" s="3">
        <f>Orders[[#This Row],[Quantity]]*Orders[[#This Row],[UnitPrice]]*(1-Orders[[#This Row],[Discount]])</f>
        <v>15455.07</v>
      </c>
      <c r="Q225" s="1" t="str">
        <f>IF(AND(Orders[[#This Row],[Order Value]]&gt;50000,Orders[[#This Row],[Status]]="Completed"),"Yes","No")</f>
        <v>No</v>
      </c>
      <c r="R225" s="1" t="str">
        <f>IF(OR(Orders[[#This Row],[Region]]="Dhaka",Orders[[#This Row],[Region]]="Chattogram"),"Priority","Standard")</f>
        <v>Priority</v>
      </c>
      <c r="S225" s="1" t="str">
        <f>_xlfn.CONCAT(Orders[[#This Row],[OrderID]],Orders[[#This Row],[CustomerID]],Orders[[#This Row],[Order Value]])</f>
        <v>O04665C010015455.07</v>
      </c>
    </row>
    <row r="226" spans="1:19" x14ac:dyDescent="0.25">
      <c r="A226" s="1" t="s">
        <v>536</v>
      </c>
      <c r="B226" s="1" t="s">
        <v>537</v>
      </c>
      <c r="C226" s="1" t="s">
        <v>133</v>
      </c>
      <c r="D226" s="1" t="str">
        <f>VLOOKUP(C226,Products[],2,FALSE)</f>
        <v>Paper Eco 932</v>
      </c>
      <c r="E226" s="1" t="str">
        <f>VLOOKUP(Orders[[#This Row],[ProductID]],Products[],3,FALSE)</f>
        <v>Office Supplies</v>
      </c>
      <c r="F226" s="1" t="s">
        <v>55</v>
      </c>
      <c r="G226" s="1" t="str">
        <f>_xlfn.XLOOKUP(Orders[[#This Row],[CustomerID]],'Customers'!A:A,'Customers'!E:E)</f>
        <v>consumer</v>
      </c>
      <c r="H226" s="2">
        <v>45593</v>
      </c>
      <c r="I226" s="2">
        <v>45597</v>
      </c>
      <c r="J226">
        <v>17</v>
      </c>
      <c r="K226">
        <v>2735.04</v>
      </c>
      <c r="L226">
        <v>0.15</v>
      </c>
      <c r="M226" s="1" t="s">
        <v>43</v>
      </c>
      <c r="N226" s="1" t="s">
        <v>34</v>
      </c>
      <c r="O226" s="1" t="s">
        <v>35</v>
      </c>
      <c r="P226" s="3">
        <f>Orders[[#This Row],[Quantity]]*Orders[[#This Row],[UnitPrice]]*(1-Orders[[#This Row],[Discount]])</f>
        <v>39521.328000000001</v>
      </c>
      <c r="Q226" s="1" t="str">
        <f>IF(AND(Orders[[#This Row],[Order Value]]&gt;50000,Orders[[#This Row],[Status]]="Completed"),"Yes","No")</f>
        <v>No</v>
      </c>
      <c r="R226" s="1" t="str">
        <f>IF(OR(Orders[[#This Row],[Region]]="Dhaka",Orders[[#This Row],[Region]]="Chattogram"),"Priority","Standard")</f>
        <v>Standard</v>
      </c>
      <c r="S226" s="1" t="str">
        <f>_xlfn.CONCAT(Orders[[#This Row],[OrderID]],Orders[[#This Row],[CustomerID]],Orders[[#This Row],[Order Value]])</f>
        <v>O00510C037939521.328</v>
      </c>
    </row>
    <row r="227" spans="1:19" x14ac:dyDescent="0.25">
      <c r="A227" s="1" t="s">
        <v>538</v>
      </c>
      <c r="B227" s="1" t="s">
        <v>331</v>
      </c>
      <c r="C227" s="1" t="s">
        <v>178</v>
      </c>
      <c r="D227" s="1" t="str">
        <f>VLOOKUP(C227,Products[],2,FALSE)</f>
        <v>Personal Care Mini 570</v>
      </c>
      <c r="E227" s="1" t="str">
        <f>VLOOKUP(Orders[[#This Row],[ProductID]],Products[],3,FALSE)</f>
        <v>Groceries</v>
      </c>
      <c r="F227" s="1" t="s">
        <v>125</v>
      </c>
      <c r="G227" s="1" t="str">
        <f>_xlfn.XLOOKUP(Orders[[#This Row],[CustomerID]],'Customers'!A:A,'Customers'!E:E)</f>
        <v>consumer</v>
      </c>
      <c r="H227" s="2">
        <v>45744</v>
      </c>
      <c r="I227" s="2">
        <v>45746</v>
      </c>
      <c r="J227">
        <v>12</v>
      </c>
      <c r="K227">
        <v>6582.56</v>
      </c>
      <c r="L227">
        <v>0</v>
      </c>
      <c r="M227" s="1" t="s">
        <v>20</v>
      </c>
      <c r="N227" s="1" t="s">
        <v>15</v>
      </c>
      <c r="O227" s="1" t="s">
        <v>29</v>
      </c>
      <c r="P227" s="3">
        <f>Orders[[#This Row],[Quantity]]*Orders[[#This Row],[UnitPrice]]*(1-Orders[[#This Row],[Discount]])</f>
        <v>78990.720000000001</v>
      </c>
      <c r="Q227" s="1" t="str">
        <f>IF(AND(Orders[[#This Row],[Order Value]]&gt;50000,Orders[[#This Row],[Status]]="Completed"),"Yes","No")</f>
        <v>No</v>
      </c>
      <c r="R227" s="1" t="str">
        <f>IF(OR(Orders[[#This Row],[Region]]="Dhaka",Orders[[#This Row],[Region]]="Chattogram"),"Priority","Standard")</f>
        <v>Priority</v>
      </c>
      <c r="S227" s="1" t="str">
        <f>_xlfn.CONCAT(Orders[[#This Row],[OrderID]],Orders[[#This Row],[CustomerID]],Orders[[#This Row],[Order Value]])</f>
        <v>O04539C026078990.72</v>
      </c>
    </row>
    <row r="228" spans="1:19" x14ac:dyDescent="0.25">
      <c r="A228" s="1" t="s">
        <v>539</v>
      </c>
      <c r="B228" s="1" t="s">
        <v>80</v>
      </c>
      <c r="C228" s="1" t="s">
        <v>65</v>
      </c>
      <c r="D228" s="1" t="str">
        <f>VLOOKUP(C228,Products[],2,FALSE)</f>
        <v>Household Classic 671</v>
      </c>
      <c r="E228" s="1" t="str">
        <f>VLOOKUP(Orders[[#This Row],[ProductID]],Products[],3,FALSE)</f>
        <v>Groceries</v>
      </c>
      <c r="F228" s="1" t="s">
        <v>42</v>
      </c>
      <c r="G228" s="1" t="str">
        <f>_xlfn.XLOOKUP(Orders[[#This Row],[CustomerID]],'Customers'!A:A,'Customers'!E:E)</f>
        <v>SMB</v>
      </c>
      <c r="H228" s="2">
        <v>45964</v>
      </c>
      <c r="I228" s="2">
        <v>45975</v>
      </c>
      <c r="J228">
        <v>12</v>
      </c>
      <c r="K228">
        <v>2410.02</v>
      </c>
      <c r="L228">
        <v>0.2</v>
      </c>
      <c r="M228" s="1" t="s">
        <v>43</v>
      </c>
      <c r="N228" s="1" t="s">
        <v>34</v>
      </c>
      <c r="O228" s="1" t="s">
        <v>24</v>
      </c>
      <c r="P228" s="3">
        <f>Orders[[#This Row],[Quantity]]*Orders[[#This Row],[UnitPrice]]*(1-Orders[[#This Row],[Discount]])</f>
        <v>23136.191999999999</v>
      </c>
      <c r="Q228" s="1" t="str">
        <f>IF(AND(Orders[[#This Row],[Order Value]]&gt;50000,Orders[[#This Row],[Status]]="Completed"),"Yes","No")</f>
        <v>No</v>
      </c>
      <c r="R228" s="1" t="str">
        <f>IF(OR(Orders[[#This Row],[Region]]="Dhaka",Orders[[#This Row],[Region]]="Chattogram"),"Priority","Standard")</f>
        <v>Standard</v>
      </c>
      <c r="S228" s="1" t="str">
        <f>_xlfn.CONCAT(Orders[[#This Row],[OrderID]],Orders[[#This Row],[CustomerID]],Orders[[#This Row],[Order Value]])</f>
        <v>O05375C008323136.192</v>
      </c>
    </row>
    <row r="229" spans="1:19" x14ac:dyDescent="0.25">
      <c r="A229" s="1" t="s">
        <v>541</v>
      </c>
      <c r="B229" s="1" t="s">
        <v>90</v>
      </c>
      <c r="C229" s="1" t="s">
        <v>62</v>
      </c>
      <c r="D229" s="1" t="str">
        <f>VLOOKUP(C229,Products[],2,FALSE)</f>
        <v>Mobile Accessories Lite 346</v>
      </c>
      <c r="E229" s="1" t="str">
        <f>VLOOKUP(Orders[[#This Row],[ProductID]],Products[],3,FALSE)</f>
        <v>Electronics</v>
      </c>
      <c r="F229" s="1" t="s">
        <v>19</v>
      </c>
      <c r="G229" s="1" t="str">
        <f>_xlfn.XLOOKUP(Orders[[#This Row],[CustomerID]],'Customers'!A:A,'Customers'!E:E)</f>
        <v>consumer</v>
      </c>
      <c r="H229" s="2">
        <v>45575</v>
      </c>
      <c r="I229" s="2">
        <v>45574</v>
      </c>
      <c r="J229">
        <v>11</v>
      </c>
      <c r="K229">
        <v>2746.12</v>
      </c>
      <c r="L229">
        <v>0</v>
      </c>
      <c r="M229" s="1" t="s">
        <v>20</v>
      </c>
      <c r="N229" s="1" t="s">
        <v>34</v>
      </c>
      <c r="O229" s="1" t="s">
        <v>21</v>
      </c>
      <c r="P229" s="3">
        <f>Orders[[#This Row],[Quantity]]*Orders[[#This Row],[UnitPrice]]*(1-Orders[[#This Row],[Discount]])</f>
        <v>30207.32</v>
      </c>
      <c r="Q229" s="1" t="str">
        <f>IF(AND(Orders[[#This Row],[Order Value]]&gt;50000,Orders[[#This Row],[Status]]="Completed"),"Yes","No")</f>
        <v>No</v>
      </c>
      <c r="R229" s="1" t="str">
        <f>IF(OR(Orders[[#This Row],[Region]]="Dhaka",Orders[[#This Row],[Region]]="Chattogram"),"Priority","Standard")</f>
        <v>Priority</v>
      </c>
      <c r="S229" s="1" t="str">
        <f>_xlfn.CONCAT(Orders[[#This Row],[OrderID]],Orders[[#This Row],[CustomerID]],Orders[[#This Row],[Order Value]])</f>
        <v>O04813C014130207.32</v>
      </c>
    </row>
    <row r="230" spans="1:19" x14ac:dyDescent="0.25">
      <c r="A230" s="1" t="s">
        <v>542</v>
      </c>
      <c r="B230" s="1" t="s">
        <v>543</v>
      </c>
      <c r="C230" s="1" t="s">
        <v>176</v>
      </c>
      <c r="D230" s="1" t="str">
        <f>VLOOKUP(C230,Products[],2,FALSE)</f>
        <v>Decor Standard 312 (New)</v>
      </c>
      <c r="E230" s="1" t="str">
        <f>VLOOKUP(Orders[[#This Row],[ProductID]],Products[],3,FALSE)</f>
        <v>Furniture</v>
      </c>
      <c r="F230" s="1" t="s">
        <v>19</v>
      </c>
      <c r="G230" s="1" t="str">
        <f>_xlfn.XLOOKUP(Orders[[#This Row],[CustomerID]],'Customers'!A:A,'Customers'!E:E)</f>
        <v>Home Office</v>
      </c>
      <c r="H230" s="2">
        <v>45849</v>
      </c>
      <c r="I230" s="2">
        <v>45860</v>
      </c>
      <c r="J230">
        <v>10</v>
      </c>
      <c r="K230">
        <v>1223.77</v>
      </c>
      <c r="L230">
        <v>0</v>
      </c>
      <c r="M230" s="1" t="s">
        <v>43</v>
      </c>
      <c r="N230" s="1" t="s">
        <v>34</v>
      </c>
      <c r="O230" s="1" t="s">
        <v>29</v>
      </c>
      <c r="P230" s="3">
        <f>Orders[[#This Row],[Quantity]]*Orders[[#This Row],[UnitPrice]]*(1-Orders[[#This Row],[Discount]])</f>
        <v>12237.7</v>
      </c>
      <c r="Q230" s="1" t="str">
        <f>IF(AND(Orders[[#This Row],[Order Value]]&gt;50000,Orders[[#This Row],[Status]]="Completed"),"Yes","No")</f>
        <v>No</v>
      </c>
      <c r="R230" s="1" t="str">
        <f>IF(OR(Orders[[#This Row],[Region]]="Dhaka",Orders[[#This Row],[Region]]="Chattogram"),"Priority","Standard")</f>
        <v>Standard</v>
      </c>
      <c r="S230" s="1" t="str">
        <f>_xlfn.CONCAT(Orders[[#This Row],[OrderID]],Orders[[#This Row],[CustomerID]],Orders[[#This Row],[Order Value]])</f>
        <v>O03437C049812237.7</v>
      </c>
    </row>
    <row r="231" spans="1:19" x14ac:dyDescent="0.25">
      <c r="A231" s="1" t="s">
        <v>544</v>
      </c>
      <c r="B231" s="1" t="s">
        <v>31</v>
      </c>
      <c r="C231" s="1" t="s">
        <v>197</v>
      </c>
      <c r="D231" s="1" t="str">
        <f>VLOOKUP(C231,Products[],2,FALSE)</f>
        <v>Chairs Prime 149</v>
      </c>
      <c r="E231" s="1" t="str">
        <f>VLOOKUP(Orders[[#This Row],[ProductID]],Products[],3,FALSE)</f>
        <v>Furniture</v>
      </c>
      <c r="F231" s="1" t="s">
        <v>82</v>
      </c>
      <c r="G231" s="1" t="str">
        <f>_xlfn.XLOOKUP(Orders[[#This Row],[CustomerID]],'Customers'!A:A,'Customers'!E:E)</f>
        <v>Consumer</v>
      </c>
      <c r="H231" s="2">
        <v>45664</v>
      </c>
      <c r="I231" s="2">
        <v>45668</v>
      </c>
      <c r="J231">
        <v>22</v>
      </c>
      <c r="K231">
        <v>4915.4799999999996</v>
      </c>
      <c r="L231">
        <v>0</v>
      </c>
      <c r="M231" s="1" t="s">
        <v>39</v>
      </c>
      <c r="N231" s="1" t="s">
        <v>34</v>
      </c>
      <c r="O231" s="1" t="s">
        <v>24</v>
      </c>
      <c r="P231" s="3">
        <f>Orders[[#This Row],[Quantity]]*Orders[[#This Row],[UnitPrice]]*(1-Orders[[#This Row],[Discount]])</f>
        <v>108140.56</v>
      </c>
      <c r="Q231" s="1" t="str">
        <f>IF(AND(Orders[[#This Row],[Order Value]]&gt;50000,Orders[[#This Row],[Status]]="Completed"),"Yes","No")</f>
        <v>Yes</v>
      </c>
      <c r="R231" s="1" t="str">
        <f>IF(OR(Orders[[#This Row],[Region]]="Dhaka",Orders[[#This Row],[Region]]="Chattogram"),"Priority","Standard")</f>
        <v>Standard</v>
      </c>
      <c r="S231" s="1" t="str">
        <f>_xlfn.CONCAT(Orders[[#This Row],[OrderID]],Orders[[#This Row],[CustomerID]],Orders[[#This Row],[Order Value]])</f>
        <v>O03944C0367108140.56</v>
      </c>
    </row>
    <row r="232" spans="1:19" x14ac:dyDescent="0.25">
      <c r="A232" s="1" t="s">
        <v>546</v>
      </c>
      <c r="B232" s="1" t="s">
        <v>547</v>
      </c>
      <c r="C232" s="1" t="s">
        <v>270</v>
      </c>
      <c r="D232" s="1" t="str">
        <f>VLOOKUP(C232,Products[],2,FALSE)</f>
        <v>Storage Mini 899</v>
      </c>
      <c r="E232" s="1" t="str">
        <f>VLOOKUP(Orders[[#This Row],[ProductID]],Products[],3,FALSE)</f>
        <v>Furniture</v>
      </c>
      <c r="F232" s="1" t="s">
        <v>82</v>
      </c>
      <c r="G232" s="1" t="str">
        <f>_xlfn.XLOOKUP(Orders[[#This Row],[CustomerID]],'Customers'!A:A,'Customers'!E:E)</f>
        <v>Home Office</v>
      </c>
      <c r="H232" s="2">
        <v>45710</v>
      </c>
      <c r="I232" s="2">
        <v>45722</v>
      </c>
      <c r="J232">
        <v>3</v>
      </c>
      <c r="K232">
        <v>625.26</v>
      </c>
      <c r="L232">
        <v>0.2</v>
      </c>
      <c r="M232" s="1" t="s">
        <v>14</v>
      </c>
      <c r="N232" s="1" t="s">
        <v>15</v>
      </c>
      <c r="O232" s="1" t="s">
        <v>24</v>
      </c>
      <c r="P232" s="3">
        <f>Orders[[#This Row],[Quantity]]*Orders[[#This Row],[UnitPrice]]*(1-Orders[[#This Row],[Discount]])</f>
        <v>1500.624</v>
      </c>
      <c r="Q232" s="1" t="str">
        <f>IF(AND(Orders[[#This Row],[Order Value]]&gt;50000,Orders[[#This Row],[Status]]="Completed"),"Yes","No")</f>
        <v>No</v>
      </c>
      <c r="R232" s="1" t="str">
        <f>IF(OR(Orders[[#This Row],[Region]]="Dhaka",Orders[[#This Row],[Region]]="Chattogram"),"Priority","Standard")</f>
        <v>Standard</v>
      </c>
      <c r="S232" s="1" t="str">
        <f>_xlfn.CONCAT(Orders[[#This Row],[OrderID]],Orders[[#This Row],[CustomerID]],Orders[[#This Row],[Order Value]])</f>
        <v>O03291C04281500.624</v>
      </c>
    </row>
    <row r="233" spans="1:19" x14ac:dyDescent="0.25">
      <c r="A233" s="1" t="s">
        <v>548</v>
      </c>
      <c r="B233" s="1" t="s">
        <v>186</v>
      </c>
      <c r="C233" s="1" t="s">
        <v>46</v>
      </c>
      <c r="D233" s="1" t="str">
        <f>VLOOKUP(C233,Products[],2,FALSE)</f>
        <v>Tables Max 631</v>
      </c>
      <c r="E233" s="1" t="str">
        <f>VLOOKUP(Orders[[#This Row],[ProductID]],Products[],3,FALSE)</f>
        <v>Furniture</v>
      </c>
      <c r="F233" s="1" t="s">
        <v>82</v>
      </c>
      <c r="G233" s="1" t="str">
        <f>_xlfn.XLOOKUP(Orders[[#This Row],[CustomerID]],'Customers'!A:A,'Customers'!E:E)</f>
        <v>Consumer</v>
      </c>
      <c r="H233" s="2">
        <v>45587</v>
      </c>
      <c r="I233" s="2">
        <v>45589</v>
      </c>
      <c r="J233">
        <v>11</v>
      </c>
      <c r="K233">
        <v>5737.36</v>
      </c>
      <c r="L233">
        <v>0</v>
      </c>
      <c r="M233" s="1" t="s">
        <v>20</v>
      </c>
      <c r="N233" s="1" t="s">
        <v>84</v>
      </c>
      <c r="O233" s="1" t="s">
        <v>21</v>
      </c>
      <c r="P233" s="3">
        <f>Orders[[#This Row],[Quantity]]*Orders[[#This Row],[UnitPrice]]*(1-Orders[[#This Row],[Discount]])</f>
        <v>63110.96</v>
      </c>
      <c r="Q233" s="1" t="str">
        <f>IF(AND(Orders[[#This Row],[Order Value]]&gt;50000,Orders[[#This Row],[Status]]="Completed"),"Yes","No")</f>
        <v>No</v>
      </c>
      <c r="R233" s="1" t="str">
        <f>IF(OR(Orders[[#This Row],[Region]]="Dhaka",Orders[[#This Row],[Region]]="Chattogram"),"Priority","Standard")</f>
        <v>Priority</v>
      </c>
      <c r="S233" s="1" t="str">
        <f>_xlfn.CONCAT(Orders[[#This Row],[OrderID]],Orders[[#This Row],[CustomerID]],Orders[[#This Row],[Order Value]])</f>
        <v>O05604C005463110.96</v>
      </c>
    </row>
    <row r="234" spans="1:19" x14ac:dyDescent="0.25">
      <c r="A234" s="1" t="s">
        <v>549</v>
      </c>
      <c r="B234" s="1" t="s">
        <v>524</v>
      </c>
      <c r="C234" s="1" t="s">
        <v>154</v>
      </c>
      <c r="D234" s="1" t="str">
        <f>VLOOKUP(C234,Products[],2,FALSE)</f>
        <v>Household Standard 873</v>
      </c>
      <c r="E234" s="1" t="str">
        <f>VLOOKUP(Orders[[#This Row],[ProductID]],Products[],3,FALSE)</f>
        <v>Groceries</v>
      </c>
      <c r="F234" s="1" t="s">
        <v>19</v>
      </c>
      <c r="G234" s="1" t="str">
        <f>_xlfn.XLOOKUP(Orders[[#This Row],[CustomerID]],'Customers'!A:A,'Customers'!E:E)</f>
        <v>Consumer</v>
      </c>
      <c r="H234" s="2">
        <v>45594</v>
      </c>
      <c r="I234" s="2">
        <v>45605</v>
      </c>
      <c r="J234">
        <v>20</v>
      </c>
      <c r="K234">
        <v>2553.59</v>
      </c>
      <c r="L234">
        <v>0</v>
      </c>
      <c r="M234" s="1" t="s">
        <v>43</v>
      </c>
      <c r="N234" s="1" t="s">
        <v>34</v>
      </c>
      <c r="O234" s="1" t="s">
        <v>29</v>
      </c>
      <c r="P234" s="3">
        <f>Orders[[#This Row],[Quantity]]*Orders[[#This Row],[UnitPrice]]*(1-Orders[[#This Row],[Discount]])</f>
        <v>51071.8</v>
      </c>
      <c r="Q234" s="1" t="str">
        <f>IF(AND(Orders[[#This Row],[Order Value]]&gt;50000,Orders[[#This Row],[Status]]="Completed"),"Yes","No")</f>
        <v>Yes</v>
      </c>
      <c r="R234" s="1" t="str">
        <f>IF(OR(Orders[[#This Row],[Region]]="Dhaka",Orders[[#This Row],[Region]]="Chattogram"),"Priority","Standard")</f>
        <v>Standard</v>
      </c>
      <c r="S234" s="1" t="str">
        <f>_xlfn.CONCAT(Orders[[#This Row],[OrderID]],Orders[[#This Row],[CustomerID]],Orders[[#This Row],[Order Value]])</f>
        <v>O02615C026651071.8</v>
      </c>
    </row>
    <row r="235" spans="1:19" hidden="1" x14ac:dyDescent="0.25">
      <c r="A235" s="1" t="s">
        <v>551</v>
      </c>
      <c r="B235" s="1" t="s">
        <v>552</v>
      </c>
      <c r="C235" s="1" t="s">
        <v>95</v>
      </c>
      <c r="D235" s="1" t="e">
        <f>VLOOKUP(C235,Products[],2,FALSE)</f>
        <v>#N/A</v>
      </c>
      <c r="E235" s="1" t="e">
        <f>VLOOKUP(Orders[[#This Row],[ProductID]],Products[],3,FALSE)</f>
        <v>#N/A</v>
      </c>
      <c r="F235" s="1" t="s">
        <v>19</v>
      </c>
      <c r="G235" s="1" t="str">
        <f>_xlfn.XLOOKUP(Orders[[#This Row],[CustomerID]],'Customers'!A:A,'Customers'!E:E)</f>
        <v>Corporate</v>
      </c>
      <c r="H235" s="2">
        <v>45435</v>
      </c>
      <c r="I235" s="2">
        <v>45443</v>
      </c>
      <c r="J235">
        <v>24</v>
      </c>
      <c r="K235">
        <v>4003.1</v>
      </c>
      <c r="L235">
        <v>0</v>
      </c>
      <c r="M235" s="1" t="s">
        <v>14</v>
      </c>
      <c r="N235" s="1" t="s">
        <v>28</v>
      </c>
      <c r="O235" s="1" t="s">
        <v>29</v>
      </c>
      <c r="P235" s="3">
        <f>Orders[[#This Row],[Quantity]]*Orders[[#This Row],[UnitPrice]]*(1-Orders[[#This Row],[Discount]])</f>
        <v>96074.4</v>
      </c>
      <c r="Q235" s="1" t="str">
        <f>IF(AND(Orders[[#This Row],[Order Value]]&gt;50000,Orders[[#This Row],[Status]]="Completed"),"Yes","No")</f>
        <v>No</v>
      </c>
      <c r="R235" s="1" t="str">
        <f>IF(OR(Orders[[#This Row],[Region]]="Dhaka",Orders[[#This Row],[Region]]="Chattogram"),"Priority","Standard")</f>
        <v>Standard</v>
      </c>
      <c r="S235" s="1" t="str">
        <f>_xlfn.CONCAT(Orders[[#This Row],[OrderID]],Orders[[#This Row],[CustomerID]],Orders[[#This Row],[Order Value]])</f>
        <v>O00522C001696074.4</v>
      </c>
    </row>
    <row r="236" spans="1:19" hidden="1" x14ac:dyDescent="0.25">
      <c r="A236" s="1" t="s">
        <v>554</v>
      </c>
      <c r="B236" s="1" t="s">
        <v>555</v>
      </c>
      <c r="C236" s="1" t="s">
        <v>248</v>
      </c>
      <c r="D236" s="1" t="e">
        <f>VLOOKUP(C236,Products[],2,FALSE)</f>
        <v>#N/A</v>
      </c>
      <c r="E236" s="1" t="e">
        <f>VLOOKUP(Orders[[#This Row],[ProductID]],Products[],3,FALSE)</f>
        <v>#N/A</v>
      </c>
      <c r="F236" s="1" t="s">
        <v>23</v>
      </c>
      <c r="G236" s="1" t="str">
        <f>_xlfn.XLOOKUP(Orders[[#This Row],[CustomerID]],'Customers'!A:A,'Customers'!E:E)</f>
        <v>Home Office</v>
      </c>
      <c r="H236" s="2">
        <v>45977</v>
      </c>
      <c r="I236" s="2">
        <v>45983</v>
      </c>
      <c r="J236">
        <v>4</v>
      </c>
      <c r="K236">
        <v>3379.35</v>
      </c>
      <c r="L236">
        <v>0.1</v>
      </c>
      <c r="M236" s="1" t="s">
        <v>43</v>
      </c>
      <c r="N236" s="1" t="s">
        <v>34</v>
      </c>
      <c r="O236" s="1" t="s">
        <v>35</v>
      </c>
      <c r="P236" s="3">
        <f>Orders[[#This Row],[Quantity]]*Orders[[#This Row],[UnitPrice]]*(1-Orders[[#This Row],[Discount]])</f>
        <v>12165.66</v>
      </c>
      <c r="Q236" s="1" t="str">
        <f>IF(AND(Orders[[#This Row],[Order Value]]&gt;50000,Orders[[#This Row],[Status]]="Completed"),"Yes","No")</f>
        <v>No</v>
      </c>
      <c r="R236" s="1" t="str">
        <f>IF(OR(Orders[[#This Row],[Region]]="Dhaka",Orders[[#This Row],[Region]]="Chattogram"),"Priority","Standard")</f>
        <v>Standard</v>
      </c>
      <c r="S236" s="1" t="str">
        <f>_xlfn.CONCAT(Orders[[#This Row],[OrderID]],Orders[[#This Row],[CustomerID]],Orders[[#This Row],[Order Value]])</f>
        <v>O01599C038912165.66</v>
      </c>
    </row>
    <row r="237" spans="1:19" x14ac:dyDescent="0.25">
      <c r="A237" s="1" t="s">
        <v>557</v>
      </c>
      <c r="B237" s="1" t="s">
        <v>558</v>
      </c>
      <c r="C237" s="1" t="s">
        <v>128</v>
      </c>
      <c r="D237" s="1" t="str">
        <f>VLOOKUP(C237,Products[],2,FALSE)</f>
        <v>Paper Prime 195</v>
      </c>
      <c r="E237" s="1" t="str">
        <f>VLOOKUP(Orders[[#This Row],[ProductID]],Products[],3,FALSE)</f>
        <v>Office Supplies</v>
      </c>
      <c r="F237" s="1" t="s">
        <v>51</v>
      </c>
      <c r="G237" s="1" t="str">
        <f>_xlfn.XLOOKUP(Orders[[#This Row],[CustomerID]],'Customers'!A:A,'Customers'!E:E)</f>
        <v>SMB</v>
      </c>
      <c r="H237" s="2">
        <v>45321</v>
      </c>
      <c r="I237" s="2">
        <v>45330</v>
      </c>
      <c r="J237">
        <v>12</v>
      </c>
      <c r="K237">
        <v>7147.39</v>
      </c>
      <c r="L237">
        <v>0.2</v>
      </c>
      <c r="M237" s="1" t="s">
        <v>39</v>
      </c>
      <c r="N237" s="1" t="s">
        <v>34</v>
      </c>
      <c r="O237" s="1" t="s">
        <v>35</v>
      </c>
      <c r="P237" s="3">
        <f>Orders[[#This Row],[Quantity]]*Orders[[#This Row],[UnitPrice]]*(1-Orders[[#This Row],[Discount]])</f>
        <v>68614.944000000003</v>
      </c>
      <c r="Q237" s="1" t="str">
        <f>IF(AND(Orders[[#This Row],[Order Value]]&gt;50000,Orders[[#This Row],[Status]]="Completed"),"Yes","No")</f>
        <v>Yes</v>
      </c>
      <c r="R237" s="1" t="str">
        <f>IF(OR(Orders[[#This Row],[Region]]="Dhaka",Orders[[#This Row],[Region]]="Chattogram"),"Priority","Standard")</f>
        <v>Standard</v>
      </c>
      <c r="S237" s="1" t="str">
        <f>_xlfn.CONCAT(Orders[[#This Row],[OrderID]],Orders[[#This Row],[CustomerID]],Orders[[#This Row],[Order Value]])</f>
        <v>O04697C032568614.944</v>
      </c>
    </row>
    <row r="238" spans="1:19" x14ac:dyDescent="0.25">
      <c r="A238" s="1" t="s">
        <v>559</v>
      </c>
      <c r="B238" s="1" t="s">
        <v>164</v>
      </c>
      <c r="C238" s="1" t="s">
        <v>174</v>
      </c>
      <c r="D238" s="1" t="str">
        <f>VLOOKUP(C238,Products[],2,FALSE)</f>
        <v>Women Eco 309</v>
      </c>
      <c r="E238" s="1" t="str">
        <f>VLOOKUP(Orders[[#This Row],[ProductID]],Products[],3,FALSE)</f>
        <v>Apparel</v>
      </c>
      <c r="F238" s="1" t="s">
        <v>105</v>
      </c>
      <c r="G238" s="1" t="str">
        <f>_xlfn.XLOOKUP(Orders[[#This Row],[CustomerID]],'Customers'!A:A,'Customers'!E:E)</f>
        <v>consumer</v>
      </c>
      <c r="H238" s="2">
        <v>45326</v>
      </c>
      <c r="I238" s="2">
        <v>45332</v>
      </c>
      <c r="J238">
        <v>1</v>
      </c>
      <c r="K238">
        <v>3497.21</v>
      </c>
      <c r="L238">
        <v>0.15</v>
      </c>
      <c r="M238" s="1" t="s">
        <v>20</v>
      </c>
      <c r="N238" s="1" t="s">
        <v>34</v>
      </c>
      <c r="O238" s="1" t="s">
        <v>35</v>
      </c>
      <c r="P238" s="3">
        <f>Orders[[#This Row],[Quantity]]*Orders[[#This Row],[UnitPrice]]*(1-Orders[[#This Row],[Discount]])</f>
        <v>2972.6284999999998</v>
      </c>
      <c r="Q238" s="1" t="str">
        <f>IF(AND(Orders[[#This Row],[Order Value]]&gt;50000,Orders[[#This Row],[Status]]="Completed"),"Yes","No")</f>
        <v>No</v>
      </c>
      <c r="R238" s="1" t="str">
        <f>IF(OR(Orders[[#This Row],[Region]]="Dhaka",Orders[[#This Row],[Region]]="Chattogram"),"Priority","Standard")</f>
        <v>Priority</v>
      </c>
      <c r="S238" s="1" t="str">
        <f>_xlfn.CONCAT(Orders[[#This Row],[OrderID]],Orders[[#This Row],[CustomerID]],Orders[[#This Row],[Order Value]])</f>
        <v>O01113C03062972.6285</v>
      </c>
    </row>
    <row r="239" spans="1:19" x14ac:dyDescent="0.25">
      <c r="A239" s="1" t="s">
        <v>560</v>
      </c>
      <c r="B239" s="1" t="s">
        <v>90</v>
      </c>
      <c r="C239" s="1" t="s">
        <v>22</v>
      </c>
      <c r="D239" s="1" t="str">
        <f>VLOOKUP(C239,Products[],2,FALSE)</f>
        <v>Laptops Lite 159</v>
      </c>
      <c r="E239" s="1" t="str">
        <f>VLOOKUP(Orders[[#This Row],[ProductID]],Products[],3,FALSE)</f>
        <v>Electronics</v>
      </c>
      <c r="F239" s="1" t="s">
        <v>59</v>
      </c>
      <c r="G239" s="1" t="str">
        <f>_xlfn.XLOOKUP(Orders[[#This Row],[CustomerID]],'Customers'!A:A,'Customers'!E:E)</f>
        <v>consumer</v>
      </c>
      <c r="H239" s="2">
        <v>45596</v>
      </c>
      <c r="I239" s="2">
        <v>45599</v>
      </c>
      <c r="J239">
        <v>18</v>
      </c>
      <c r="K239">
        <v>4321.34</v>
      </c>
      <c r="L239">
        <v>0.2</v>
      </c>
      <c r="M239" s="1" t="s">
        <v>52</v>
      </c>
      <c r="N239" s="1" t="s">
        <v>15</v>
      </c>
      <c r="O239" s="1" t="s">
        <v>35</v>
      </c>
      <c r="P239" s="3">
        <f>Orders[[#This Row],[Quantity]]*Orders[[#This Row],[UnitPrice]]*(1-Orders[[#This Row],[Discount]])</f>
        <v>62227.296000000002</v>
      </c>
      <c r="Q239" s="1" t="str">
        <f>IF(AND(Orders[[#This Row],[Order Value]]&gt;50000,Orders[[#This Row],[Status]]="Completed"),"Yes","No")</f>
        <v>No</v>
      </c>
      <c r="R239" s="1" t="str">
        <f>IF(OR(Orders[[#This Row],[Region]]="Dhaka",Orders[[#This Row],[Region]]="Chattogram"),"Priority","Standard")</f>
        <v>Priority</v>
      </c>
      <c r="S239" s="1" t="str">
        <f>_xlfn.CONCAT(Orders[[#This Row],[OrderID]],Orders[[#This Row],[CustomerID]],Orders[[#This Row],[Order Value]])</f>
        <v>O02863C014162227.296</v>
      </c>
    </row>
    <row r="240" spans="1:19" x14ac:dyDescent="0.25">
      <c r="A240" s="1" t="s">
        <v>561</v>
      </c>
      <c r="B240" s="1" t="s">
        <v>562</v>
      </c>
      <c r="C240" s="1" t="s">
        <v>160</v>
      </c>
      <c r="D240" s="1" t="str">
        <f>VLOOKUP(C240,Products[],2,FALSE)</f>
        <v>Audio Pro 619</v>
      </c>
      <c r="E240" s="1" t="str">
        <f>VLOOKUP(Orders[[#This Row],[ProductID]],Products[],3,FALSE)</f>
        <v>Electronics</v>
      </c>
      <c r="F240" s="1" t="s">
        <v>79</v>
      </c>
      <c r="G240" s="1" t="str">
        <f>_xlfn.XLOOKUP(Orders[[#This Row],[CustomerID]],'Customers'!A:A,'Customers'!E:E)</f>
        <v>consumer</v>
      </c>
      <c r="H240" s="2">
        <v>45363</v>
      </c>
      <c r="I240" s="2">
        <v>45364</v>
      </c>
      <c r="J240">
        <v>23</v>
      </c>
      <c r="K240">
        <v>3087.78</v>
      </c>
      <c r="L240">
        <v>0.2</v>
      </c>
      <c r="M240" s="1" t="s">
        <v>14</v>
      </c>
      <c r="N240" s="1" t="s">
        <v>15</v>
      </c>
      <c r="O240" s="1" t="s">
        <v>21</v>
      </c>
      <c r="P240" s="3">
        <f>Orders[[#This Row],[Quantity]]*Orders[[#This Row],[UnitPrice]]*(1-Orders[[#This Row],[Discount]])</f>
        <v>56815.152000000002</v>
      </c>
      <c r="Q240" s="1" t="str">
        <f>IF(AND(Orders[[#This Row],[Order Value]]&gt;50000,Orders[[#This Row],[Status]]="Completed"),"Yes","No")</f>
        <v>No</v>
      </c>
      <c r="R240" s="1" t="str">
        <f>IF(OR(Orders[[#This Row],[Region]]="Dhaka",Orders[[#This Row],[Region]]="Chattogram"),"Priority","Standard")</f>
        <v>Standard</v>
      </c>
      <c r="S240" s="1" t="str">
        <f>_xlfn.CONCAT(Orders[[#This Row],[OrderID]],Orders[[#This Row],[CustomerID]],Orders[[#This Row],[Order Value]])</f>
        <v>O00542C008256815.152</v>
      </c>
    </row>
    <row r="241" spans="1:19" x14ac:dyDescent="0.25">
      <c r="A241" s="1" t="s">
        <v>563</v>
      </c>
      <c r="B241" s="1" t="s">
        <v>564</v>
      </c>
      <c r="C241" s="1" t="s">
        <v>162</v>
      </c>
      <c r="D241" s="1" t="str">
        <f>VLOOKUP(C241,Products[],2,FALSE)</f>
        <v>Binders Lite 852</v>
      </c>
      <c r="E241" s="1" t="str">
        <f>VLOOKUP(Orders[[#This Row],[ProductID]],Products[],3,FALSE)</f>
        <v>Office Supplies</v>
      </c>
      <c r="F241" s="1" t="s">
        <v>42</v>
      </c>
      <c r="G241" s="1" t="str">
        <f>_xlfn.XLOOKUP(Orders[[#This Row],[CustomerID]],'Customers'!A:A,'Customers'!E:E)</f>
        <v>Home Office</v>
      </c>
      <c r="H241" s="2">
        <v>45735</v>
      </c>
      <c r="I241" s="2">
        <v>45744</v>
      </c>
      <c r="J241">
        <v>18</v>
      </c>
      <c r="K241">
        <v>2105.6799999999998</v>
      </c>
      <c r="L241">
        <v>0</v>
      </c>
      <c r="M241" s="1" t="s">
        <v>14</v>
      </c>
      <c r="N241" s="1" t="s">
        <v>84</v>
      </c>
      <c r="O241" s="1" t="s">
        <v>21</v>
      </c>
      <c r="P241" s="3">
        <f>Orders[[#This Row],[Quantity]]*Orders[[#This Row],[UnitPrice]]*(1-Orders[[#This Row],[Discount]])</f>
        <v>37902.239999999998</v>
      </c>
      <c r="Q241" s="1" t="str">
        <f>IF(AND(Orders[[#This Row],[Order Value]]&gt;50000,Orders[[#This Row],[Status]]="Completed"),"Yes","No")</f>
        <v>No</v>
      </c>
      <c r="R241" s="1" t="str">
        <f>IF(OR(Orders[[#This Row],[Region]]="Dhaka",Orders[[#This Row],[Region]]="Chattogram"),"Priority","Standard")</f>
        <v>Standard</v>
      </c>
      <c r="S241" s="1" t="str">
        <f>_xlfn.CONCAT(Orders[[#This Row],[OrderID]],Orders[[#This Row],[CustomerID]],Orders[[#This Row],[Order Value]])</f>
        <v>O02424C031237902.24</v>
      </c>
    </row>
    <row r="242" spans="1:19" x14ac:dyDescent="0.25">
      <c r="A242" s="1" t="s">
        <v>565</v>
      </c>
      <c r="B242" s="1" t="s">
        <v>438</v>
      </c>
      <c r="C242" s="1" t="s">
        <v>68</v>
      </c>
      <c r="D242" s="1" t="str">
        <f>VLOOKUP(C242,Products[],2,FALSE)</f>
        <v>Tables Prime 385</v>
      </c>
      <c r="E242" s="1" t="str">
        <f>VLOOKUP(Orders[[#This Row],[ProductID]],Products[],3,FALSE)</f>
        <v>Furniture</v>
      </c>
      <c r="F242" s="1" t="s">
        <v>55</v>
      </c>
      <c r="G242" s="1" t="str">
        <f>_xlfn.XLOOKUP(Orders[[#This Row],[CustomerID]],'Customers'!A:A,'Customers'!E:E)</f>
        <v>consumer</v>
      </c>
      <c r="H242" s="2">
        <v>45621</v>
      </c>
      <c r="I242" s="2">
        <v>45634</v>
      </c>
      <c r="J242">
        <v>13</v>
      </c>
      <c r="K242">
        <v>4496.79</v>
      </c>
      <c r="L242">
        <v>0.05</v>
      </c>
      <c r="M242" s="1" t="s">
        <v>43</v>
      </c>
      <c r="N242" s="1" t="s">
        <v>28</v>
      </c>
      <c r="O242" s="1" t="s">
        <v>35</v>
      </c>
      <c r="P242" s="3">
        <f>Orders[[#This Row],[Quantity]]*Orders[[#This Row],[UnitPrice]]*(1-Orders[[#This Row],[Discount]])</f>
        <v>55535.356499999994</v>
      </c>
      <c r="Q242" s="1" t="str">
        <f>IF(AND(Orders[[#This Row],[Order Value]]&gt;50000,Orders[[#This Row],[Status]]="Completed"),"Yes","No")</f>
        <v>No</v>
      </c>
      <c r="R242" s="1" t="str">
        <f>IF(OR(Orders[[#This Row],[Region]]="Dhaka",Orders[[#This Row],[Region]]="Chattogram"),"Priority","Standard")</f>
        <v>Standard</v>
      </c>
      <c r="S242" s="1" t="str">
        <f>_xlfn.CONCAT(Orders[[#This Row],[OrderID]],Orders[[#This Row],[CustomerID]],Orders[[#This Row],[Order Value]])</f>
        <v>O01746C017655535.3565</v>
      </c>
    </row>
    <row r="243" spans="1:19" x14ac:dyDescent="0.25">
      <c r="A243" s="1" t="s">
        <v>566</v>
      </c>
      <c r="B243" s="1" t="s">
        <v>567</v>
      </c>
      <c r="C243" s="1" t="s">
        <v>62</v>
      </c>
      <c r="D243" s="1" t="str">
        <f>VLOOKUP(C243,Products[],2,FALSE)</f>
        <v>Mobile Accessories Lite 346</v>
      </c>
      <c r="E243" s="1" t="str">
        <f>VLOOKUP(Orders[[#This Row],[ProductID]],Products[],3,FALSE)</f>
        <v>Electronics</v>
      </c>
      <c r="F243" s="1" t="s">
        <v>125</v>
      </c>
      <c r="G243" s="1" t="str">
        <f>_xlfn.XLOOKUP(Orders[[#This Row],[CustomerID]],'Customers'!A:A,'Customers'!E:E)</f>
        <v>Consumer</v>
      </c>
      <c r="H243" s="2">
        <v>45577</v>
      </c>
      <c r="I243" s="2">
        <v>45582</v>
      </c>
      <c r="J243">
        <v>2</v>
      </c>
      <c r="K243">
        <v>7991.86</v>
      </c>
      <c r="L243">
        <v>0</v>
      </c>
      <c r="M243" s="1" t="s">
        <v>39</v>
      </c>
      <c r="N243" s="1" t="s">
        <v>84</v>
      </c>
      <c r="O243" s="1" t="s">
        <v>35</v>
      </c>
      <c r="P243" s="3">
        <f>Orders[[#This Row],[Quantity]]*Orders[[#This Row],[UnitPrice]]*(1-Orders[[#This Row],[Discount]])</f>
        <v>15983.72</v>
      </c>
      <c r="Q243" s="1" t="str">
        <f>IF(AND(Orders[[#This Row],[Order Value]]&gt;50000,Orders[[#This Row],[Status]]="Completed"),"Yes","No")</f>
        <v>No</v>
      </c>
      <c r="R243" s="1" t="str">
        <f>IF(OR(Orders[[#This Row],[Region]]="Dhaka",Orders[[#This Row],[Region]]="Chattogram"),"Priority","Standard")</f>
        <v>Standard</v>
      </c>
      <c r="S243" s="1" t="str">
        <f>_xlfn.CONCAT(Orders[[#This Row],[OrderID]],Orders[[#This Row],[CustomerID]],Orders[[#This Row],[Order Value]])</f>
        <v>O03873C018215983.72</v>
      </c>
    </row>
    <row r="244" spans="1:19" x14ac:dyDescent="0.25">
      <c r="A244" s="1" t="s">
        <v>568</v>
      </c>
      <c r="B244" s="1" t="s">
        <v>214</v>
      </c>
      <c r="C244" s="1" t="s">
        <v>191</v>
      </c>
      <c r="D244" s="1" t="str">
        <f>VLOOKUP(C244,Products[],2,FALSE)</f>
        <v>Snacks Standard 597</v>
      </c>
      <c r="E244" s="1" t="str">
        <f>VLOOKUP(Orders[[#This Row],[ProductID]],Products[],3,FALSE)</f>
        <v>Groceries</v>
      </c>
      <c r="F244" s="1" t="s">
        <v>55</v>
      </c>
      <c r="G244" s="1" t="str">
        <f>_xlfn.XLOOKUP(Orders[[#This Row],[CustomerID]],'Customers'!A:A,'Customers'!E:E)</f>
        <v>Home Office</v>
      </c>
      <c r="H244" s="2">
        <v>45757</v>
      </c>
      <c r="I244" s="2">
        <v>45757</v>
      </c>
      <c r="J244">
        <v>12</v>
      </c>
      <c r="K244">
        <v>6235.64</v>
      </c>
      <c r="L244">
        <v>0.05</v>
      </c>
      <c r="M244" s="1" t="s">
        <v>20</v>
      </c>
      <c r="N244" s="1" t="s">
        <v>84</v>
      </c>
      <c r="O244" s="1" t="s">
        <v>29</v>
      </c>
      <c r="P244" s="3">
        <f>Orders[[#This Row],[Quantity]]*Orders[[#This Row],[UnitPrice]]*(1-Orders[[#This Row],[Discount]])</f>
        <v>71086.296000000002</v>
      </c>
      <c r="Q244" s="1" t="str">
        <f>IF(AND(Orders[[#This Row],[Order Value]]&gt;50000,Orders[[#This Row],[Status]]="Completed"),"Yes","No")</f>
        <v>No</v>
      </c>
      <c r="R244" s="1" t="str">
        <f>IF(OR(Orders[[#This Row],[Region]]="Dhaka",Orders[[#This Row],[Region]]="Chattogram"),"Priority","Standard")</f>
        <v>Priority</v>
      </c>
      <c r="S244" s="1" t="str">
        <f>_xlfn.CONCAT(Orders[[#This Row],[OrderID]],Orders[[#This Row],[CustomerID]],Orders[[#This Row],[Order Value]])</f>
        <v>O03759C037471086.296</v>
      </c>
    </row>
    <row r="245" spans="1:19" x14ac:dyDescent="0.25">
      <c r="A245" s="1" t="s">
        <v>569</v>
      </c>
      <c r="B245" s="1" t="s">
        <v>545</v>
      </c>
      <c r="C245" s="1" t="s">
        <v>473</v>
      </c>
      <c r="D245" s="1" t="str">
        <f>VLOOKUP(C245,Products[],2,FALSE)</f>
        <v>Laptops Prime 770</v>
      </c>
      <c r="E245" s="1" t="str">
        <f>VLOOKUP(Orders[[#This Row],[ProductID]],Products[],3,FALSE)</f>
        <v>Electronics</v>
      </c>
      <c r="F245" s="1" t="s">
        <v>55</v>
      </c>
      <c r="G245" s="1" t="str">
        <f>_xlfn.XLOOKUP(Orders[[#This Row],[CustomerID]],'Customers'!A:A,'Customers'!E:E)</f>
        <v>Consumer</v>
      </c>
      <c r="H245" s="2">
        <v>45482</v>
      </c>
      <c r="I245" s="2">
        <v>45495</v>
      </c>
      <c r="J245">
        <v>7</v>
      </c>
      <c r="K245">
        <v>2653.8</v>
      </c>
      <c r="L245">
        <v>0</v>
      </c>
      <c r="M245" s="1" t="s">
        <v>39</v>
      </c>
      <c r="N245" s="1" t="s">
        <v>84</v>
      </c>
      <c r="O245" s="1" t="s">
        <v>24</v>
      </c>
      <c r="P245" s="3">
        <f>Orders[[#This Row],[Quantity]]*Orders[[#This Row],[UnitPrice]]*(1-Orders[[#This Row],[Discount]])</f>
        <v>18576.600000000002</v>
      </c>
      <c r="Q245" s="1" t="str">
        <f>IF(AND(Orders[[#This Row],[Order Value]]&gt;50000,Orders[[#This Row],[Status]]="Completed"),"Yes","No")</f>
        <v>No</v>
      </c>
      <c r="R245" s="1" t="str">
        <f>IF(OR(Orders[[#This Row],[Region]]="Dhaka",Orders[[#This Row],[Region]]="Chattogram"),"Priority","Standard")</f>
        <v>Standard</v>
      </c>
      <c r="S245" s="1" t="str">
        <f>_xlfn.CONCAT(Orders[[#This Row],[OrderID]],Orders[[#This Row],[CustomerID]],Orders[[#This Row],[Order Value]])</f>
        <v>O00616C037718576.6</v>
      </c>
    </row>
    <row r="246" spans="1:19" x14ac:dyDescent="0.25">
      <c r="A246" s="1" t="s">
        <v>570</v>
      </c>
      <c r="B246" s="1" t="s">
        <v>446</v>
      </c>
      <c r="C246" s="1" t="s">
        <v>50</v>
      </c>
      <c r="D246" s="1" t="str">
        <f>VLOOKUP(C246,Products[],2,FALSE)</f>
        <v>Kids Pro 311</v>
      </c>
      <c r="E246" s="1" t="str">
        <f>VLOOKUP(Orders[[#This Row],[ProductID]],Products[],3,FALSE)</f>
        <v>Apparel</v>
      </c>
      <c r="F246" s="1" t="s">
        <v>19</v>
      </c>
      <c r="G246" s="1" t="str">
        <f>_xlfn.XLOOKUP(Orders[[#This Row],[CustomerID]],'Customers'!A:A,'Customers'!E:E)</f>
        <v>consumer</v>
      </c>
      <c r="H246" s="2">
        <v>45619</v>
      </c>
      <c r="I246" s="2">
        <v>45629</v>
      </c>
      <c r="J246">
        <v>5</v>
      </c>
      <c r="K246">
        <v>5624.24</v>
      </c>
      <c r="L246">
        <v>0</v>
      </c>
      <c r="M246" s="1" t="s">
        <v>52</v>
      </c>
      <c r="N246" s="1" t="s">
        <v>34</v>
      </c>
      <c r="O246" s="1" t="s">
        <v>35</v>
      </c>
      <c r="P246" s="3">
        <f>Orders[[#This Row],[Quantity]]*Orders[[#This Row],[UnitPrice]]*(1-Orders[[#This Row],[Discount]])</f>
        <v>28121.199999999997</v>
      </c>
      <c r="Q246" s="1" t="str">
        <f>IF(AND(Orders[[#This Row],[Order Value]]&gt;50000,Orders[[#This Row],[Status]]="Completed"),"Yes","No")</f>
        <v>No</v>
      </c>
      <c r="R246" s="1" t="str">
        <f>IF(OR(Orders[[#This Row],[Region]]="Dhaka",Orders[[#This Row],[Region]]="Chattogram"),"Priority","Standard")</f>
        <v>Priority</v>
      </c>
      <c r="S246" s="1" t="str">
        <f>_xlfn.CONCAT(Orders[[#This Row],[OrderID]],Orders[[#This Row],[CustomerID]],Orders[[#This Row],[Order Value]])</f>
        <v>O01283C032028121.2</v>
      </c>
    </row>
    <row r="247" spans="1:19" x14ac:dyDescent="0.25">
      <c r="A247" s="1" t="s">
        <v>571</v>
      </c>
      <c r="B247" s="1" t="s">
        <v>572</v>
      </c>
      <c r="C247" s="1" t="s">
        <v>154</v>
      </c>
      <c r="D247" s="1" t="str">
        <f>VLOOKUP(C247,Products[],2,FALSE)</f>
        <v>Household Standard 873</v>
      </c>
      <c r="E247" s="1" t="str">
        <f>VLOOKUP(Orders[[#This Row],[ProductID]],Products[],3,FALSE)</f>
        <v>Groceries</v>
      </c>
      <c r="F247" s="1" t="s">
        <v>19</v>
      </c>
      <c r="G247" s="1" t="str">
        <f>_xlfn.XLOOKUP(Orders[[#This Row],[CustomerID]],'Customers'!A:A,'Customers'!E:E)</f>
        <v>consumer</v>
      </c>
      <c r="H247" s="2">
        <v>45735</v>
      </c>
      <c r="I247" s="2">
        <v>45743</v>
      </c>
      <c r="J247">
        <v>14</v>
      </c>
      <c r="K247">
        <v>1043.52</v>
      </c>
      <c r="L247">
        <v>0</v>
      </c>
      <c r="M247" s="1" t="s">
        <v>39</v>
      </c>
      <c r="N247" s="1" t="s">
        <v>34</v>
      </c>
      <c r="O247" s="1" t="s">
        <v>24</v>
      </c>
      <c r="P247" s="3">
        <f>Orders[[#This Row],[Quantity]]*Orders[[#This Row],[UnitPrice]]*(1-Orders[[#This Row],[Discount]])</f>
        <v>14609.279999999999</v>
      </c>
      <c r="Q247" s="1" t="str">
        <f>IF(AND(Orders[[#This Row],[Order Value]]&gt;50000,Orders[[#This Row],[Status]]="Completed"),"Yes","No")</f>
        <v>No</v>
      </c>
      <c r="R247" s="1" t="str">
        <f>IF(OR(Orders[[#This Row],[Region]]="Dhaka",Orders[[#This Row],[Region]]="Chattogram"),"Priority","Standard")</f>
        <v>Standard</v>
      </c>
      <c r="S247" s="1" t="str">
        <f>_xlfn.CONCAT(Orders[[#This Row],[OrderID]],Orders[[#This Row],[CustomerID]],Orders[[#This Row],[Order Value]])</f>
        <v>O01835C026314609.28</v>
      </c>
    </row>
    <row r="248" spans="1:19" x14ac:dyDescent="0.25">
      <c r="A248" s="1" t="s">
        <v>573</v>
      </c>
      <c r="B248" s="1" t="s">
        <v>530</v>
      </c>
      <c r="C248" s="1" t="s">
        <v>71</v>
      </c>
      <c r="D248" s="1" t="str">
        <f>VLOOKUP(C248,Products[],2,FALSE)</f>
        <v>Cameras Classic 922</v>
      </c>
      <c r="E248" s="1" t="str">
        <f>VLOOKUP(Orders[[#This Row],[ProductID]],Products[],3,FALSE)</f>
        <v>Electronics</v>
      </c>
      <c r="F248" s="1" t="s">
        <v>13</v>
      </c>
      <c r="G248" s="1" t="str">
        <f>_xlfn.XLOOKUP(Orders[[#This Row],[CustomerID]],'Customers'!A:A,'Customers'!E:E)</f>
        <v>SMB</v>
      </c>
      <c r="H248" s="2">
        <v>45397</v>
      </c>
      <c r="I248" s="2">
        <v>45398</v>
      </c>
      <c r="J248">
        <v>23</v>
      </c>
      <c r="K248">
        <v>2357.91</v>
      </c>
      <c r="L248">
        <v>0</v>
      </c>
      <c r="M248" s="1" t="s">
        <v>20</v>
      </c>
      <c r="N248" s="1" t="s">
        <v>34</v>
      </c>
      <c r="O248" s="1" t="s">
        <v>35</v>
      </c>
      <c r="P248" s="3">
        <f>Orders[[#This Row],[Quantity]]*Orders[[#This Row],[UnitPrice]]*(1-Orders[[#This Row],[Discount]])</f>
        <v>54231.929999999993</v>
      </c>
      <c r="Q248" s="1" t="str">
        <f>IF(AND(Orders[[#This Row],[Order Value]]&gt;50000,Orders[[#This Row],[Status]]="Completed"),"Yes","No")</f>
        <v>Yes</v>
      </c>
      <c r="R248" s="1" t="str">
        <f>IF(OR(Orders[[#This Row],[Region]]="Dhaka",Orders[[#This Row],[Region]]="Chattogram"),"Priority","Standard")</f>
        <v>Priority</v>
      </c>
      <c r="S248" s="1" t="str">
        <f>_xlfn.CONCAT(Orders[[#This Row],[OrderID]],Orders[[#This Row],[CustomerID]],Orders[[#This Row],[Order Value]])</f>
        <v>O04748C017054231.93</v>
      </c>
    </row>
    <row r="249" spans="1:19" x14ac:dyDescent="0.25">
      <c r="A249" s="1" t="s">
        <v>574</v>
      </c>
      <c r="B249" s="1" t="s">
        <v>575</v>
      </c>
      <c r="C249" s="1" t="s">
        <v>473</v>
      </c>
      <c r="D249" s="1" t="str">
        <f>VLOOKUP(C249,Products[],2,FALSE)</f>
        <v>Laptops Prime 770</v>
      </c>
      <c r="E249" s="1" t="str">
        <f>VLOOKUP(Orders[[#This Row],[ProductID]],Products[],3,FALSE)</f>
        <v>Electronics</v>
      </c>
      <c r="F249" s="1" t="s">
        <v>13</v>
      </c>
      <c r="G249" s="1" t="str">
        <f>_xlfn.XLOOKUP(Orders[[#This Row],[CustomerID]],'Customers'!A:A,'Customers'!E:E)</f>
        <v>consumer</v>
      </c>
      <c r="H249" s="2">
        <v>45415</v>
      </c>
      <c r="I249" s="2">
        <v>45427</v>
      </c>
      <c r="J249">
        <v>9</v>
      </c>
      <c r="K249">
        <v>4460.08</v>
      </c>
      <c r="L249">
        <v>0</v>
      </c>
      <c r="M249" s="1" t="s">
        <v>14</v>
      </c>
      <c r="N249" s="1" t="s">
        <v>15</v>
      </c>
      <c r="O249" s="1" t="s">
        <v>24</v>
      </c>
      <c r="P249" s="3">
        <f>Orders[[#This Row],[Quantity]]*Orders[[#This Row],[UnitPrice]]*(1-Orders[[#This Row],[Discount]])</f>
        <v>40140.720000000001</v>
      </c>
      <c r="Q249" s="1" t="str">
        <f>IF(AND(Orders[[#This Row],[Order Value]]&gt;50000,Orders[[#This Row],[Status]]="Completed"),"Yes","No")</f>
        <v>No</v>
      </c>
      <c r="R249" s="1" t="str">
        <f>IF(OR(Orders[[#This Row],[Region]]="Dhaka",Orders[[#This Row],[Region]]="Chattogram"),"Priority","Standard")</f>
        <v>Standard</v>
      </c>
      <c r="S249" s="1" t="str">
        <f>_xlfn.CONCAT(Orders[[#This Row],[OrderID]],Orders[[#This Row],[CustomerID]],Orders[[#This Row],[Order Value]])</f>
        <v>O04546C029940140.72</v>
      </c>
    </row>
    <row r="250" spans="1:19" hidden="1" x14ac:dyDescent="0.25">
      <c r="A250" s="1" t="s">
        <v>576</v>
      </c>
      <c r="B250" s="1" t="s">
        <v>57</v>
      </c>
      <c r="C250" s="1" t="s">
        <v>95</v>
      </c>
      <c r="D250" s="1" t="e">
        <f>VLOOKUP(C250,Products[],2,FALSE)</f>
        <v>#N/A</v>
      </c>
      <c r="E250" s="1" t="e">
        <f>VLOOKUP(Orders[[#This Row],[ProductID]],Products[],3,FALSE)</f>
        <v>#N/A</v>
      </c>
      <c r="F250" s="1" t="s">
        <v>13</v>
      </c>
      <c r="G250" s="1" t="str">
        <f>_xlfn.XLOOKUP(Orders[[#This Row],[CustomerID]],'Customers'!A:A,'Customers'!E:E)</f>
        <v>Home Office</v>
      </c>
      <c r="H250" s="2">
        <v>45900</v>
      </c>
      <c r="I250" s="2">
        <v>45899</v>
      </c>
      <c r="J250">
        <v>24</v>
      </c>
      <c r="K250">
        <v>4336.8500000000004</v>
      </c>
      <c r="L250">
        <v>0.15</v>
      </c>
      <c r="M250" s="1" t="s">
        <v>39</v>
      </c>
      <c r="N250" s="1" t="s">
        <v>28</v>
      </c>
      <c r="O250" s="1" t="s">
        <v>21</v>
      </c>
      <c r="P250" s="3">
        <f>Orders[[#This Row],[Quantity]]*Orders[[#This Row],[UnitPrice]]*(1-Orders[[#This Row],[Discount]])</f>
        <v>88471.74</v>
      </c>
      <c r="Q250" s="1" t="str">
        <f>IF(AND(Orders[[#This Row],[Order Value]]&gt;50000,Orders[[#This Row],[Status]]="Completed"),"Yes","No")</f>
        <v>No</v>
      </c>
      <c r="R250" s="1" t="str">
        <f>IF(OR(Orders[[#This Row],[Region]]="Dhaka",Orders[[#This Row],[Region]]="Chattogram"),"Priority","Standard")</f>
        <v>Standard</v>
      </c>
      <c r="S250" s="1" t="str">
        <f>_xlfn.CONCAT(Orders[[#This Row],[OrderID]],Orders[[#This Row],[CustomerID]],Orders[[#This Row],[Order Value]])</f>
        <v>O01779C044388471.74</v>
      </c>
    </row>
    <row r="251" spans="1:19" x14ac:dyDescent="0.25">
      <c r="A251" s="1" t="s">
        <v>577</v>
      </c>
      <c r="B251" s="1" t="s">
        <v>578</v>
      </c>
      <c r="C251" s="1" t="s">
        <v>78</v>
      </c>
      <c r="D251" s="1" t="str">
        <f>VLOOKUP(C251,Products[],2,FALSE)</f>
        <v>Personal Care Eco 185</v>
      </c>
      <c r="E251" s="1" t="str">
        <f>VLOOKUP(Orders[[#This Row],[ProductID]],Products[],3,FALSE)</f>
        <v>Groceries</v>
      </c>
      <c r="F251" s="1" t="s">
        <v>51</v>
      </c>
      <c r="G251" s="1" t="str">
        <f>_xlfn.XLOOKUP(Orders[[#This Row],[CustomerID]],'Customers'!A:A,'Customers'!E:E)</f>
        <v>Consumer</v>
      </c>
      <c r="H251" s="2">
        <v>45907</v>
      </c>
      <c r="I251" s="2">
        <v>45915</v>
      </c>
      <c r="J251">
        <v>8</v>
      </c>
      <c r="K251">
        <v>1584.34</v>
      </c>
      <c r="L251">
        <v>0</v>
      </c>
      <c r="M251" s="1" t="s">
        <v>52</v>
      </c>
      <c r="N251" s="1" t="s">
        <v>84</v>
      </c>
      <c r="O251" s="1" t="s">
        <v>21</v>
      </c>
      <c r="P251" s="3">
        <f>Orders[[#This Row],[Quantity]]*Orders[[#This Row],[UnitPrice]]*(1-Orders[[#This Row],[Discount]])</f>
        <v>12674.72</v>
      </c>
      <c r="Q251" s="1" t="str">
        <f>IF(AND(Orders[[#This Row],[Order Value]]&gt;50000,Orders[[#This Row],[Status]]="Completed"),"Yes","No")</f>
        <v>No</v>
      </c>
      <c r="R251" s="1" t="str">
        <f>IF(OR(Orders[[#This Row],[Region]]="Dhaka",Orders[[#This Row],[Region]]="Chattogram"),"Priority","Standard")</f>
        <v>Priority</v>
      </c>
      <c r="S251" s="1" t="str">
        <f>_xlfn.CONCAT(Orders[[#This Row],[OrderID]],Orders[[#This Row],[CustomerID]],Orders[[#This Row],[Order Value]])</f>
        <v>O03295C013612674.72</v>
      </c>
    </row>
    <row r="252" spans="1:19" x14ac:dyDescent="0.25">
      <c r="A252" s="1" t="s">
        <v>579</v>
      </c>
      <c r="B252" s="1" t="s">
        <v>224</v>
      </c>
      <c r="C252" s="1" t="s">
        <v>65</v>
      </c>
      <c r="D252" s="1" t="str">
        <f>VLOOKUP(C252,Products[],2,FALSE)</f>
        <v>Household Classic 671</v>
      </c>
      <c r="E252" s="1" t="str">
        <f>VLOOKUP(Orders[[#This Row],[ProductID]],Products[],3,FALSE)</f>
        <v>Groceries</v>
      </c>
      <c r="F252" s="1" t="s">
        <v>23</v>
      </c>
      <c r="G252" s="1" t="str">
        <f>_xlfn.XLOOKUP(Orders[[#This Row],[CustomerID]],'Customers'!A:A,'Customers'!E:E)</f>
        <v>SMB</v>
      </c>
      <c r="H252" s="2">
        <v>45625</v>
      </c>
      <c r="I252" s="2">
        <v>45632</v>
      </c>
      <c r="J252">
        <v>17</v>
      </c>
      <c r="K252">
        <v>3587.91</v>
      </c>
      <c r="L252">
        <v>0</v>
      </c>
      <c r="M252" s="1" t="s">
        <v>39</v>
      </c>
      <c r="N252" s="1" t="s">
        <v>34</v>
      </c>
      <c r="O252" s="1" t="s">
        <v>35</v>
      </c>
      <c r="P252" s="3">
        <f>Orders[[#This Row],[Quantity]]*Orders[[#This Row],[UnitPrice]]*(1-Orders[[#This Row],[Discount]])</f>
        <v>60994.47</v>
      </c>
      <c r="Q252" s="1" t="str">
        <f>IF(AND(Orders[[#This Row],[Order Value]]&gt;50000,Orders[[#This Row],[Status]]="Completed"),"Yes","No")</f>
        <v>Yes</v>
      </c>
      <c r="R252" s="1" t="str">
        <f>IF(OR(Orders[[#This Row],[Region]]="Dhaka",Orders[[#This Row],[Region]]="Chattogram"),"Priority","Standard")</f>
        <v>Standard</v>
      </c>
      <c r="S252" s="1" t="str">
        <f>_xlfn.CONCAT(Orders[[#This Row],[OrderID]],Orders[[#This Row],[CustomerID]],Orders[[#This Row],[Order Value]])</f>
        <v>O03758C048160994.47</v>
      </c>
    </row>
    <row r="253" spans="1:19" x14ac:dyDescent="0.25">
      <c r="A253" s="1" t="s">
        <v>580</v>
      </c>
      <c r="B253" s="1" t="s">
        <v>581</v>
      </c>
      <c r="C253" s="1" t="s">
        <v>87</v>
      </c>
      <c r="D253" s="1" t="str">
        <f>VLOOKUP(C253,Products[],2,FALSE)</f>
        <v>Storage Plus 812</v>
      </c>
      <c r="E253" s="1" t="str">
        <f>VLOOKUP(Orders[[#This Row],[ProductID]],Products[],3,FALSE)</f>
        <v>Furniture</v>
      </c>
      <c r="F253" s="1" t="s">
        <v>55</v>
      </c>
      <c r="G253" s="1" t="str">
        <f>_xlfn.XLOOKUP(Orders[[#This Row],[CustomerID]],'Customers'!A:A,'Customers'!E:E)</f>
        <v>consumer</v>
      </c>
      <c r="H253" s="2">
        <v>45714</v>
      </c>
      <c r="I253" s="2">
        <v>45713</v>
      </c>
      <c r="J253">
        <v>14</v>
      </c>
      <c r="K253">
        <v>1183.71</v>
      </c>
      <c r="L253">
        <v>0</v>
      </c>
      <c r="M253" s="1" t="s">
        <v>52</v>
      </c>
      <c r="N253" s="1" t="s">
        <v>34</v>
      </c>
      <c r="O253" s="1" t="s">
        <v>29</v>
      </c>
      <c r="P253" s="3">
        <f>Orders[[#This Row],[Quantity]]*Orders[[#This Row],[UnitPrice]]*(1-Orders[[#This Row],[Discount]])</f>
        <v>16571.940000000002</v>
      </c>
      <c r="Q253" s="1" t="str">
        <f>IF(AND(Orders[[#This Row],[Order Value]]&gt;50000,Orders[[#This Row],[Status]]="Completed"),"Yes","No")</f>
        <v>No</v>
      </c>
      <c r="R253" s="1" t="str">
        <f>IF(OR(Orders[[#This Row],[Region]]="Dhaka",Orders[[#This Row],[Region]]="Chattogram"),"Priority","Standard")</f>
        <v>Priority</v>
      </c>
      <c r="S253" s="1" t="str">
        <f>_xlfn.CONCAT(Orders[[#This Row],[OrderID]],Orders[[#This Row],[CustomerID]],Orders[[#This Row],[Order Value]])</f>
        <v>O05061C005916571.94</v>
      </c>
    </row>
    <row r="254" spans="1:19" hidden="1" x14ac:dyDescent="0.25">
      <c r="A254" s="1" t="s">
        <v>582</v>
      </c>
      <c r="B254" s="1" t="s">
        <v>583</v>
      </c>
      <c r="C254" s="1" t="s">
        <v>248</v>
      </c>
      <c r="D254" s="1" t="e">
        <f>VLOOKUP(C254,Products[],2,FALSE)</f>
        <v>#N/A</v>
      </c>
      <c r="E254" s="1" t="e">
        <f>VLOOKUP(Orders[[#This Row],[ProductID]],Products[],3,FALSE)</f>
        <v>#N/A</v>
      </c>
      <c r="F254" s="1" t="s">
        <v>63</v>
      </c>
      <c r="G254" s="1" t="str">
        <f>_xlfn.XLOOKUP(Orders[[#This Row],[CustomerID]],'Customers'!A:A,'Customers'!E:E)</f>
        <v>consumer</v>
      </c>
      <c r="H254" s="2">
        <v>45811</v>
      </c>
      <c r="I254" s="2">
        <v>45815</v>
      </c>
      <c r="J254">
        <v>1</v>
      </c>
      <c r="K254">
        <v>3569.51</v>
      </c>
      <c r="L254">
        <v>0.05</v>
      </c>
      <c r="M254" s="1" t="s">
        <v>14</v>
      </c>
      <c r="N254" s="1" t="s">
        <v>34</v>
      </c>
      <c r="O254" s="1" t="s">
        <v>29</v>
      </c>
      <c r="P254" s="3">
        <f>Orders[[#This Row],[Quantity]]*Orders[[#This Row],[UnitPrice]]*(1-Orders[[#This Row],[Discount]])</f>
        <v>3391.0345000000002</v>
      </c>
      <c r="Q254" s="1" t="str">
        <f>IF(AND(Orders[[#This Row],[Order Value]]&gt;50000,Orders[[#This Row],[Status]]="Completed"),"Yes","No")</f>
        <v>No</v>
      </c>
      <c r="R254" s="1" t="str">
        <f>IF(OR(Orders[[#This Row],[Region]]="Dhaka",Orders[[#This Row],[Region]]="Chattogram"),"Priority","Standard")</f>
        <v>Standard</v>
      </c>
      <c r="S254" s="1" t="str">
        <f>_xlfn.CONCAT(Orders[[#This Row],[OrderID]],Orders[[#This Row],[CustomerID]],Orders[[#This Row],[Order Value]])</f>
        <v>O00525C01013391.0345</v>
      </c>
    </row>
    <row r="255" spans="1:19" x14ac:dyDescent="0.25">
      <c r="A255" s="1" t="s">
        <v>584</v>
      </c>
      <c r="B255" s="1" t="s">
        <v>485</v>
      </c>
      <c r="C255" s="1" t="s">
        <v>212</v>
      </c>
      <c r="D255" s="1" t="str">
        <f>VLOOKUP(C255,Products[],2,FALSE)</f>
        <v>Binders Lite 858</v>
      </c>
      <c r="E255" s="1" t="str">
        <f>VLOOKUP(Orders[[#This Row],[ProductID]],Products[],3,FALSE)</f>
        <v>Office Supplies</v>
      </c>
      <c r="F255" s="1" t="s">
        <v>51</v>
      </c>
      <c r="G255" s="1" t="str">
        <f>_xlfn.XLOOKUP(Orders[[#This Row],[CustomerID]],'Customers'!A:A,'Customers'!E:E)</f>
        <v>SMB</v>
      </c>
      <c r="H255" s="2">
        <v>45346</v>
      </c>
      <c r="I255" s="2">
        <v>45349</v>
      </c>
      <c r="J255">
        <v>21</v>
      </c>
      <c r="K255">
        <v>6513.77</v>
      </c>
      <c r="L255">
        <v>0</v>
      </c>
      <c r="M255" s="1" t="s">
        <v>20</v>
      </c>
      <c r="N255" s="1" t="s">
        <v>34</v>
      </c>
      <c r="O255" s="1" t="s">
        <v>35</v>
      </c>
      <c r="P255" s="3">
        <f>Orders[[#This Row],[Quantity]]*Orders[[#This Row],[UnitPrice]]*(1-Orders[[#This Row],[Discount]])</f>
        <v>136789.17000000001</v>
      </c>
      <c r="Q255" s="1" t="str">
        <f>IF(AND(Orders[[#This Row],[Order Value]]&gt;50000,Orders[[#This Row],[Status]]="Completed"),"Yes","No")</f>
        <v>Yes</v>
      </c>
      <c r="R255" s="1" t="str">
        <f>IF(OR(Orders[[#This Row],[Region]]="Dhaka",Orders[[#This Row],[Region]]="Chattogram"),"Priority","Standard")</f>
        <v>Priority</v>
      </c>
      <c r="S255" s="1" t="str">
        <f>_xlfn.CONCAT(Orders[[#This Row],[OrderID]],Orders[[#This Row],[CustomerID]],Orders[[#This Row],[Order Value]])</f>
        <v>O00954C0489136789.17</v>
      </c>
    </row>
    <row r="256" spans="1:19" x14ac:dyDescent="0.25">
      <c r="A256" s="1" t="s">
        <v>443</v>
      </c>
      <c r="B256" s="1" t="s">
        <v>444</v>
      </c>
      <c r="C256" s="1" t="s">
        <v>12</v>
      </c>
      <c r="D256" s="1" t="str">
        <f>VLOOKUP(C256,Products[],2,FALSE)</f>
        <v>Beverages Plus 578</v>
      </c>
      <c r="E256" s="1" t="str">
        <f>VLOOKUP(Orders[[#This Row],[ProductID]],Products[],3,FALSE)</f>
        <v>Groceries</v>
      </c>
      <c r="F256" s="1" t="s">
        <v>63</v>
      </c>
      <c r="G256" s="1" t="str">
        <f>_xlfn.XLOOKUP(Orders[[#This Row],[CustomerID]],'Customers'!A:A,'Customers'!E:E)</f>
        <v>SMB</v>
      </c>
      <c r="H256" s="2">
        <v>45575</v>
      </c>
      <c r="I256" s="2">
        <v>45577</v>
      </c>
      <c r="J256">
        <v>21</v>
      </c>
      <c r="K256">
        <v>4149.1000000000004</v>
      </c>
      <c r="L256">
        <v>0</v>
      </c>
      <c r="M256" s="1" t="s">
        <v>39</v>
      </c>
      <c r="N256" s="1" t="s">
        <v>34</v>
      </c>
      <c r="O256" s="1" t="s">
        <v>24</v>
      </c>
      <c r="P256" s="3">
        <f>Orders[[#This Row],[Quantity]]*Orders[[#This Row],[UnitPrice]]*(1-Orders[[#This Row],[Discount]])</f>
        <v>87131.1</v>
      </c>
      <c r="Q256" s="1" t="str">
        <f>IF(AND(Orders[[#This Row],[Order Value]]&gt;50000,Orders[[#This Row],[Status]]="Completed"),"Yes","No")</f>
        <v>Yes</v>
      </c>
      <c r="R256" s="1" t="str">
        <f>IF(OR(Orders[[#This Row],[Region]]="Dhaka",Orders[[#This Row],[Region]]="Chattogram"),"Priority","Standard")</f>
        <v>Standard</v>
      </c>
      <c r="S256" s="1" t="str">
        <f>_xlfn.CONCAT(Orders[[#This Row],[OrderID]],Orders[[#This Row],[CustomerID]],Orders[[#This Row],[Order Value]])</f>
        <v>O05395C041487131.1</v>
      </c>
    </row>
    <row r="257" spans="1:19" x14ac:dyDescent="0.25">
      <c r="A257" s="1" t="s">
        <v>585</v>
      </c>
      <c r="B257" s="1" t="s">
        <v>586</v>
      </c>
      <c r="C257" s="1" t="s">
        <v>18</v>
      </c>
      <c r="D257" s="1" t="str">
        <f>VLOOKUP(C257,Products[],2,FALSE)</f>
        <v>Labels Deluxe 800</v>
      </c>
      <c r="E257" s="1" t="str">
        <f>VLOOKUP(Orders[[#This Row],[ProductID]],Products[],3,FALSE)</f>
        <v>Office Supplies</v>
      </c>
      <c r="F257" s="1" t="s">
        <v>105</v>
      </c>
      <c r="G257" s="1" t="str">
        <f>_xlfn.XLOOKUP(Orders[[#This Row],[CustomerID]],'Customers'!A:A,'Customers'!E:E)</f>
        <v>SMB</v>
      </c>
      <c r="H257" s="2">
        <v>45511</v>
      </c>
      <c r="I257" s="2">
        <v>45509</v>
      </c>
      <c r="J257">
        <v>17</v>
      </c>
      <c r="K257">
        <v>5112.29</v>
      </c>
      <c r="L257">
        <v>0.1</v>
      </c>
      <c r="M257" s="1" t="s">
        <v>20</v>
      </c>
      <c r="N257" s="1" t="s">
        <v>15</v>
      </c>
      <c r="O257" s="1" t="s">
        <v>24</v>
      </c>
      <c r="P257" s="3">
        <f>Orders[[#This Row],[Quantity]]*Orders[[#This Row],[UnitPrice]]*(1-Orders[[#This Row],[Discount]])</f>
        <v>78218.036999999997</v>
      </c>
      <c r="Q257" s="1" t="str">
        <f>IF(AND(Orders[[#This Row],[Order Value]]&gt;50000,Orders[[#This Row],[Status]]="Completed"),"Yes","No")</f>
        <v>No</v>
      </c>
      <c r="R257" s="1" t="str">
        <f>IF(OR(Orders[[#This Row],[Region]]="Dhaka",Orders[[#This Row],[Region]]="Chattogram"),"Priority","Standard")</f>
        <v>Priority</v>
      </c>
      <c r="S257" s="1" t="str">
        <f>_xlfn.CONCAT(Orders[[#This Row],[OrderID]],Orders[[#This Row],[CustomerID]],Orders[[#This Row],[Order Value]])</f>
        <v>O04323C048578218.037</v>
      </c>
    </row>
    <row r="258" spans="1:19" x14ac:dyDescent="0.25">
      <c r="A258" s="1" t="s">
        <v>587</v>
      </c>
      <c r="B258" s="1" t="s">
        <v>512</v>
      </c>
      <c r="C258" s="1" t="s">
        <v>46</v>
      </c>
      <c r="D258" s="1" t="str">
        <f>VLOOKUP(C258,Products[],2,FALSE)</f>
        <v>Tables Max 631</v>
      </c>
      <c r="E258" s="1" t="str">
        <f>VLOOKUP(Orders[[#This Row],[ProductID]],Products[],3,FALSE)</f>
        <v>Furniture</v>
      </c>
      <c r="F258" s="1" t="s">
        <v>105</v>
      </c>
      <c r="G258" s="1" t="str">
        <f>_xlfn.XLOOKUP(Orders[[#This Row],[CustomerID]],'Customers'!A:A,'Customers'!E:E)</f>
        <v>consumer</v>
      </c>
      <c r="H258" s="2">
        <v>45752</v>
      </c>
      <c r="I258" s="2">
        <v>45757</v>
      </c>
      <c r="J258">
        <v>22</v>
      </c>
      <c r="K258">
        <v>2579.02</v>
      </c>
      <c r="L258">
        <v>0</v>
      </c>
      <c r="M258" s="1" t="s">
        <v>52</v>
      </c>
      <c r="N258" s="1" t="s">
        <v>34</v>
      </c>
      <c r="O258" s="1" t="s">
        <v>24</v>
      </c>
      <c r="P258" s="3">
        <f>Orders[[#This Row],[Quantity]]*Orders[[#This Row],[UnitPrice]]*(1-Orders[[#This Row],[Discount]])</f>
        <v>56738.44</v>
      </c>
      <c r="Q258" s="1" t="str">
        <f>IF(AND(Orders[[#This Row],[Order Value]]&gt;50000,Orders[[#This Row],[Status]]="Completed"),"Yes","No")</f>
        <v>Yes</v>
      </c>
      <c r="R258" s="1" t="str">
        <f>IF(OR(Orders[[#This Row],[Region]]="Dhaka",Orders[[#This Row],[Region]]="Chattogram"),"Priority","Standard")</f>
        <v>Priority</v>
      </c>
      <c r="S258" s="1" t="str">
        <f>_xlfn.CONCAT(Orders[[#This Row],[OrderID]],Orders[[#This Row],[CustomerID]],Orders[[#This Row],[Order Value]])</f>
        <v>O04070C034656738.44</v>
      </c>
    </row>
    <row r="259" spans="1:19" x14ac:dyDescent="0.25">
      <c r="A259" s="1" t="s">
        <v>589</v>
      </c>
      <c r="B259" s="1" t="s">
        <v>329</v>
      </c>
      <c r="C259" s="1" t="s">
        <v>73</v>
      </c>
      <c r="D259" s="1" t="str">
        <f>VLOOKUP(C259,Products[],2,FALSE)</f>
        <v>Mobile Accessories Max 508</v>
      </c>
      <c r="E259" s="1" t="str">
        <f>VLOOKUP(Orders[[#This Row],[ProductID]],Products[],3,FALSE)</f>
        <v>Electronics</v>
      </c>
      <c r="F259" s="1" t="s">
        <v>152</v>
      </c>
      <c r="G259" s="1" t="str">
        <f>_xlfn.XLOOKUP(Orders[[#This Row],[CustomerID]],'Customers'!A:A,'Customers'!E:E)</f>
        <v>SMB</v>
      </c>
      <c r="H259" s="2">
        <v>45784</v>
      </c>
      <c r="I259" s="2">
        <v>45789</v>
      </c>
      <c r="J259">
        <v>18</v>
      </c>
      <c r="K259">
        <v>587.86</v>
      </c>
      <c r="L259">
        <v>0</v>
      </c>
      <c r="M259" s="1" t="s">
        <v>39</v>
      </c>
      <c r="N259" s="1" t="s">
        <v>34</v>
      </c>
      <c r="O259" s="1" t="s">
        <v>29</v>
      </c>
      <c r="P259" s="3">
        <f>Orders[[#This Row],[Quantity]]*Orders[[#This Row],[UnitPrice]]*(1-Orders[[#This Row],[Discount]])</f>
        <v>10581.48</v>
      </c>
      <c r="Q259" s="1" t="str">
        <f>IF(AND(Orders[[#This Row],[Order Value]]&gt;50000,Orders[[#This Row],[Status]]="Completed"),"Yes","No")</f>
        <v>No</v>
      </c>
      <c r="R259" s="1" t="str">
        <f>IF(OR(Orders[[#This Row],[Region]]="Dhaka",Orders[[#This Row],[Region]]="Chattogram"),"Priority","Standard")</f>
        <v>Standard</v>
      </c>
      <c r="S259" s="1" t="str">
        <f>_xlfn.CONCAT(Orders[[#This Row],[OrderID]],Orders[[#This Row],[CustomerID]],Orders[[#This Row],[Order Value]])</f>
        <v>O03612C044010581.48</v>
      </c>
    </row>
    <row r="260" spans="1:19" x14ac:dyDescent="0.25">
      <c r="A260" s="1" t="s">
        <v>591</v>
      </c>
      <c r="B260" s="1" t="s">
        <v>592</v>
      </c>
      <c r="C260" s="1" t="s">
        <v>473</v>
      </c>
      <c r="D260" s="1" t="str">
        <f>VLOOKUP(C260,Products[],2,FALSE)</f>
        <v>Laptops Prime 770</v>
      </c>
      <c r="E260" s="1" t="str">
        <f>VLOOKUP(Orders[[#This Row],[ProductID]],Products[],3,FALSE)</f>
        <v>Electronics</v>
      </c>
      <c r="F260" s="1" t="s">
        <v>125</v>
      </c>
      <c r="G260" s="1" t="str">
        <f>_xlfn.XLOOKUP(Orders[[#This Row],[CustomerID]],'Customers'!A:A,'Customers'!E:E)</f>
        <v>consumer</v>
      </c>
      <c r="H260" s="2">
        <v>45403</v>
      </c>
      <c r="I260" s="2">
        <v>45413</v>
      </c>
      <c r="J260">
        <v>2</v>
      </c>
      <c r="K260">
        <v>4828.2299999999996</v>
      </c>
      <c r="L260">
        <v>0.15</v>
      </c>
      <c r="M260" s="1" t="s">
        <v>14</v>
      </c>
      <c r="N260" s="1" t="s">
        <v>15</v>
      </c>
      <c r="O260" s="1" t="s">
        <v>24</v>
      </c>
      <c r="P260" s="3">
        <f>Orders[[#This Row],[Quantity]]*Orders[[#This Row],[UnitPrice]]*(1-Orders[[#This Row],[Discount]])</f>
        <v>8207.9909999999982</v>
      </c>
      <c r="Q260" s="1" t="str">
        <f>IF(AND(Orders[[#This Row],[Order Value]]&gt;50000,Orders[[#This Row],[Status]]="Completed"),"Yes","No")</f>
        <v>No</v>
      </c>
      <c r="R260" s="1" t="str">
        <f>IF(OR(Orders[[#This Row],[Region]]="Dhaka",Orders[[#This Row],[Region]]="Chattogram"),"Priority","Standard")</f>
        <v>Standard</v>
      </c>
      <c r="S260" s="1" t="str">
        <f>_xlfn.CONCAT(Orders[[#This Row],[OrderID]],Orders[[#This Row],[CustomerID]],Orders[[#This Row],[Order Value]])</f>
        <v>O02836C04908207.991</v>
      </c>
    </row>
    <row r="261" spans="1:19" x14ac:dyDescent="0.25">
      <c r="A261" s="1" t="s">
        <v>593</v>
      </c>
      <c r="B261" s="1" t="s">
        <v>594</v>
      </c>
      <c r="C261" s="1" t="s">
        <v>133</v>
      </c>
      <c r="D261" s="1" t="str">
        <f>VLOOKUP(C261,Products[],2,FALSE)</f>
        <v>Paper Eco 932</v>
      </c>
      <c r="E261" s="1" t="str">
        <f>VLOOKUP(Orders[[#This Row],[ProductID]],Products[],3,FALSE)</f>
        <v>Office Supplies</v>
      </c>
      <c r="F261" s="1" t="s">
        <v>59</v>
      </c>
      <c r="G261" s="1" t="str">
        <f>_xlfn.XLOOKUP(Orders[[#This Row],[CustomerID]],'Customers'!A:A,'Customers'!E:E)</f>
        <v>Home Office</v>
      </c>
      <c r="H261" s="2">
        <v>45684</v>
      </c>
      <c r="I261" s="2">
        <v>45697</v>
      </c>
      <c r="J261">
        <v>12</v>
      </c>
      <c r="K261">
        <v>947.57</v>
      </c>
      <c r="L261">
        <v>0</v>
      </c>
      <c r="M261" s="1" t="s">
        <v>14</v>
      </c>
      <c r="N261" s="1" t="s">
        <v>15</v>
      </c>
      <c r="O261" s="1" t="s">
        <v>24</v>
      </c>
      <c r="P261" s="3">
        <f>Orders[[#This Row],[Quantity]]*Orders[[#This Row],[UnitPrice]]*(1-Orders[[#This Row],[Discount]])</f>
        <v>11370.84</v>
      </c>
      <c r="Q261" s="1" t="str">
        <f>IF(AND(Orders[[#This Row],[Order Value]]&gt;50000,Orders[[#This Row],[Status]]="Completed"),"Yes","No")</f>
        <v>No</v>
      </c>
      <c r="R261" s="1" t="str">
        <f>IF(OR(Orders[[#This Row],[Region]]="Dhaka",Orders[[#This Row],[Region]]="Chattogram"),"Priority","Standard")</f>
        <v>Standard</v>
      </c>
      <c r="S261" s="1" t="str">
        <f>_xlfn.CONCAT(Orders[[#This Row],[OrderID]],Orders[[#This Row],[CustomerID]],Orders[[#This Row],[Order Value]])</f>
        <v>O00686C036011370.84</v>
      </c>
    </row>
    <row r="262" spans="1:19" x14ac:dyDescent="0.25">
      <c r="A262" s="1" t="s">
        <v>595</v>
      </c>
      <c r="B262" s="1" t="s">
        <v>596</v>
      </c>
      <c r="C262" s="1" t="s">
        <v>191</v>
      </c>
      <c r="D262" s="1" t="str">
        <f>VLOOKUP(C262,Products[],2,FALSE)</f>
        <v>Snacks Standard 597</v>
      </c>
      <c r="E262" s="1" t="str">
        <f>VLOOKUP(Orders[[#This Row],[ProductID]],Products[],3,FALSE)</f>
        <v>Groceries</v>
      </c>
      <c r="F262" s="1" t="s">
        <v>19</v>
      </c>
      <c r="G262" s="1" t="str">
        <f>_xlfn.XLOOKUP(Orders[[#This Row],[CustomerID]],'Customers'!A:A,'Customers'!E:E)</f>
        <v>Home Office</v>
      </c>
      <c r="H262" s="2">
        <v>45723</v>
      </c>
      <c r="I262" s="2">
        <v>45721</v>
      </c>
      <c r="J262">
        <v>10</v>
      </c>
      <c r="K262">
        <v>2022.74</v>
      </c>
      <c r="L262">
        <v>0.15</v>
      </c>
      <c r="M262" s="1" t="s">
        <v>52</v>
      </c>
      <c r="N262" s="1" t="s">
        <v>34</v>
      </c>
      <c r="O262" s="1" t="s">
        <v>29</v>
      </c>
      <c r="P262" s="3">
        <f>Orders[[#This Row],[Quantity]]*Orders[[#This Row],[UnitPrice]]*(1-Orders[[#This Row],[Discount]])</f>
        <v>17193.29</v>
      </c>
      <c r="Q262" s="1" t="str">
        <f>IF(AND(Orders[[#This Row],[Order Value]]&gt;50000,Orders[[#This Row],[Status]]="Completed"),"Yes","No")</f>
        <v>No</v>
      </c>
      <c r="R262" s="1" t="str">
        <f>IF(OR(Orders[[#This Row],[Region]]="Dhaka",Orders[[#This Row],[Region]]="Chattogram"),"Priority","Standard")</f>
        <v>Priority</v>
      </c>
      <c r="S262" s="1" t="str">
        <f>_xlfn.CONCAT(Orders[[#This Row],[OrderID]],Orders[[#This Row],[CustomerID]],Orders[[#This Row],[Order Value]])</f>
        <v>O02214C042217193.29</v>
      </c>
    </row>
    <row r="263" spans="1:19" x14ac:dyDescent="0.25">
      <c r="A263" s="1" t="s">
        <v>597</v>
      </c>
      <c r="B263" s="1" t="s">
        <v>598</v>
      </c>
      <c r="C263" s="1" t="s">
        <v>297</v>
      </c>
      <c r="D263" s="1" t="str">
        <f>VLOOKUP(C263,Products[],2,FALSE)</f>
        <v>Household Standard 552</v>
      </c>
      <c r="E263" s="1" t="str">
        <f>VLOOKUP(Orders[[#This Row],[ProductID]],Products[],3,FALSE)</f>
        <v>Groceries</v>
      </c>
      <c r="F263" s="1" t="s">
        <v>82</v>
      </c>
      <c r="G263" s="1" t="str">
        <f>_xlfn.XLOOKUP(Orders[[#This Row],[CustomerID]],'Customers'!A:A,'Customers'!E:E)</f>
        <v>Corporate</v>
      </c>
      <c r="H263" s="2">
        <v>45325</v>
      </c>
      <c r="I263" s="2">
        <v>45338</v>
      </c>
      <c r="J263">
        <v>19</v>
      </c>
      <c r="K263">
        <v>3446.66</v>
      </c>
      <c r="L263">
        <v>0.05</v>
      </c>
      <c r="M263" s="1" t="s">
        <v>43</v>
      </c>
      <c r="N263" s="1" t="s">
        <v>84</v>
      </c>
      <c r="O263" s="1" t="s">
        <v>24</v>
      </c>
      <c r="P263" s="3">
        <f>Orders[[#This Row],[Quantity]]*Orders[[#This Row],[UnitPrice]]*(1-Orders[[#This Row],[Discount]])</f>
        <v>62212.212999999989</v>
      </c>
      <c r="Q263" s="1" t="str">
        <f>IF(AND(Orders[[#This Row],[Order Value]]&gt;50000,Orders[[#This Row],[Status]]="Completed"),"Yes","No")</f>
        <v>No</v>
      </c>
      <c r="R263" s="1" t="str">
        <f>IF(OR(Orders[[#This Row],[Region]]="Dhaka",Orders[[#This Row],[Region]]="Chattogram"),"Priority","Standard")</f>
        <v>Standard</v>
      </c>
      <c r="S263" s="1" t="str">
        <f>_xlfn.CONCAT(Orders[[#This Row],[OrderID]],Orders[[#This Row],[CustomerID]],Orders[[#This Row],[Order Value]])</f>
        <v>O02036C017862212.213</v>
      </c>
    </row>
    <row r="264" spans="1:19" x14ac:dyDescent="0.25">
      <c r="A264" s="1" t="s">
        <v>599</v>
      </c>
      <c r="B264" s="1" t="s">
        <v>375</v>
      </c>
      <c r="C264" s="1" t="s">
        <v>18</v>
      </c>
      <c r="D264" s="1" t="str">
        <f>VLOOKUP(C264,Products[],2,FALSE)</f>
        <v>Labels Deluxe 800</v>
      </c>
      <c r="E264" s="1" t="str">
        <f>VLOOKUP(Orders[[#This Row],[ProductID]],Products[],3,FALSE)</f>
        <v>Office Supplies</v>
      </c>
      <c r="F264" s="1" t="s">
        <v>47</v>
      </c>
      <c r="G264" s="1" t="str">
        <f>_xlfn.XLOOKUP(Orders[[#This Row],[CustomerID]],'Customers'!A:A,'Customers'!E:E)</f>
        <v>SMB</v>
      </c>
      <c r="H264" s="2">
        <v>45784</v>
      </c>
      <c r="I264" s="2">
        <v>45794</v>
      </c>
      <c r="J264">
        <v>10</v>
      </c>
      <c r="K264">
        <v>6414.37</v>
      </c>
      <c r="L264">
        <v>0</v>
      </c>
      <c r="M264" s="1" t="s">
        <v>43</v>
      </c>
      <c r="N264" s="1" t="s">
        <v>15</v>
      </c>
      <c r="O264" s="1" t="s">
        <v>29</v>
      </c>
      <c r="P264" s="3">
        <f>Orders[[#This Row],[Quantity]]*Orders[[#This Row],[UnitPrice]]*(1-Orders[[#This Row],[Discount]])</f>
        <v>64143.7</v>
      </c>
      <c r="Q264" s="1" t="str">
        <f>IF(AND(Orders[[#This Row],[Order Value]]&gt;50000,Orders[[#This Row],[Status]]="Completed"),"Yes","No")</f>
        <v>No</v>
      </c>
      <c r="R264" s="1" t="str">
        <f>IF(OR(Orders[[#This Row],[Region]]="Dhaka",Orders[[#This Row],[Region]]="Chattogram"),"Priority","Standard")</f>
        <v>Standard</v>
      </c>
      <c r="S264" s="1" t="str">
        <f>_xlfn.CONCAT(Orders[[#This Row],[OrderID]],Orders[[#This Row],[CustomerID]],Orders[[#This Row],[Order Value]])</f>
        <v>O03485C012764143.7</v>
      </c>
    </row>
    <row r="265" spans="1:19" x14ac:dyDescent="0.25">
      <c r="A265" s="1" t="s">
        <v>600</v>
      </c>
      <c r="B265" s="1" t="s">
        <v>601</v>
      </c>
      <c r="C265" s="1" t="s">
        <v>114</v>
      </c>
      <c r="D265" s="1" t="str">
        <f>VLOOKUP(C265,Products[],2,FALSE)</f>
        <v>Snacks Standard 963</v>
      </c>
      <c r="E265" s="1" t="str">
        <f>VLOOKUP(Orders[[#This Row],[ProductID]],Products[],3,FALSE)</f>
        <v>Groceries</v>
      </c>
      <c r="F265" s="1" t="s">
        <v>82</v>
      </c>
      <c r="G265" s="1" t="str">
        <f>_xlfn.XLOOKUP(Orders[[#This Row],[CustomerID]],'Customers'!A:A,'Customers'!E:E)</f>
        <v>Consumer</v>
      </c>
      <c r="H265" s="2">
        <v>45467</v>
      </c>
      <c r="I265" s="2">
        <v>45478</v>
      </c>
      <c r="J265">
        <v>5</v>
      </c>
      <c r="K265">
        <v>3846.06</v>
      </c>
      <c r="L265">
        <v>0.15</v>
      </c>
      <c r="M265" s="1" t="s">
        <v>14</v>
      </c>
      <c r="N265" s="1" t="s">
        <v>34</v>
      </c>
      <c r="O265" s="1" t="s">
        <v>21</v>
      </c>
      <c r="P265" s="3">
        <f>Orders[[#This Row],[Quantity]]*Orders[[#This Row],[UnitPrice]]*(1-Orders[[#This Row],[Discount]])</f>
        <v>16345.754999999999</v>
      </c>
      <c r="Q265" s="1" t="str">
        <f>IF(AND(Orders[[#This Row],[Order Value]]&gt;50000,Orders[[#This Row],[Status]]="Completed"),"Yes","No")</f>
        <v>No</v>
      </c>
      <c r="R265" s="1" t="str">
        <f>IF(OR(Orders[[#This Row],[Region]]="Dhaka",Orders[[#This Row],[Region]]="Chattogram"),"Priority","Standard")</f>
        <v>Standard</v>
      </c>
      <c r="S265" s="1" t="str">
        <f>_xlfn.CONCAT(Orders[[#This Row],[OrderID]],Orders[[#This Row],[CustomerID]],Orders[[#This Row],[Order Value]])</f>
        <v>O03620C006716345.755</v>
      </c>
    </row>
    <row r="266" spans="1:19" x14ac:dyDescent="0.25">
      <c r="A266" s="1" t="s">
        <v>602</v>
      </c>
      <c r="B266" s="1" t="s">
        <v>116</v>
      </c>
      <c r="C266" s="1" t="s">
        <v>62</v>
      </c>
      <c r="D266" s="1" t="str">
        <f>VLOOKUP(C266,Products[],2,FALSE)</f>
        <v>Mobile Accessories Lite 346</v>
      </c>
      <c r="E266" s="1" t="str">
        <f>VLOOKUP(Orders[[#This Row],[ProductID]],Products[],3,FALSE)</f>
        <v>Electronics</v>
      </c>
      <c r="F266" s="1" t="s">
        <v>59</v>
      </c>
      <c r="G266" s="1" t="str">
        <f>_xlfn.XLOOKUP(Orders[[#This Row],[CustomerID]],'Customers'!A:A,'Customers'!E:E)</f>
        <v>Home Office</v>
      </c>
      <c r="H266" s="2">
        <v>45836</v>
      </c>
      <c r="I266" s="2">
        <v>45843</v>
      </c>
      <c r="J266">
        <v>1</v>
      </c>
      <c r="K266">
        <v>6647.03</v>
      </c>
      <c r="L266">
        <v>0.05</v>
      </c>
      <c r="M266" s="1" t="s">
        <v>20</v>
      </c>
      <c r="N266" s="1" t="s">
        <v>84</v>
      </c>
      <c r="O266" s="1" t="s">
        <v>29</v>
      </c>
      <c r="P266" s="3">
        <f>Orders[[#This Row],[Quantity]]*Orders[[#This Row],[UnitPrice]]*(1-Orders[[#This Row],[Discount]])</f>
        <v>6314.6784999999991</v>
      </c>
      <c r="Q266" s="1" t="str">
        <f>IF(AND(Orders[[#This Row],[Order Value]]&gt;50000,Orders[[#This Row],[Status]]="Completed"),"Yes","No")</f>
        <v>No</v>
      </c>
      <c r="R266" s="1" t="str">
        <f>IF(OR(Orders[[#This Row],[Region]]="Dhaka",Orders[[#This Row],[Region]]="Chattogram"),"Priority","Standard")</f>
        <v>Priority</v>
      </c>
      <c r="S266" s="1" t="str">
        <f>_xlfn.CONCAT(Orders[[#This Row],[OrderID]],Orders[[#This Row],[CustomerID]],Orders[[#This Row],[Order Value]])</f>
        <v>O01358C04086314.6785</v>
      </c>
    </row>
    <row r="267" spans="1:19" x14ac:dyDescent="0.25">
      <c r="A267" s="1" t="s">
        <v>603</v>
      </c>
      <c r="B267" s="1" t="s">
        <v>604</v>
      </c>
      <c r="C267" s="1" t="s">
        <v>154</v>
      </c>
      <c r="D267" s="1" t="str">
        <f>VLOOKUP(C267,Products[],2,FALSE)</f>
        <v>Household Standard 873</v>
      </c>
      <c r="E267" s="1" t="str">
        <f>VLOOKUP(Orders[[#This Row],[ProductID]],Products[],3,FALSE)</f>
        <v>Groceries</v>
      </c>
      <c r="F267" s="1" t="s">
        <v>13</v>
      </c>
      <c r="G267" s="1" t="str">
        <f>_xlfn.XLOOKUP(Orders[[#This Row],[CustomerID]],'Customers'!A:A,'Customers'!E:E)</f>
        <v>consumer</v>
      </c>
      <c r="H267" s="2">
        <v>45595</v>
      </c>
      <c r="I267" s="2">
        <v>45593</v>
      </c>
      <c r="J267">
        <v>23</v>
      </c>
      <c r="K267">
        <v>1848.22</v>
      </c>
      <c r="L267">
        <v>0.15</v>
      </c>
      <c r="M267" s="1" t="s">
        <v>43</v>
      </c>
      <c r="N267" s="1" t="s">
        <v>34</v>
      </c>
      <c r="O267" s="1" t="s">
        <v>35</v>
      </c>
      <c r="P267" s="3">
        <f>Orders[[#This Row],[Quantity]]*Orders[[#This Row],[UnitPrice]]*(1-Orders[[#This Row],[Discount]])</f>
        <v>36132.700999999994</v>
      </c>
      <c r="Q267" s="1" t="str">
        <f>IF(AND(Orders[[#This Row],[Order Value]]&gt;50000,Orders[[#This Row],[Status]]="Completed"),"Yes","No")</f>
        <v>No</v>
      </c>
      <c r="R267" s="1" t="str">
        <f>IF(OR(Orders[[#This Row],[Region]]="Dhaka",Orders[[#This Row],[Region]]="Chattogram"),"Priority","Standard")</f>
        <v>Standard</v>
      </c>
      <c r="S267" s="1" t="str">
        <f>_xlfn.CONCAT(Orders[[#This Row],[OrderID]],Orders[[#This Row],[CustomerID]],Orders[[#This Row],[Order Value]])</f>
        <v>O04928C047936132.701</v>
      </c>
    </row>
    <row r="268" spans="1:19" x14ac:dyDescent="0.25">
      <c r="A268" s="1" t="s">
        <v>605</v>
      </c>
      <c r="B268" s="1" t="s">
        <v>294</v>
      </c>
      <c r="C268" s="1" t="s">
        <v>138</v>
      </c>
      <c r="D268" s="1" t="str">
        <f>VLOOKUP(C268,Products[],2,FALSE)</f>
        <v>Pens Deluxe 654</v>
      </c>
      <c r="E268" s="1" t="str">
        <f>VLOOKUP(Orders[[#This Row],[ProductID]],Products[],3,FALSE)</f>
        <v>Office Supplies</v>
      </c>
      <c r="F268" s="1" t="s">
        <v>47</v>
      </c>
      <c r="G268" s="1" t="str">
        <f>_xlfn.XLOOKUP(Orders[[#This Row],[CustomerID]],'Customers'!A:A,'Customers'!E:E)</f>
        <v>Home Office</v>
      </c>
      <c r="H268" s="2">
        <v>45514</v>
      </c>
      <c r="I268" s="2">
        <v>45522</v>
      </c>
      <c r="J268">
        <v>11</v>
      </c>
      <c r="K268">
        <v>4926.8</v>
      </c>
      <c r="L268">
        <v>0</v>
      </c>
      <c r="M268" s="1" t="s">
        <v>14</v>
      </c>
      <c r="N268" s="1" t="s">
        <v>15</v>
      </c>
      <c r="O268" s="1" t="s">
        <v>29</v>
      </c>
      <c r="P268" s="3">
        <f>Orders[[#This Row],[Quantity]]*Orders[[#This Row],[UnitPrice]]*(1-Orders[[#This Row],[Discount]])</f>
        <v>54194.8</v>
      </c>
      <c r="Q268" s="1" t="str">
        <f>IF(AND(Orders[[#This Row],[Order Value]]&gt;50000,Orders[[#This Row],[Status]]="Completed"),"Yes","No")</f>
        <v>No</v>
      </c>
      <c r="R268" s="1" t="str">
        <f>IF(OR(Orders[[#This Row],[Region]]="Dhaka",Orders[[#This Row],[Region]]="Chattogram"),"Priority","Standard")</f>
        <v>Standard</v>
      </c>
      <c r="S268" s="1" t="str">
        <f>_xlfn.CONCAT(Orders[[#This Row],[OrderID]],Orders[[#This Row],[CustomerID]],Orders[[#This Row],[Order Value]])</f>
        <v>O00043C040454194.8</v>
      </c>
    </row>
    <row r="269" spans="1:19" x14ac:dyDescent="0.25">
      <c r="A269" s="1" t="s">
        <v>606</v>
      </c>
      <c r="B269" s="1" t="s">
        <v>607</v>
      </c>
      <c r="C269" s="1" t="s">
        <v>267</v>
      </c>
      <c r="D269" s="1" t="str">
        <f>VLOOKUP(C269,Products[],2,FALSE)</f>
        <v>Decor Prime 953</v>
      </c>
      <c r="E269" s="1" t="str">
        <f>VLOOKUP(Orders[[#This Row],[ProductID]],Products[],3,FALSE)</f>
        <v>Furniture</v>
      </c>
      <c r="F269" s="1" t="s">
        <v>23</v>
      </c>
      <c r="G269" s="1" t="str">
        <f>_xlfn.XLOOKUP(Orders[[#This Row],[CustomerID]],'Customers'!A:A,'Customers'!E:E)</f>
        <v>Consumer</v>
      </c>
      <c r="H269" s="2">
        <v>45539</v>
      </c>
      <c r="I269" s="2">
        <v>45551</v>
      </c>
      <c r="J269">
        <v>6</v>
      </c>
      <c r="K269">
        <v>4267.6000000000004</v>
      </c>
      <c r="L269">
        <v>0.2</v>
      </c>
      <c r="M269" s="1" t="s">
        <v>43</v>
      </c>
      <c r="N269" s="1" t="s">
        <v>15</v>
      </c>
      <c r="O269" s="1" t="s">
        <v>24</v>
      </c>
      <c r="P269" s="3">
        <f>Orders[[#This Row],[Quantity]]*Orders[[#This Row],[UnitPrice]]*(1-Orders[[#This Row],[Discount]])</f>
        <v>20484.480000000003</v>
      </c>
      <c r="Q269" s="1" t="str">
        <f>IF(AND(Orders[[#This Row],[Order Value]]&gt;50000,Orders[[#This Row],[Status]]="Completed"),"Yes","No")</f>
        <v>No</v>
      </c>
      <c r="R269" s="1" t="str">
        <f>IF(OR(Orders[[#This Row],[Region]]="Dhaka",Orders[[#This Row],[Region]]="Chattogram"),"Priority","Standard")</f>
        <v>Standard</v>
      </c>
      <c r="S269" s="1" t="str">
        <f>_xlfn.CONCAT(Orders[[#This Row],[OrderID]],Orders[[#This Row],[CustomerID]],Orders[[#This Row],[Order Value]])</f>
        <v>O00729C022120484.48</v>
      </c>
    </row>
    <row r="270" spans="1:19" x14ac:dyDescent="0.25">
      <c r="A270" s="1" t="s">
        <v>608</v>
      </c>
      <c r="B270" s="1" t="s">
        <v>432</v>
      </c>
      <c r="C270" s="1" t="s">
        <v>73</v>
      </c>
      <c r="D270" s="1" t="str">
        <f>VLOOKUP(C270,Products[],2,FALSE)</f>
        <v>Mobile Accessories Max 508</v>
      </c>
      <c r="E270" s="1" t="str">
        <f>VLOOKUP(Orders[[#This Row],[ProductID]],Products[],3,FALSE)</f>
        <v>Electronics</v>
      </c>
      <c r="F270" s="1" t="s">
        <v>13</v>
      </c>
      <c r="G270" s="1" t="str">
        <f>_xlfn.XLOOKUP(Orders[[#This Row],[CustomerID]],'Customers'!A:A,'Customers'!E:E)</f>
        <v>SMB</v>
      </c>
      <c r="H270" s="2">
        <v>45468</v>
      </c>
      <c r="I270" s="2">
        <v>45470</v>
      </c>
      <c r="J270">
        <v>6</v>
      </c>
      <c r="K270">
        <v>2644.44</v>
      </c>
      <c r="L270">
        <v>0</v>
      </c>
      <c r="M270" s="1" t="s">
        <v>14</v>
      </c>
      <c r="N270" s="1" t="s">
        <v>34</v>
      </c>
      <c r="O270" s="1" t="s">
        <v>35</v>
      </c>
      <c r="P270" s="3">
        <f>Orders[[#This Row],[Quantity]]*Orders[[#This Row],[UnitPrice]]*(1-Orders[[#This Row],[Discount]])</f>
        <v>15866.64</v>
      </c>
      <c r="Q270" s="1" t="str">
        <f>IF(AND(Orders[[#This Row],[Order Value]]&gt;50000,Orders[[#This Row],[Status]]="Completed"),"Yes","No")</f>
        <v>No</v>
      </c>
      <c r="R270" s="1" t="str">
        <f>IF(OR(Orders[[#This Row],[Region]]="Dhaka",Orders[[#This Row],[Region]]="Chattogram"),"Priority","Standard")</f>
        <v>Standard</v>
      </c>
      <c r="S270" s="1" t="str">
        <f>_xlfn.CONCAT(Orders[[#This Row],[OrderID]],Orders[[#This Row],[CustomerID]],Orders[[#This Row],[Order Value]])</f>
        <v>O00960C009615866.64</v>
      </c>
    </row>
    <row r="271" spans="1:19" x14ac:dyDescent="0.25">
      <c r="A271" s="1" t="s">
        <v>609</v>
      </c>
      <c r="B271" s="1" t="s">
        <v>610</v>
      </c>
      <c r="C271" s="1" t="s">
        <v>102</v>
      </c>
      <c r="D271" s="1" t="str">
        <f>VLOOKUP(C271,Products[],2,FALSE)</f>
        <v>Pens Mini 821</v>
      </c>
      <c r="E271" s="1" t="str">
        <f>VLOOKUP(Orders[[#This Row],[ProductID]],Products[],3,FALSE)</f>
        <v>Office Supplies</v>
      </c>
      <c r="F271" s="1" t="s">
        <v>152</v>
      </c>
      <c r="G271" s="1" t="str">
        <f>_xlfn.XLOOKUP(Orders[[#This Row],[CustomerID]],'Customers'!A:A,'Customers'!E:E)</f>
        <v>Consumer</v>
      </c>
      <c r="H271" s="2">
        <v>45939</v>
      </c>
      <c r="I271" s="2">
        <v>45945</v>
      </c>
      <c r="J271">
        <v>22</v>
      </c>
      <c r="K271">
        <v>1667.67</v>
      </c>
      <c r="L271">
        <v>0.05</v>
      </c>
      <c r="M271" s="1" t="s">
        <v>43</v>
      </c>
      <c r="N271" s="1" t="s">
        <v>15</v>
      </c>
      <c r="O271" s="1" t="s">
        <v>24</v>
      </c>
      <c r="P271" s="3">
        <f>Orders[[#This Row],[Quantity]]*Orders[[#This Row],[UnitPrice]]*(1-Orders[[#This Row],[Discount]])</f>
        <v>34854.303</v>
      </c>
      <c r="Q271" s="1" t="str">
        <f>IF(AND(Orders[[#This Row],[Order Value]]&gt;50000,Orders[[#This Row],[Status]]="Completed"),"Yes","No")</f>
        <v>No</v>
      </c>
      <c r="R271" s="1" t="str">
        <f>IF(OR(Orders[[#This Row],[Region]]="Dhaka",Orders[[#This Row],[Region]]="Chattogram"),"Priority","Standard")</f>
        <v>Standard</v>
      </c>
      <c r="S271" s="1" t="str">
        <f>_xlfn.CONCAT(Orders[[#This Row],[OrderID]],Orders[[#This Row],[CustomerID]],Orders[[#This Row],[Order Value]])</f>
        <v>O01824C002334854.303</v>
      </c>
    </row>
    <row r="272" spans="1:19" x14ac:dyDescent="0.25">
      <c r="A272" s="1" t="s">
        <v>611</v>
      </c>
      <c r="B272" s="1" t="s">
        <v>534</v>
      </c>
      <c r="C272" s="1" t="s">
        <v>176</v>
      </c>
      <c r="D272" s="1" t="str">
        <f>VLOOKUP(C272,Products[],2,FALSE)</f>
        <v>Decor Standard 312 (New)</v>
      </c>
      <c r="E272" s="1" t="str">
        <f>VLOOKUP(Orders[[#This Row],[ProductID]],Products[],3,FALSE)</f>
        <v>Furniture</v>
      </c>
      <c r="F272" s="1" t="s">
        <v>47</v>
      </c>
      <c r="G272" s="1" t="str">
        <f>_xlfn.XLOOKUP(Orders[[#This Row],[CustomerID]],'Customers'!A:A,'Customers'!E:E)</f>
        <v>Home Office</v>
      </c>
      <c r="H272" s="2">
        <v>45515</v>
      </c>
      <c r="I272" s="2">
        <v>45513</v>
      </c>
      <c r="J272">
        <v>10</v>
      </c>
      <c r="K272">
        <v>5400.1</v>
      </c>
      <c r="L272">
        <v>0</v>
      </c>
      <c r="M272" s="1" t="s">
        <v>14</v>
      </c>
      <c r="N272" s="1" t="s">
        <v>28</v>
      </c>
      <c r="O272" s="1" t="s">
        <v>24</v>
      </c>
      <c r="P272" s="3">
        <f>Orders[[#This Row],[Quantity]]*Orders[[#This Row],[UnitPrice]]*(1-Orders[[#This Row],[Discount]])</f>
        <v>54001</v>
      </c>
      <c r="Q272" s="1" t="str">
        <f>IF(AND(Orders[[#This Row],[Order Value]]&gt;50000,Orders[[#This Row],[Status]]="Completed"),"Yes","No")</f>
        <v>No</v>
      </c>
      <c r="R272" s="1" t="str">
        <f>IF(OR(Orders[[#This Row],[Region]]="Dhaka",Orders[[#This Row],[Region]]="Chattogram"),"Priority","Standard")</f>
        <v>Standard</v>
      </c>
      <c r="S272" s="1" t="str">
        <f>_xlfn.CONCAT(Orders[[#This Row],[OrderID]],Orders[[#This Row],[CustomerID]],Orders[[#This Row],[Order Value]])</f>
        <v>O05985C038854001</v>
      </c>
    </row>
    <row r="273" spans="1:19" x14ac:dyDescent="0.25">
      <c r="A273" s="1" t="s">
        <v>612</v>
      </c>
      <c r="B273" s="1" t="s">
        <v>613</v>
      </c>
      <c r="C273" s="1" t="s">
        <v>65</v>
      </c>
      <c r="D273" s="1" t="str">
        <f>VLOOKUP(C273,Products[],2,FALSE)</f>
        <v>Household Classic 671</v>
      </c>
      <c r="E273" s="1" t="str">
        <f>VLOOKUP(Orders[[#This Row],[ProductID]],Products[],3,FALSE)</f>
        <v>Groceries</v>
      </c>
      <c r="F273" s="1" t="s">
        <v>63</v>
      </c>
      <c r="G273" s="1" t="str">
        <f>_xlfn.XLOOKUP(Orders[[#This Row],[CustomerID]],'Customers'!A:A,'Customers'!E:E)</f>
        <v>consumer</v>
      </c>
      <c r="H273" s="2">
        <v>45474</v>
      </c>
      <c r="I273" s="2">
        <v>45487</v>
      </c>
      <c r="J273">
        <v>3</v>
      </c>
      <c r="K273">
        <v>1812.67</v>
      </c>
      <c r="L273">
        <v>0</v>
      </c>
      <c r="M273" s="1" t="s">
        <v>43</v>
      </c>
      <c r="N273" s="1" t="s">
        <v>15</v>
      </c>
      <c r="O273" s="1" t="s">
        <v>24</v>
      </c>
      <c r="P273" s="3">
        <f>Orders[[#This Row],[Quantity]]*Orders[[#This Row],[UnitPrice]]*(1-Orders[[#This Row],[Discount]])</f>
        <v>5438.01</v>
      </c>
      <c r="Q273" s="1" t="str">
        <f>IF(AND(Orders[[#This Row],[Order Value]]&gt;50000,Orders[[#This Row],[Status]]="Completed"),"Yes","No")</f>
        <v>No</v>
      </c>
      <c r="R273" s="1" t="str">
        <f>IF(OR(Orders[[#This Row],[Region]]="Dhaka",Orders[[#This Row],[Region]]="Chattogram"),"Priority","Standard")</f>
        <v>Standard</v>
      </c>
      <c r="S273" s="1" t="str">
        <f>_xlfn.CONCAT(Orders[[#This Row],[OrderID]],Orders[[#This Row],[CustomerID]],Orders[[#This Row],[Order Value]])</f>
        <v>O00839C03905438.01</v>
      </c>
    </row>
    <row r="274" spans="1:19" x14ac:dyDescent="0.25">
      <c r="A274" s="1" t="s">
        <v>614</v>
      </c>
      <c r="B274" s="1" t="s">
        <v>615</v>
      </c>
      <c r="C274" s="1" t="s">
        <v>46</v>
      </c>
      <c r="D274" s="1" t="str">
        <f>VLOOKUP(C274,Products[],2,FALSE)</f>
        <v>Tables Max 631</v>
      </c>
      <c r="E274" s="1" t="str">
        <f>VLOOKUP(Orders[[#This Row],[ProductID]],Products[],3,FALSE)</f>
        <v>Furniture</v>
      </c>
      <c r="F274" s="1" t="s">
        <v>125</v>
      </c>
      <c r="G274" s="1" t="str">
        <f>_xlfn.XLOOKUP(Orders[[#This Row],[CustomerID]],'Customers'!A:A,'Customers'!E:E)</f>
        <v>SMB</v>
      </c>
      <c r="H274" s="2">
        <v>45613</v>
      </c>
      <c r="I274" s="2">
        <v>45614</v>
      </c>
      <c r="J274">
        <v>2</v>
      </c>
      <c r="K274">
        <v>3232.38</v>
      </c>
      <c r="L274">
        <v>0</v>
      </c>
      <c r="M274" s="1" t="s">
        <v>39</v>
      </c>
      <c r="N274" s="1" t="s">
        <v>84</v>
      </c>
      <c r="O274" s="1" t="s">
        <v>24</v>
      </c>
      <c r="P274" s="3">
        <f>Orders[[#This Row],[Quantity]]*Orders[[#This Row],[UnitPrice]]*(1-Orders[[#This Row],[Discount]])</f>
        <v>6464.76</v>
      </c>
      <c r="Q274" s="1" t="str">
        <f>IF(AND(Orders[[#This Row],[Order Value]]&gt;50000,Orders[[#This Row],[Status]]="Completed"),"Yes","No")</f>
        <v>No</v>
      </c>
      <c r="R274" s="1" t="str">
        <f>IF(OR(Orders[[#This Row],[Region]]="Dhaka",Orders[[#This Row],[Region]]="Chattogram"),"Priority","Standard")</f>
        <v>Standard</v>
      </c>
      <c r="S274" s="1" t="str">
        <f>_xlfn.CONCAT(Orders[[#This Row],[OrderID]],Orders[[#This Row],[CustomerID]],Orders[[#This Row],[Order Value]])</f>
        <v>O03336C03226464.76</v>
      </c>
    </row>
    <row r="275" spans="1:19" x14ac:dyDescent="0.25">
      <c r="A275" s="1" t="s">
        <v>616</v>
      </c>
      <c r="B275" s="1" t="s">
        <v>279</v>
      </c>
      <c r="C275" s="1" t="s">
        <v>111</v>
      </c>
      <c r="D275" s="1" t="str">
        <f>VLOOKUP(C275,Products[],2,FALSE)</f>
        <v>Footwear Eco 867</v>
      </c>
      <c r="E275" s="1" t="str">
        <f>VLOOKUP(Orders[[#This Row],[ProductID]],Products[],3,FALSE)</f>
        <v>Apparel</v>
      </c>
      <c r="F275" s="1" t="s">
        <v>13</v>
      </c>
      <c r="G275" s="1" t="str">
        <f>_xlfn.XLOOKUP(Orders[[#This Row],[CustomerID]],'Customers'!A:A,'Customers'!E:E)</f>
        <v>Home Office</v>
      </c>
      <c r="H275" s="2">
        <v>45735</v>
      </c>
      <c r="I275" s="2">
        <v>45735</v>
      </c>
      <c r="J275">
        <v>7</v>
      </c>
      <c r="K275">
        <v>2697.36</v>
      </c>
      <c r="L275">
        <v>0</v>
      </c>
      <c r="M275" s="1" t="s">
        <v>43</v>
      </c>
      <c r="N275" s="1" t="s">
        <v>34</v>
      </c>
      <c r="O275" s="1" t="s">
        <v>24</v>
      </c>
      <c r="P275" s="3">
        <f>Orders[[#This Row],[Quantity]]*Orders[[#This Row],[UnitPrice]]*(1-Orders[[#This Row],[Discount]])</f>
        <v>18881.52</v>
      </c>
      <c r="Q275" s="1" t="str">
        <f>IF(AND(Orders[[#This Row],[Order Value]]&gt;50000,Orders[[#This Row],[Status]]="Completed"),"Yes","No")</f>
        <v>No</v>
      </c>
      <c r="R275" s="1" t="str">
        <f>IF(OR(Orders[[#This Row],[Region]]="Dhaka",Orders[[#This Row],[Region]]="Chattogram"),"Priority","Standard")</f>
        <v>Standard</v>
      </c>
      <c r="S275" s="1" t="str">
        <f>_xlfn.CONCAT(Orders[[#This Row],[OrderID]],Orders[[#This Row],[CustomerID]],Orders[[#This Row],[Order Value]])</f>
        <v>O00816C030018881.52</v>
      </c>
    </row>
    <row r="276" spans="1:19" x14ac:dyDescent="0.25">
      <c r="A276" s="1" t="s">
        <v>617</v>
      </c>
      <c r="B276" s="1" t="s">
        <v>444</v>
      </c>
      <c r="C276" s="1" t="s">
        <v>121</v>
      </c>
      <c r="D276" s="1" t="str">
        <f>VLOOKUP(C276,Products[],2,FALSE)</f>
        <v>Storage Max 865</v>
      </c>
      <c r="E276" s="1" t="str">
        <f>VLOOKUP(Orders[[#This Row],[ProductID]],Products[],3,FALSE)</f>
        <v>Furniture</v>
      </c>
      <c r="F276" s="1" t="s">
        <v>82</v>
      </c>
      <c r="G276" s="1" t="str">
        <f>_xlfn.XLOOKUP(Orders[[#This Row],[CustomerID]],'Customers'!A:A,'Customers'!E:E)</f>
        <v>SMB</v>
      </c>
      <c r="H276" s="2">
        <v>45932</v>
      </c>
      <c r="I276" s="2">
        <v>45942</v>
      </c>
      <c r="J276">
        <v>12</v>
      </c>
      <c r="K276">
        <v>862.54</v>
      </c>
      <c r="L276">
        <v>0</v>
      </c>
      <c r="M276" s="1" t="s">
        <v>39</v>
      </c>
      <c r="N276" s="1" t="s">
        <v>84</v>
      </c>
      <c r="O276" s="1" t="s">
        <v>24</v>
      </c>
      <c r="P276" s="3">
        <f>Orders[[#This Row],[Quantity]]*Orders[[#This Row],[UnitPrice]]*(1-Orders[[#This Row],[Discount]])</f>
        <v>10350.48</v>
      </c>
      <c r="Q276" s="1" t="str">
        <f>IF(AND(Orders[[#This Row],[Order Value]]&gt;50000,Orders[[#This Row],[Status]]="Completed"),"Yes","No")</f>
        <v>No</v>
      </c>
      <c r="R276" s="1" t="str">
        <f>IF(OR(Orders[[#This Row],[Region]]="Dhaka",Orders[[#This Row],[Region]]="Chattogram"),"Priority","Standard")</f>
        <v>Standard</v>
      </c>
      <c r="S276" s="1" t="str">
        <f>_xlfn.CONCAT(Orders[[#This Row],[OrderID]],Orders[[#This Row],[CustomerID]],Orders[[#This Row],[Order Value]])</f>
        <v>O02349C041410350.48</v>
      </c>
    </row>
    <row r="277" spans="1:19" x14ac:dyDescent="0.25">
      <c r="A277" s="1" t="s">
        <v>618</v>
      </c>
      <c r="B277" s="1" t="s">
        <v>534</v>
      </c>
      <c r="C277" s="1" t="s">
        <v>27</v>
      </c>
      <c r="D277" s="1" t="str">
        <f>VLOOKUP(C277,Products[],2,FALSE)</f>
        <v>Women Eco 225</v>
      </c>
      <c r="E277" s="1" t="str">
        <f>VLOOKUP(Orders[[#This Row],[ProductID]],Products[],3,FALSE)</f>
        <v>Apparel</v>
      </c>
      <c r="F277" s="1" t="s">
        <v>13</v>
      </c>
      <c r="G277" s="1" t="str">
        <f>_xlfn.XLOOKUP(Orders[[#This Row],[CustomerID]],'Customers'!A:A,'Customers'!E:E)</f>
        <v>Home Office</v>
      </c>
      <c r="H277" s="2">
        <v>45985</v>
      </c>
      <c r="I277" s="2">
        <v>45984</v>
      </c>
      <c r="J277">
        <v>5</v>
      </c>
      <c r="K277">
        <v>5584.51</v>
      </c>
      <c r="L277">
        <v>0</v>
      </c>
      <c r="M277" s="1" t="s">
        <v>52</v>
      </c>
      <c r="N277" s="1" t="s">
        <v>84</v>
      </c>
      <c r="O277" s="1" t="s">
        <v>24</v>
      </c>
      <c r="P277" s="3">
        <f>Orders[[#This Row],[Quantity]]*Orders[[#This Row],[UnitPrice]]*(1-Orders[[#This Row],[Discount]])</f>
        <v>27922.550000000003</v>
      </c>
      <c r="Q277" s="1" t="str">
        <f>IF(AND(Orders[[#This Row],[Order Value]]&gt;50000,Orders[[#This Row],[Status]]="Completed"),"Yes","No")</f>
        <v>No</v>
      </c>
      <c r="R277" s="1" t="str">
        <f>IF(OR(Orders[[#This Row],[Region]]="Dhaka",Orders[[#This Row],[Region]]="Chattogram"),"Priority","Standard")</f>
        <v>Priority</v>
      </c>
      <c r="S277" s="1" t="str">
        <f>_xlfn.CONCAT(Orders[[#This Row],[OrderID]],Orders[[#This Row],[CustomerID]],Orders[[#This Row],[Order Value]])</f>
        <v>O05059C038827922.55</v>
      </c>
    </row>
    <row r="278" spans="1:19" x14ac:dyDescent="0.25">
      <c r="A278" s="1" t="s">
        <v>619</v>
      </c>
      <c r="B278" s="1" t="s">
        <v>620</v>
      </c>
      <c r="C278" s="1" t="s">
        <v>87</v>
      </c>
      <c r="D278" s="1" t="str">
        <f>VLOOKUP(C278,Products[],2,FALSE)</f>
        <v>Storage Plus 812</v>
      </c>
      <c r="E278" s="1" t="str">
        <f>VLOOKUP(Orders[[#This Row],[ProductID]],Products[],3,FALSE)</f>
        <v>Furniture</v>
      </c>
      <c r="F278" s="1" t="s">
        <v>23</v>
      </c>
      <c r="G278" s="1" t="str">
        <f>_xlfn.XLOOKUP(Orders[[#This Row],[CustomerID]],'Customers'!A:A,'Customers'!E:E)</f>
        <v>Consumer</v>
      </c>
      <c r="H278" s="2">
        <v>45830</v>
      </c>
      <c r="I278" s="2">
        <v>45828</v>
      </c>
      <c r="J278">
        <v>9</v>
      </c>
      <c r="K278">
        <v>4421.2</v>
      </c>
      <c r="L278">
        <v>0.05</v>
      </c>
      <c r="M278" s="1" t="s">
        <v>20</v>
      </c>
      <c r="N278" s="1" t="s">
        <v>34</v>
      </c>
      <c r="O278" s="1" t="s">
        <v>21</v>
      </c>
      <c r="P278" s="3">
        <f>Orders[[#This Row],[Quantity]]*Orders[[#This Row],[UnitPrice]]*(1-Orders[[#This Row],[Discount]])</f>
        <v>37801.259999999995</v>
      </c>
      <c r="Q278" s="1" t="str">
        <f>IF(AND(Orders[[#This Row],[Order Value]]&gt;50000,Orders[[#This Row],[Status]]="Completed"),"Yes","No")</f>
        <v>No</v>
      </c>
      <c r="R278" s="1" t="str">
        <f>IF(OR(Orders[[#This Row],[Region]]="Dhaka",Orders[[#This Row],[Region]]="Chattogram"),"Priority","Standard")</f>
        <v>Priority</v>
      </c>
      <c r="S278" s="1" t="str">
        <f>_xlfn.CONCAT(Orders[[#This Row],[OrderID]],Orders[[#This Row],[CustomerID]],Orders[[#This Row],[Order Value]])</f>
        <v>O00564C006637801.26</v>
      </c>
    </row>
    <row r="279" spans="1:19" x14ac:dyDescent="0.25">
      <c r="A279" s="1" t="s">
        <v>621</v>
      </c>
      <c r="B279" s="1" t="s">
        <v>622</v>
      </c>
      <c r="C279" s="1" t="s">
        <v>212</v>
      </c>
      <c r="D279" s="1" t="str">
        <f>VLOOKUP(C279,Products[],2,FALSE)</f>
        <v>Binders Lite 858</v>
      </c>
      <c r="E279" s="1" t="str">
        <f>VLOOKUP(Orders[[#This Row],[ProductID]],Products[],3,FALSE)</f>
        <v>Office Supplies</v>
      </c>
      <c r="F279" s="1" t="s">
        <v>79</v>
      </c>
      <c r="G279" s="1" t="str">
        <f>_xlfn.XLOOKUP(Orders[[#This Row],[CustomerID]],'Customers'!A:A,'Customers'!E:E)</f>
        <v>Corporate</v>
      </c>
      <c r="H279" s="2">
        <v>45376</v>
      </c>
      <c r="I279" s="2">
        <v>45383</v>
      </c>
      <c r="J279">
        <v>1</v>
      </c>
      <c r="K279">
        <v>4806.29</v>
      </c>
      <c r="L279">
        <v>0.1</v>
      </c>
      <c r="M279" s="1" t="s">
        <v>52</v>
      </c>
      <c r="N279" s="1" t="s">
        <v>28</v>
      </c>
      <c r="O279" s="1" t="s">
        <v>29</v>
      </c>
      <c r="P279" s="3">
        <f>Orders[[#This Row],[Quantity]]*Orders[[#This Row],[UnitPrice]]*(1-Orders[[#This Row],[Discount]])</f>
        <v>4325.6610000000001</v>
      </c>
      <c r="Q279" s="1" t="str">
        <f>IF(AND(Orders[[#This Row],[Order Value]]&gt;50000,Orders[[#This Row],[Status]]="Completed"),"Yes","No")</f>
        <v>No</v>
      </c>
      <c r="R279" s="1" t="str">
        <f>IF(OR(Orders[[#This Row],[Region]]="Dhaka",Orders[[#This Row],[Region]]="Chattogram"),"Priority","Standard")</f>
        <v>Priority</v>
      </c>
      <c r="S279" s="1" t="str">
        <f>_xlfn.CONCAT(Orders[[#This Row],[OrderID]],Orders[[#This Row],[CustomerID]],Orders[[#This Row],[Order Value]])</f>
        <v>O05508C02284325.661</v>
      </c>
    </row>
    <row r="280" spans="1:19" x14ac:dyDescent="0.25">
      <c r="A280" s="1" t="s">
        <v>624</v>
      </c>
      <c r="B280" s="1" t="s">
        <v>289</v>
      </c>
      <c r="C280" s="1" t="s">
        <v>162</v>
      </c>
      <c r="D280" s="1" t="str">
        <f>VLOOKUP(C280,Products[],2,FALSE)</f>
        <v>Binders Lite 852</v>
      </c>
      <c r="E280" s="1" t="str">
        <f>VLOOKUP(Orders[[#This Row],[ProductID]],Products[],3,FALSE)</f>
        <v>Office Supplies</v>
      </c>
      <c r="F280" s="1" t="s">
        <v>19</v>
      </c>
      <c r="G280" s="1" t="str">
        <f>_xlfn.XLOOKUP(Orders[[#This Row],[CustomerID]],'Customers'!A:A,'Customers'!E:E)</f>
        <v>Corporate</v>
      </c>
      <c r="H280" s="2">
        <v>45489</v>
      </c>
      <c r="I280" s="2">
        <v>45490</v>
      </c>
      <c r="J280">
        <v>15</v>
      </c>
      <c r="K280">
        <v>3591.02</v>
      </c>
      <c r="L280">
        <v>0</v>
      </c>
      <c r="M280" s="1" t="s">
        <v>52</v>
      </c>
      <c r="N280" s="1" t="s">
        <v>15</v>
      </c>
      <c r="O280" s="1" t="s">
        <v>29</v>
      </c>
      <c r="P280" s="3">
        <f>Orders[[#This Row],[Quantity]]*Orders[[#This Row],[UnitPrice]]*(1-Orders[[#This Row],[Discount]])</f>
        <v>53865.3</v>
      </c>
      <c r="Q280" s="1" t="str">
        <f>IF(AND(Orders[[#This Row],[Order Value]]&gt;50000,Orders[[#This Row],[Status]]="Completed"),"Yes","No")</f>
        <v>No</v>
      </c>
      <c r="R280" s="1" t="str">
        <f>IF(OR(Orders[[#This Row],[Region]]="Dhaka",Orders[[#This Row],[Region]]="Chattogram"),"Priority","Standard")</f>
        <v>Priority</v>
      </c>
      <c r="S280" s="1" t="str">
        <f>_xlfn.CONCAT(Orders[[#This Row],[OrderID]],Orders[[#This Row],[CustomerID]],Orders[[#This Row],[Order Value]])</f>
        <v>O00901C047353865.3</v>
      </c>
    </row>
    <row r="281" spans="1:19" x14ac:dyDescent="0.25">
      <c r="A281" s="1" t="s">
        <v>625</v>
      </c>
      <c r="B281" s="1" t="s">
        <v>610</v>
      </c>
      <c r="C281" s="1" t="s">
        <v>141</v>
      </c>
      <c r="D281" s="1" t="str">
        <f>VLOOKUP(C281,Products[],2,FALSE)</f>
        <v>Footwear Deluxe 366</v>
      </c>
      <c r="E281" s="1" t="str">
        <f>VLOOKUP(Orders[[#This Row],[ProductID]],Products[],3,FALSE)</f>
        <v>Apparel</v>
      </c>
      <c r="F281" s="1" t="s">
        <v>33</v>
      </c>
      <c r="G281" s="1" t="str">
        <f>_xlfn.XLOOKUP(Orders[[#This Row],[CustomerID]],'Customers'!A:A,'Customers'!E:E)</f>
        <v>Consumer</v>
      </c>
      <c r="H281" s="2">
        <v>45911</v>
      </c>
      <c r="I281" s="2">
        <v>45914</v>
      </c>
      <c r="J281">
        <v>21</v>
      </c>
      <c r="K281">
        <v>5773.21</v>
      </c>
      <c r="L281">
        <v>0.2</v>
      </c>
      <c r="M281" s="1" t="s">
        <v>43</v>
      </c>
      <c r="N281" s="1" t="s">
        <v>34</v>
      </c>
      <c r="O281" s="1" t="s">
        <v>35</v>
      </c>
      <c r="P281" s="3">
        <f>Orders[[#This Row],[Quantity]]*Orders[[#This Row],[UnitPrice]]*(1-Orders[[#This Row],[Discount]])</f>
        <v>96989.928000000014</v>
      </c>
      <c r="Q281" s="1" t="str">
        <f>IF(AND(Orders[[#This Row],[Order Value]]&gt;50000,Orders[[#This Row],[Status]]="Completed"),"Yes","No")</f>
        <v>Yes</v>
      </c>
      <c r="R281" s="1" t="str">
        <f>IF(OR(Orders[[#This Row],[Region]]="Dhaka",Orders[[#This Row],[Region]]="Chattogram"),"Priority","Standard")</f>
        <v>Standard</v>
      </c>
      <c r="S281" s="1" t="str">
        <f>_xlfn.CONCAT(Orders[[#This Row],[OrderID]],Orders[[#This Row],[CustomerID]],Orders[[#This Row],[Order Value]])</f>
        <v>O05912C002396989.928</v>
      </c>
    </row>
    <row r="282" spans="1:19" x14ac:dyDescent="0.25">
      <c r="A282" s="1" t="s">
        <v>626</v>
      </c>
      <c r="B282" s="1" t="s">
        <v>83</v>
      </c>
      <c r="C282" s="1" t="s">
        <v>151</v>
      </c>
      <c r="D282" s="1" t="str">
        <f>VLOOKUP(C282,Products[],2,FALSE)</f>
        <v>Paper Lite 570</v>
      </c>
      <c r="E282" s="1" t="str">
        <f>VLOOKUP(Orders[[#This Row],[ProductID]],Products[],3,FALSE)</f>
        <v>Office Supplies</v>
      </c>
      <c r="F282" s="1" t="s">
        <v>79</v>
      </c>
      <c r="G282" s="1" t="str">
        <f>_xlfn.XLOOKUP(Orders[[#This Row],[CustomerID]],'Customers'!A:A,'Customers'!E:E)</f>
        <v>consumer</v>
      </c>
      <c r="H282" s="2">
        <v>45338</v>
      </c>
      <c r="I282" s="2">
        <v>45346</v>
      </c>
      <c r="J282">
        <v>5</v>
      </c>
      <c r="K282">
        <v>2670.31</v>
      </c>
      <c r="L282">
        <v>0</v>
      </c>
      <c r="M282" s="1" t="s">
        <v>39</v>
      </c>
      <c r="N282" s="1" t="s">
        <v>34</v>
      </c>
      <c r="O282" s="1" t="s">
        <v>21</v>
      </c>
      <c r="P282" s="3">
        <f>Orders[[#This Row],[Quantity]]*Orders[[#This Row],[UnitPrice]]*(1-Orders[[#This Row],[Discount]])</f>
        <v>13351.55</v>
      </c>
      <c r="Q282" s="1" t="str">
        <f>IF(AND(Orders[[#This Row],[Order Value]]&gt;50000,Orders[[#This Row],[Status]]="Completed"),"Yes","No")</f>
        <v>No</v>
      </c>
      <c r="R282" s="1" t="str">
        <f>IF(OR(Orders[[#This Row],[Region]]="Dhaka",Orders[[#This Row],[Region]]="Chattogram"),"Priority","Standard")</f>
        <v>Standard</v>
      </c>
      <c r="S282" s="1" t="str">
        <f>_xlfn.CONCAT(Orders[[#This Row],[OrderID]],Orders[[#This Row],[CustomerID]],Orders[[#This Row],[Order Value]])</f>
        <v>O05665C018613351.55</v>
      </c>
    </row>
    <row r="283" spans="1:19" x14ac:dyDescent="0.25">
      <c r="A283" s="1" t="s">
        <v>627</v>
      </c>
      <c r="B283" s="1" t="s">
        <v>291</v>
      </c>
      <c r="C283" s="1" t="s">
        <v>76</v>
      </c>
      <c r="D283" s="1" t="str">
        <f>VLOOKUP(C283,Products[],2,FALSE)</f>
        <v>Mobile Accessories Mini 994</v>
      </c>
      <c r="E283" s="1" t="str">
        <f>VLOOKUP(Orders[[#This Row],[ProductID]],Products[],3,FALSE)</f>
        <v>Electronics</v>
      </c>
      <c r="F283" s="1" t="s">
        <v>47</v>
      </c>
      <c r="G283" s="1" t="str">
        <f>_xlfn.XLOOKUP(Orders[[#This Row],[CustomerID]],'Customers'!A:A,'Customers'!E:E)</f>
        <v>SMB</v>
      </c>
      <c r="H283" s="2">
        <v>45671</v>
      </c>
      <c r="I283" s="2">
        <v>45683</v>
      </c>
      <c r="J283">
        <v>17</v>
      </c>
      <c r="K283">
        <v>6619.95</v>
      </c>
      <c r="L283">
        <v>0.2</v>
      </c>
      <c r="M283" s="1" t="s">
        <v>52</v>
      </c>
      <c r="N283" s="1" t="s">
        <v>34</v>
      </c>
      <c r="O283" s="1" t="s">
        <v>35</v>
      </c>
      <c r="P283" s="3">
        <f>Orders[[#This Row],[Quantity]]*Orders[[#This Row],[UnitPrice]]*(1-Orders[[#This Row],[Discount]])</f>
        <v>90031.32</v>
      </c>
      <c r="Q283" s="1" t="str">
        <f>IF(AND(Orders[[#This Row],[Order Value]]&gt;50000,Orders[[#This Row],[Status]]="Completed"),"Yes","No")</f>
        <v>Yes</v>
      </c>
      <c r="R283" s="1" t="str">
        <f>IF(OR(Orders[[#This Row],[Region]]="Dhaka",Orders[[#This Row],[Region]]="Chattogram"),"Priority","Standard")</f>
        <v>Priority</v>
      </c>
      <c r="S283" s="1" t="str">
        <f>_xlfn.CONCAT(Orders[[#This Row],[OrderID]],Orders[[#This Row],[CustomerID]],Orders[[#This Row],[Order Value]])</f>
        <v>O02676C019290031.32</v>
      </c>
    </row>
    <row r="284" spans="1:19" x14ac:dyDescent="0.25">
      <c r="A284" s="1" t="s">
        <v>628</v>
      </c>
      <c r="B284" s="1" t="s">
        <v>253</v>
      </c>
      <c r="C284" s="1" t="s">
        <v>218</v>
      </c>
      <c r="D284" s="1" t="str">
        <f>VLOOKUP(C284,Products[],2,FALSE)</f>
        <v>Kids Eco 762</v>
      </c>
      <c r="E284" s="1" t="str">
        <f>VLOOKUP(Orders[[#This Row],[ProductID]],Products[],3,FALSE)</f>
        <v>Apparel</v>
      </c>
      <c r="F284" s="1" t="s">
        <v>23</v>
      </c>
      <c r="G284" s="1" t="str">
        <f>_xlfn.XLOOKUP(Orders[[#This Row],[CustomerID]],'Customers'!A:A,'Customers'!E:E)</f>
        <v>Consumer</v>
      </c>
      <c r="H284" s="2">
        <v>45613</v>
      </c>
      <c r="I284" s="2">
        <v>45616</v>
      </c>
      <c r="J284">
        <v>15</v>
      </c>
      <c r="K284">
        <v>4521.8100000000004</v>
      </c>
      <c r="L284">
        <v>0.1</v>
      </c>
      <c r="M284" s="1" t="s">
        <v>39</v>
      </c>
      <c r="N284" s="1" t="s">
        <v>34</v>
      </c>
      <c r="O284" s="1" t="s">
        <v>21</v>
      </c>
      <c r="P284" s="3">
        <f>Orders[[#This Row],[Quantity]]*Orders[[#This Row],[UnitPrice]]*(1-Orders[[#This Row],[Discount]])</f>
        <v>61044.435000000012</v>
      </c>
      <c r="Q284" s="1" t="str">
        <f>IF(AND(Orders[[#This Row],[Order Value]]&gt;50000,Orders[[#This Row],[Status]]="Completed"),"Yes","No")</f>
        <v>Yes</v>
      </c>
      <c r="R284" s="1" t="str">
        <f>IF(OR(Orders[[#This Row],[Region]]="Dhaka",Orders[[#This Row],[Region]]="Chattogram"),"Priority","Standard")</f>
        <v>Standard</v>
      </c>
      <c r="S284" s="1" t="str">
        <f>_xlfn.CONCAT(Orders[[#This Row],[OrderID]],Orders[[#This Row],[CustomerID]],Orders[[#This Row],[Order Value]])</f>
        <v>O01247C001961044.435</v>
      </c>
    </row>
    <row r="285" spans="1:19" x14ac:dyDescent="0.25">
      <c r="A285" s="1" t="s">
        <v>629</v>
      </c>
      <c r="B285" s="1" t="s">
        <v>545</v>
      </c>
      <c r="C285" s="1" t="s">
        <v>157</v>
      </c>
      <c r="D285" s="1" t="str">
        <f>VLOOKUP(C285,Products[],2,FALSE)</f>
        <v>Snacks Deluxe 862</v>
      </c>
      <c r="E285" s="1" t="str">
        <f>VLOOKUP(Orders[[#This Row],[ProductID]],Products[],3,FALSE)</f>
        <v>Groceries</v>
      </c>
      <c r="F285" s="1" t="s">
        <v>51</v>
      </c>
      <c r="G285" s="1" t="str">
        <f>_xlfn.XLOOKUP(Orders[[#This Row],[CustomerID]],'Customers'!A:A,'Customers'!E:E)</f>
        <v>Consumer</v>
      </c>
      <c r="H285" s="2">
        <v>45755</v>
      </c>
      <c r="I285" s="2">
        <v>45761</v>
      </c>
      <c r="J285">
        <v>23</v>
      </c>
      <c r="K285">
        <v>5929.72</v>
      </c>
      <c r="L285">
        <v>0.05</v>
      </c>
      <c r="M285" s="1" t="s">
        <v>43</v>
      </c>
      <c r="N285" s="1" t="s">
        <v>84</v>
      </c>
      <c r="O285" s="1" t="s">
        <v>24</v>
      </c>
      <c r="P285" s="3">
        <f>Orders[[#This Row],[Quantity]]*Orders[[#This Row],[UnitPrice]]*(1-Orders[[#This Row],[Discount]])</f>
        <v>129564.382</v>
      </c>
      <c r="Q285" s="1" t="str">
        <f>IF(AND(Orders[[#This Row],[Order Value]]&gt;50000,Orders[[#This Row],[Status]]="Completed"),"Yes","No")</f>
        <v>No</v>
      </c>
      <c r="R285" s="1" t="str">
        <f>IF(OR(Orders[[#This Row],[Region]]="Dhaka",Orders[[#This Row],[Region]]="Chattogram"),"Priority","Standard")</f>
        <v>Standard</v>
      </c>
      <c r="S285" s="1" t="str">
        <f>_xlfn.CONCAT(Orders[[#This Row],[OrderID]],Orders[[#This Row],[CustomerID]],Orders[[#This Row],[Order Value]])</f>
        <v>O05778C0377129564.382</v>
      </c>
    </row>
    <row r="286" spans="1:19" x14ac:dyDescent="0.25">
      <c r="A286" s="1" t="s">
        <v>626</v>
      </c>
      <c r="B286" s="1" t="s">
        <v>83</v>
      </c>
      <c r="C286" s="1" t="s">
        <v>151</v>
      </c>
      <c r="D286" s="1" t="str">
        <f>VLOOKUP(C286,Products[],2,FALSE)</f>
        <v>Paper Lite 570</v>
      </c>
      <c r="E286" s="1" t="str">
        <f>VLOOKUP(Orders[[#This Row],[ProductID]],Products[],3,FALSE)</f>
        <v>Office Supplies</v>
      </c>
      <c r="F286" s="1" t="s">
        <v>79</v>
      </c>
      <c r="G286" s="1" t="str">
        <f>_xlfn.XLOOKUP(Orders[[#This Row],[CustomerID]],'Customers'!A:A,'Customers'!E:E)</f>
        <v>consumer</v>
      </c>
      <c r="H286" s="2">
        <v>45338</v>
      </c>
      <c r="I286" s="2">
        <v>45346</v>
      </c>
      <c r="J286">
        <v>5</v>
      </c>
      <c r="K286">
        <v>2670.31</v>
      </c>
      <c r="L286">
        <v>0</v>
      </c>
      <c r="M286" s="1" t="s">
        <v>39</v>
      </c>
      <c r="N286" s="1" t="s">
        <v>34</v>
      </c>
      <c r="O286" s="1" t="s">
        <v>21</v>
      </c>
      <c r="P286" s="3">
        <f>Orders[[#This Row],[Quantity]]*Orders[[#This Row],[UnitPrice]]*(1-Orders[[#This Row],[Discount]])</f>
        <v>13351.55</v>
      </c>
      <c r="Q286" s="1" t="str">
        <f>IF(AND(Orders[[#This Row],[Order Value]]&gt;50000,Orders[[#This Row],[Status]]="Completed"),"Yes","No")</f>
        <v>No</v>
      </c>
      <c r="R286" s="1" t="str">
        <f>IF(OR(Orders[[#This Row],[Region]]="Dhaka",Orders[[#This Row],[Region]]="Chattogram"),"Priority","Standard")</f>
        <v>Standard</v>
      </c>
      <c r="S286" s="1" t="str">
        <f>_xlfn.CONCAT(Orders[[#This Row],[OrderID]],Orders[[#This Row],[CustomerID]],Orders[[#This Row],[Order Value]])</f>
        <v>O05665C018613351.55</v>
      </c>
    </row>
    <row r="287" spans="1:19" x14ac:dyDescent="0.25">
      <c r="A287" s="1" t="s">
        <v>630</v>
      </c>
      <c r="B287" s="1" t="s">
        <v>283</v>
      </c>
      <c r="C287" s="1" t="s">
        <v>160</v>
      </c>
      <c r="D287" s="1" t="str">
        <f>VLOOKUP(C287,Products[],2,FALSE)</f>
        <v>Audio Pro 619</v>
      </c>
      <c r="E287" s="1" t="str">
        <f>VLOOKUP(Orders[[#This Row],[ProductID]],Products[],3,FALSE)</f>
        <v>Electronics</v>
      </c>
      <c r="F287" s="1" t="s">
        <v>19</v>
      </c>
      <c r="G287" s="1" t="str">
        <f>_xlfn.XLOOKUP(Orders[[#This Row],[CustomerID]],'Customers'!A:A,'Customers'!E:E)</f>
        <v>Corporate</v>
      </c>
      <c r="H287" s="2">
        <v>45440</v>
      </c>
      <c r="I287" s="2">
        <v>45440</v>
      </c>
      <c r="J287">
        <v>10</v>
      </c>
      <c r="K287">
        <v>2819.64</v>
      </c>
      <c r="L287">
        <v>0.05</v>
      </c>
      <c r="M287" s="1" t="s">
        <v>52</v>
      </c>
      <c r="N287" s="1" t="s">
        <v>84</v>
      </c>
      <c r="O287" s="1" t="s">
        <v>21</v>
      </c>
      <c r="P287" s="3">
        <f>Orders[[#This Row],[Quantity]]*Orders[[#This Row],[UnitPrice]]*(1-Orders[[#This Row],[Discount]])</f>
        <v>26786.579999999998</v>
      </c>
      <c r="Q287" s="1" t="str">
        <f>IF(AND(Orders[[#This Row],[Order Value]]&gt;50000,Orders[[#This Row],[Status]]="Completed"),"Yes","No")</f>
        <v>No</v>
      </c>
      <c r="R287" s="1" t="str">
        <f>IF(OR(Orders[[#This Row],[Region]]="Dhaka",Orders[[#This Row],[Region]]="Chattogram"),"Priority","Standard")</f>
        <v>Priority</v>
      </c>
      <c r="S287" s="1" t="str">
        <f>_xlfn.CONCAT(Orders[[#This Row],[OrderID]],Orders[[#This Row],[CustomerID]],Orders[[#This Row],[Order Value]])</f>
        <v>O01315C027026786.58</v>
      </c>
    </row>
    <row r="288" spans="1:19" x14ac:dyDescent="0.25">
      <c r="A288" s="1" t="s">
        <v>631</v>
      </c>
      <c r="B288" s="1" t="s">
        <v>632</v>
      </c>
      <c r="C288" s="1" t="s">
        <v>297</v>
      </c>
      <c r="D288" s="1" t="str">
        <f>VLOOKUP(C288,Products[],2,FALSE)</f>
        <v>Household Standard 552</v>
      </c>
      <c r="E288" s="1" t="str">
        <f>VLOOKUP(Orders[[#This Row],[ProductID]],Products[],3,FALSE)</f>
        <v>Groceries</v>
      </c>
      <c r="F288" s="1" t="s">
        <v>125</v>
      </c>
      <c r="G288" s="1" t="str">
        <f>_xlfn.XLOOKUP(Orders[[#This Row],[CustomerID]],'Customers'!A:A,'Customers'!E:E)</f>
        <v>Home Office</v>
      </c>
      <c r="H288" s="2">
        <v>45455</v>
      </c>
      <c r="I288" s="2">
        <v>45460</v>
      </c>
      <c r="J288">
        <v>22</v>
      </c>
      <c r="K288">
        <v>7052.44</v>
      </c>
      <c r="L288">
        <v>0.15</v>
      </c>
      <c r="M288" s="1" t="s">
        <v>39</v>
      </c>
      <c r="N288" s="1" t="s">
        <v>28</v>
      </c>
      <c r="O288" s="1" t="s">
        <v>21</v>
      </c>
      <c r="P288" s="3">
        <f>Orders[[#This Row],[Quantity]]*Orders[[#This Row],[UnitPrice]]*(1-Orders[[#This Row],[Discount]])</f>
        <v>131880.628</v>
      </c>
      <c r="Q288" s="1" t="str">
        <f>IF(AND(Orders[[#This Row],[Order Value]]&gt;50000,Orders[[#This Row],[Status]]="Completed"),"Yes","No")</f>
        <v>No</v>
      </c>
      <c r="R288" s="1" t="str">
        <f>IF(OR(Orders[[#This Row],[Region]]="Dhaka",Orders[[#This Row],[Region]]="Chattogram"),"Priority","Standard")</f>
        <v>Standard</v>
      </c>
      <c r="S288" s="1" t="str">
        <f>_xlfn.CONCAT(Orders[[#This Row],[OrderID]],Orders[[#This Row],[CustomerID]],Orders[[#This Row],[Order Value]])</f>
        <v>O02356C0361131880.628</v>
      </c>
    </row>
    <row r="289" spans="1:19" x14ac:dyDescent="0.25">
      <c r="A289" s="1" t="s">
        <v>634</v>
      </c>
      <c r="B289" s="1" t="s">
        <v>292</v>
      </c>
      <c r="C289" s="1" t="s">
        <v>154</v>
      </c>
      <c r="D289" s="1" t="str">
        <f>VLOOKUP(C289,Products[],2,FALSE)</f>
        <v>Household Standard 873</v>
      </c>
      <c r="E289" s="1" t="str">
        <f>VLOOKUP(Orders[[#This Row],[ProductID]],Products[],3,FALSE)</f>
        <v>Groceries</v>
      </c>
      <c r="F289" s="1" t="s">
        <v>33</v>
      </c>
      <c r="G289" s="1" t="str">
        <f>_xlfn.XLOOKUP(Orders[[#This Row],[CustomerID]],'Customers'!A:A,'Customers'!E:E)</f>
        <v>SMB</v>
      </c>
      <c r="H289" s="2">
        <v>45661</v>
      </c>
      <c r="I289" s="2">
        <v>45664</v>
      </c>
      <c r="J289">
        <v>4</v>
      </c>
      <c r="K289">
        <v>3629.69</v>
      </c>
      <c r="L289">
        <v>0</v>
      </c>
      <c r="M289" s="1" t="s">
        <v>43</v>
      </c>
      <c r="N289" s="1" t="s">
        <v>34</v>
      </c>
      <c r="O289" s="1" t="s">
        <v>24</v>
      </c>
      <c r="P289" s="3">
        <f>Orders[[#This Row],[Quantity]]*Orders[[#This Row],[UnitPrice]]*(1-Orders[[#This Row],[Discount]])</f>
        <v>14518.76</v>
      </c>
      <c r="Q289" s="1" t="str">
        <f>IF(AND(Orders[[#This Row],[Order Value]]&gt;50000,Orders[[#This Row],[Status]]="Completed"),"Yes","No")</f>
        <v>No</v>
      </c>
      <c r="R289" s="1" t="str">
        <f>IF(OR(Orders[[#This Row],[Region]]="Dhaka",Orders[[#This Row],[Region]]="Chattogram"),"Priority","Standard")</f>
        <v>Standard</v>
      </c>
      <c r="S289" s="1" t="str">
        <f>_xlfn.CONCAT(Orders[[#This Row],[OrderID]],Orders[[#This Row],[CustomerID]],Orders[[#This Row],[Order Value]])</f>
        <v>O01452C040614518.76</v>
      </c>
    </row>
    <row r="290" spans="1:19" x14ac:dyDescent="0.25">
      <c r="A290" s="1" t="s">
        <v>635</v>
      </c>
      <c r="B290" s="1" t="s">
        <v>314</v>
      </c>
      <c r="C290" s="1" t="s">
        <v>78</v>
      </c>
      <c r="D290" s="1" t="str">
        <f>VLOOKUP(C290,Products[],2,FALSE)</f>
        <v>Personal Care Eco 185</v>
      </c>
      <c r="E290" s="1" t="str">
        <f>VLOOKUP(Orders[[#This Row],[ProductID]],Products[],3,FALSE)</f>
        <v>Groceries</v>
      </c>
      <c r="F290" s="1" t="s">
        <v>19</v>
      </c>
      <c r="G290" s="1" t="str">
        <f>_xlfn.XLOOKUP(Orders[[#This Row],[CustomerID]],'Customers'!A:A,'Customers'!E:E)</f>
        <v>SMB</v>
      </c>
      <c r="H290" s="2">
        <v>45741</v>
      </c>
      <c r="I290" s="2">
        <v>45752</v>
      </c>
      <c r="J290">
        <v>19</v>
      </c>
      <c r="K290">
        <v>2568</v>
      </c>
      <c r="L290">
        <v>0</v>
      </c>
      <c r="M290" s="1" t="s">
        <v>20</v>
      </c>
      <c r="N290" s="1" t="s">
        <v>34</v>
      </c>
      <c r="O290" s="1" t="s">
        <v>35</v>
      </c>
      <c r="P290" s="3">
        <f>Orders[[#This Row],[Quantity]]*Orders[[#This Row],[UnitPrice]]*(1-Orders[[#This Row],[Discount]])</f>
        <v>48792</v>
      </c>
      <c r="Q290" s="1" t="str">
        <f>IF(AND(Orders[[#This Row],[Order Value]]&gt;50000,Orders[[#This Row],[Status]]="Completed"),"Yes","No")</f>
        <v>No</v>
      </c>
      <c r="R290" s="1" t="str">
        <f>IF(OR(Orders[[#This Row],[Region]]="Dhaka",Orders[[#This Row],[Region]]="Chattogram"),"Priority","Standard")</f>
        <v>Priority</v>
      </c>
      <c r="S290" s="1" t="str">
        <f>_xlfn.CONCAT(Orders[[#This Row],[OrderID]],Orders[[#This Row],[CustomerID]],Orders[[#This Row],[Order Value]])</f>
        <v>O03606C018048792</v>
      </c>
    </row>
    <row r="291" spans="1:19" x14ac:dyDescent="0.25">
      <c r="A291" s="1" t="s">
        <v>637</v>
      </c>
      <c r="B291" s="1" t="s">
        <v>638</v>
      </c>
      <c r="C291" s="1" t="s">
        <v>22</v>
      </c>
      <c r="D291" s="1" t="str">
        <f>VLOOKUP(C291,Products[],2,FALSE)</f>
        <v>Laptops Lite 159</v>
      </c>
      <c r="E291" s="1" t="str">
        <f>VLOOKUP(Orders[[#This Row],[ProductID]],Products[],3,FALSE)</f>
        <v>Electronics</v>
      </c>
      <c r="F291" s="1" t="s">
        <v>105</v>
      </c>
      <c r="G291" s="1" t="str">
        <f>_xlfn.XLOOKUP(Orders[[#This Row],[CustomerID]],'Customers'!A:A,'Customers'!E:E)</f>
        <v>consumer</v>
      </c>
      <c r="H291" s="2">
        <v>45793</v>
      </c>
      <c r="I291" s="2">
        <v>45791</v>
      </c>
      <c r="J291">
        <v>22</v>
      </c>
      <c r="K291">
        <v>783.86</v>
      </c>
      <c r="L291">
        <v>0</v>
      </c>
      <c r="M291" s="1" t="s">
        <v>39</v>
      </c>
      <c r="N291" s="1" t="s">
        <v>34</v>
      </c>
      <c r="O291" s="1" t="s">
        <v>29</v>
      </c>
      <c r="P291" s="3">
        <f>Orders[[#This Row],[Quantity]]*Orders[[#This Row],[UnitPrice]]*(1-Orders[[#This Row],[Discount]])</f>
        <v>17244.920000000002</v>
      </c>
      <c r="Q291" s="1" t="str">
        <f>IF(AND(Orders[[#This Row],[Order Value]]&gt;50000,Orders[[#This Row],[Status]]="Completed"),"Yes","No")</f>
        <v>No</v>
      </c>
      <c r="R291" s="1" t="str">
        <f>IF(OR(Orders[[#This Row],[Region]]="Dhaka",Orders[[#This Row],[Region]]="Chattogram"),"Priority","Standard")</f>
        <v>Standard</v>
      </c>
      <c r="S291" s="1" t="str">
        <f>_xlfn.CONCAT(Orders[[#This Row],[OrderID]],Orders[[#This Row],[CustomerID]],Orders[[#This Row],[Order Value]])</f>
        <v>O05493C021617244.92</v>
      </c>
    </row>
    <row r="292" spans="1:19" x14ac:dyDescent="0.25">
      <c r="A292" s="1" t="s">
        <v>639</v>
      </c>
      <c r="B292" s="1" t="s">
        <v>640</v>
      </c>
      <c r="C292" s="1" t="s">
        <v>148</v>
      </c>
      <c r="D292" s="1" t="str">
        <f>VLOOKUP(C292,Products[],2,FALSE)</f>
        <v>Audio Classic 927</v>
      </c>
      <c r="E292" s="1" t="str">
        <f>VLOOKUP(Orders[[#This Row],[ProductID]],Products[],3,FALSE)</f>
        <v>Electronics</v>
      </c>
      <c r="F292" s="1" t="s">
        <v>125</v>
      </c>
      <c r="G292" s="1" t="str">
        <f>_xlfn.XLOOKUP(Orders[[#This Row],[CustomerID]],'Customers'!A:A,'Customers'!E:E)</f>
        <v>consumer</v>
      </c>
      <c r="H292" s="2">
        <v>45763</v>
      </c>
      <c r="I292" s="2">
        <v>45769</v>
      </c>
      <c r="J292">
        <v>5</v>
      </c>
      <c r="K292">
        <v>3524.56</v>
      </c>
      <c r="L292">
        <v>0.15</v>
      </c>
      <c r="M292" s="1" t="s">
        <v>20</v>
      </c>
      <c r="N292" s="1" t="s">
        <v>34</v>
      </c>
      <c r="O292" s="1" t="s">
        <v>21</v>
      </c>
      <c r="P292" s="3">
        <f>Orders[[#This Row],[Quantity]]*Orders[[#This Row],[UnitPrice]]*(1-Orders[[#This Row],[Discount]])</f>
        <v>14979.38</v>
      </c>
      <c r="Q292" s="1" t="str">
        <f>IF(AND(Orders[[#This Row],[Order Value]]&gt;50000,Orders[[#This Row],[Status]]="Completed"),"Yes","No")</f>
        <v>No</v>
      </c>
      <c r="R292" s="1" t="str">
        <f>IF(OR(Orders[[#This Row],[Region]]="Dhaka",Orders[[#This Row],[Region]]="Chattogram"),"Priority","Standard")</f>
        <v>Priority</v>
      </c>
      <c r="S292" s="1" t="str">
        <f>_xlfn.CONCAT(Orders[[#This Row],[OrderID]],Orders[[#This Row],[CustomerID]],Orders[[#This Row],[Order Value]])</f>
        <v>O05272C003314979.38</v>
      </c>
    </row>
    <row r="293" spans="1:19" x14ac:dyDescent="0.25">
      <c r="A293" s="1" t="s">
        <v>641</v>
      </c>
      <c r="B293" s="1" t="s">
        <v>642</v>
      </c>
      <c r="C293" s="1" t="s">
        <v>41</v>
      </c>
      <c r="D293" s="1" t="str">
        <f>VLOOKUP(C293,Products[],2,FALSE)</f>
        <v>Personal Care Mini 941</v>
      </c>
      <c r="E293" s="1" t="str">
        <f>VLOOKUP(Orders[[#This Row],[ProductID]],Products[],3,FALSE)</f>
        <v>Groceries</v>
      </c>
      <c r="F293" s="1" t="s">
        <v>13</v>
      </c>
      <c r="G293" s="1" t="str">
        <f>_xlfn.XLOOKUP(Orders[[#This Row],[CustomerID]],'Customers'!A:A,'Customers'!E:E)</f>
        <v>SMB</v>
      </c>
      <c r="H293" s="2">
        <v>45367</v>
      </c>
      <c r="I293" s="2">
        <v>45376</v>
      </c>
      <c r="J293">
        <v>1</v>
      </c>
      <c r="K293">
        <v>322.58</v>
      </c>
      <c r="L293">
        <v>0.2</v>
      </c>
      <c r="M293" s="1" t="s">
        <v>39</v>
      </c>
      <c r="N293" s="1" t="s">
        <v>34</v>
      </c>
      <c r="O293" s="1" t="s">
        <v>24</v>
      </c>
      <c r="P293" s="3">
        <f>Orders[[#This Row],[Quantity]]*Orders[[#This Row],[UnitPrice]]*(1-Orders[[#This Row],[Discount]])</f>
        <v>258.06400000000002</v>
      </c>
      <c r="Q293" s="1" t="str">
        <f>IF(AND(Orders[[#This Row],[Order Value]]&gt;50000,Orders[[#This Row],[Status]]="Completed"),"Yes","No")</f>
        <v>No</v>
      </c>
      <c r="R293" s="1" t="str">
        <f>IF(OR(Orders[[#This Row],[Region]]="Dhaka",Orders[[#This Row],[Region]]="Chattogram"),"Priority","Standard")</f>
        <v>Standard</v>
      </c>
      <c r="S293" s="1" t="str">
        <f>_xlfn.CONCAT(Orders[[#This Row],[OrderID]],Orders[[#This Row],[CustomerID]],Orders[[#This Row],[Order Value]])</f>
        <v>O03699C0497258.064</v>
      </c>
    </row>
    <row r="294" spans="1:19" x14ac:dyDescent="0.25">
      <c r="A294" s="1" t="s">
        <v>643</v>
      </c>
      <c r="B294" s="1" t="s">
        <v>644</v>
      </c>
      <c r="C294" s="1" t="s">
        <v>54</v>
      </c>
      <c r="D294" s="1" t="str">
        <f>VLOOKUP(C294,Products[],2,FALSE)</f>
        <v>Women Lite 643</v>
      </c>
      <c r="E294" s="1" t="str">
        <f>VLOOKUP(Orders[[#This Row],[ProductID]],Products[],3,FALSE)</f>
        <v>Apparel</v>
      </c>
      <c r="F294" s="1" t="s">
        <v>13</v>
      </c>
      <c r="G294" s="1" t="str">
        <f>_xlfn.XLOOKUP(Orders[[#This Row],[CustomerID]],'Customers'!A:A,'Customers'!E:E)</f>
        <v>Consumer</v>
      </c>
      <c r="H294" s="2">
        <v>45639</v>
      </c>
      <c r="I294" s="2">
        <v>45647</v>
      </c>
      <c r="J294">
        <v>11</v>
      </c>
      <c r="K294">
        <v>564.44000000000005</v>
      </c>
      <c r="L294">
        <v>0</v>
      </c>
      <c r="M294" s="1" t="s">
        <v>43</v>
      </c>
      <c r="N294" s="1" t="s">
        <v>84</v>
      </c>
      <c r="O294" s="1" t="s">
        <v>24</v>
      </c>
      <c r="P294" s="3">
        <f>Orders[[#This Row],[Quantity]]*Orders[[#This Row],[UnitPrice]]*(1-Orders[[#This Row],[Discount]])</f>
        <v>6208.84</v>
      </c>
      <c r="Q294" s="1" t="str">
        <f>IF(AND(Orders[[#This Row],[Order Value]]&gt;50000,Orders[[#This Row],[Status]]="Completed"),"Yes","No")</f>
        <v>No</v>
      </c>
      <c r="R294" s="1" t="str">
        <f>IF(OR(Orders[[#This Row],[Region]]="Dhaka",Orders[[#This Row],[Region]]="Chattogram"),"Priority","Standard")</f>
        <v>Standard</v>
      </c>
      <c r="S294" s="1" t="str">
        <f>_xlfn.CONCAT(Orders[[#This Row],[OrderID]],Orders[[#This Row],[CustomerID]],Orders[[#This Row],[Order Value]])</f>
        <v>O02107C01536208.84</v>
      </c>
    </row>
    <row r="295" spans="1:19" x14ac:dyDescent="0.25">
      <c r="A295" s="1" t="s">
        <v>645</v>
      </c>
      <c r="B295" s="1" t="s">
        <v>503</v>
      </c>
      <c r="C295" s="1" t="s">
        <v>78</v>
      </c>
      <c r="D295" s="1" t="str">
        <f>VLOOKUP(C295,Products[],2,FALSE)</f>
        <v>Personal Care Eco 185</v>
      </c>
      <c r="E295" s="1" t="str">
        <f>VLOOKUP(Orders[[#This Row],[ProductID]],Products[],3,FALSE)</f>
        <v>Groceries</v>
      </c>
      <c r="F295" s="1" t="s">
        <v>33</v>
      </c>
      <c r="G295" s="1" t="str">
        <f>_xlfn.XLOOKUP(Orders[[#This Row],[CustomerID]],'Customers'!A:A,'Customers'!E:E)</f>
        <v>Corporate</v>
      </c>
      <c r="H295" s="2">
        <v>45585</v>
      </c>
      <c r="I295" s="2">
        <v>45597</v>
      </c>
      <c r="J295">
        <v>12</v>
      </c>
      <c r="K295">
        <v>2629.27</v>
      </c>
      <c r="L295">
        <v>0</v>
      </c>
      <c r="M295" s="1" t="s">
        <v>39</v>
      </c>
      <c r="N295" s="1" t="s">
        <v>28</v>
      </c>
      <c r="O295" s="1" t="s">
        <v>21</v>
      </c>
      <c r="P295" s="3">
        <f>Orders[[#This Row],[Quantity]]*Orders[[#This Row],[UnitPrice]]*(1-Orders[[#This Row],[Discount]])</f>
        <v>31551.239999999998</v>
      </c>
      <c r="Q295" s="1" t="str">
        <f>IF(AND(Orders[[#This Row],[Order Value]]&gt;50000,Orders[[#This Row],[Status]]="Completed"),"Yes","No")</f>
        <v>No</v>
      </c>
      <c r="R295" s="1" t="str">
        <f>IF(OR(Orders[[#This Row],[Region]]="Dhaka",Orders[[#This Row],[Region]]="Chattogram"),"Priority","Standard")</f>
        <v>Standard</v>
      </c>
      <c r="S295" s="1" t="str">
        <f>_xlfn.CONCAT(Orders[[#This Row],[OrderID]],Orders[[#This Row],[CustomerID]],Orders[[#This Row],[Order Value]])</f>
        <v>O00627C020731551.24</v>
      </c>
    </row>
    <row r="296" spans="1:19" x14ac:dyDescent="0.25">
      <c r="A296" s="1" t="s">
        <v>646</v>
      </c>
      <c r="B296" s="1" t="s">
        <v>277</v>
      </c>
      <c r="C296" s="1" t="s">
        <v>148</v>
      </c>
      <c r="D296" s="1" t="str">
        <f>VLOOKUP(C296,Products[],2,FALSE)</f>
        <v>Audio Classic 927</v>
      </c>
      <c r="E296" s="1" t="str">
        <f>VLOOKUP(Orders[[#This Row],[ProductID]],Products[],3,FALSE)</f>
        <v>Electronics</v>
      </c>
      <c r="F296" s="1" t="s">
        <v>55</v>
      </c>
      <c r="G296" s="1" t="str">
        <f>_xlfn.XLOOKUP(Orders[[#This Row],[CustomerID]],'Customers'!A:A,'Customers'!E:E)</f>
        <v>Corporate</v>
      </c>
      <c r="H296" s="2">
        <v>45624</v>
      </c>
      <c r="I296" s="2">
        <v>45628</v>
      </c>
      <c r="J296">
        <v>16</v>
      </c>
      <c r="K296">
        <v>6783.21</v>
      </c>
      <c r="L296">
        <v>0</v>
      </c>
      <c r="M296" s="1" t="s">
        <v>52</v>
      </c>
      <c r="N296" s="1" t="s">
        <v>34</v>
      </c>
      <c r="O296" s="1" t="s">
        <v>21</v>
      </c>
      <c r="P296" s="3">
        <f>Orders[[#This Row],[Quantity]]*Orders[[#This Row],[UnitPrice]]*(1-Orders[[#This Row],[Discount]])</f>
        <v>108531.36</v>
      </c>
      <c r="Q296" s="1" t="str">
        <f>IF(AND(Orders[[#This Row],[Order Value]]&gt;50000,Orders[[#This Row],[Status]]="Completed"),"Yes","No")</f>
        <v>Yes</v>
      </c>
      <c r="R296" s="1" t="str">
        <f>IF(OR(Orders[[#This Row],[Region]]="Dhaka",Orders[[#This Row],[Region]]="Chattogram"),"Priority","Standard")</f>
        <v>Priority</v>
      </c>
      <c r="S296" s="1" t="str">
        <f>_xlfn.CONCAT(Orders[[#This Row],[OrderID]],Orders[[#This Row],[CustomerID]],Orders[[#This Row],[Order Value]])</f>
        <v>O04830C0041108531.36</v>
      </c>
    </row>
    <row r="297" spans="1:19" x14ac:dyDescent="0.25">
      <c r="A297" s="1" t="s">
        <v>647</v>
      </c>
      <c r="B297" s="1" t="s">
        <v>93</v>
      </c>
      <c r="C297" s="1" t="s">
        <v>121</v>
      </c>
      <c r="D297" s="1" t="str">
        <f>VLOOKUP(C297,Products[],2,FALSE)</f>
        <v>Storage Max 865</v>
      </c>
      <c r="E297" s="1" t="str">
        <f>VLOOKUP(Orders[[#This Row],[ProductID]],Products[],3,FALSE)</f>
        <v>Furniture</v>
      </c>
      <c r="F297" s="1" t="s">
        <v>19</v>
      </c>
      <c r="G297" s="1" t="str">
        <f>_xlfn.XLOOKUP(Orders[[#This Row],[CustomerID]],'Customers'!A:A,'Customers'!E:E)</f>
        <v>Home Office</v>
      </c>
      <c r="H297" s="2">
        <v>45625</v>
      </c>
      <c r="I297" s="2">
        <v>45630</v>
      </c>
      <c r="J297">
        <v>21</v>
      </c>
      <c r="K297">
        <v>4391.9799999999996</v>
      </c>
      <c r="L297">
        <v>0</v>
      </c>
      <c r="M297" s="1" t="s">
        <v>52</v>
      </c>
      <c r="N297" s="1" t="s">
        <v>28</v>
      </c>
      <c r="O297" s="1" t="s">
        <v>21</v>
      </c>
      <c r="P297" s="3">
        <f>Orders[[#This Row],[Quantity]]*Orders[[#This Row],[UnitPrice]]*(1-Orders[[#This Row],[Discount]])</f>
        <v>92231.579999999987</v>
      </c>
      <c r="Q297" s="1" t="str">
        <f>IF(AND(Orders[[#This Row],[Order Value]]&gt;50000,Orders[[#This Row],[Status]]="Completed"),"Yes","No")</f>
        <v>No</v>
      </c>
      <c r="R297" s="1" t="str">
        <f>IF(OR(Orders[[#This Row],[Region]]="Dhaka",Orders[[#This Row],[Region]]="Chattogram"),"Priority","Standard")</f>
        <v>Priority</v>
      </c>
      <c r="S297" s="1" t="str">
        <f>_xlfn.CONCAT(Orders[[#This Row],[OrderID]],Orders[[#This Row],[CustomerID]],Orders[[#This Row],[Order Value]])</f>
        <v>O05874C029092231.58</v>
      </c>
    </row>
    <row r="298" spans="1:19" hidden="1" x14ac:dyDescent="0.25">
      <c r="A298" s="1" t="s">
        <v>648</v>
      </c>
      <c r="B298" s="1" t="s">
        <v>288</v>
      </c>
      <c r="C298" s="1" t="s">
        <v>221</v>
      </c>
      <c r="D298" s="1" t="e">
        <f>VLOOKUP(C298,Products[],2,FALSE)</f>
        <v>#N/A</v>
      </c>
      <c r="E298" s="1" t="e">
        <f>VLOOKUP(Orders[[#This Row],[ProductID]],Products[],3,FALSE)</f>
        <v>#N/A</v>
      </c>
      <c r="F298" s="1" t="s">
        <v>13</v>
      </c>
      <c r="G298" s="1" t="str">
        <f>_xlfn.XLOOKUP(Orders[[#This Row],[CustomerID]],'Customers'!A:A,'Customers'!E:E)</f>
        <v>Corporate</v>
      </c>
      <c r="H298" s="2">
        <v>45901</v>
      </c>
      <c r="I298" s="2">
        <v>45899</v>
      </c>
      <c r="J298">
        <v>11</v>
      </c>
      <c r="K298">
        <v>3336.57</v>
      </c>
      <c r="L298">
        <v>0.1</v>
      </c>
      <c r="M298" s="1" t="s">
        <v>14</v>
      </c>
      <c r="N298" s="1" t="s">
        <v>15</v>
      </c>
      <c r="O298" s="1" t="s">
        <v>24</v>
      </c>
      <c r="P298" s="3">
        <f>Orders[[#This Row],[Quantity]]*Orders[[#This Row],[UnitPrice]]*(1-Orders[[#This Row],[Discount]])</f>
        <v>33032.043000000005</v>
      </c>
      <c r="Q298" s="1" t="str">
        <f>IF(AND(Orders[[#This Row],[Order Value]]&gt;50000,Orders[[#This Row],[Status]]="Completed"),"Yes","No")</f>
        <v>No</v>
      </c>
      <c r="R298" s="1" t="str">
        <f>IF(OR(Orders[[#This Row],[Region]]="Dhaka",Orders[[#This Row],[Region]]="Chattogram"),"Priority","Standard")</f>
        <v>Standard</v>
      </c>
      <c r="S298" s="1" t="str">
        <f>_xlfn.CONCAT(Orders[[#This Row],[OrderID]],Orders[[#This Row],[CustomerID]],Orders[[#This Row],[Order Value]])</f>
        <v>O05722C009033032.043</v>
      </c>
    </row>
    <row r="299" spans="1:19" x14ac:dyDescent="0.25">
      <c r="A299" s="1" t="s">
        <v>649</v>
      </c>
      <c r="B299" s="1" t="s">
        <v>432</v>
      </c>
      <c r="C299" s="1" t="s">
        <v>199</v>
      </c>
      <c r="D299" s="1" t="str">
        <f>VLOOKUP(C299,Products[],2,FALSE)</f>
        <v>Laptops Deluxe 892</v>
      </c>
      <c r="E299" s="1" t="str">
        <f>VLOOKUP(Orders[[#This Row],[ProductID]],Products[],3,FALSE)</f>
        <v>Electronics</v>
      </c>
      <c r="F299" s="1" t="s">
        <v>82</v>
      </c>
      <c r="G299" s="1" t="str">
        <f>_xlfn.XLOOKUP(Orders[[#This Row],[CustomerID]],'Customers'!A:A,'Customers'!E:E)</f>
        <v>SMB</v>
      </c>
      <c r="H299" s="2">
        <v>45929</v>
      </c>
      <c r="I299" s="2">
        <v>45940</v>
      </c>
      <c r="J299">
        <v>19</v>
      </c>
      <c r="K299">
        <v>5204.03</v>
      </c>
      <c r="L299">
        <v>0.15</v>
      </c>
      <c r="M299" s="1" t="s">
        <v>52</v>
      </c>
      <c r="N299" s="1" t="s">
        <v>84</v>
      </c>
      <c r="O299" s="1" t="s">
        <v>24</v>
      </c>
      <c r="P299" s="3">
        <f>Orders[[#This Row],[Quantity]]*Orders[[#This Row],[UnitPrice]]*(1-Orders[[#This Row],[Discount]])</f>
        <v>84045.084499999997</v>
      </c>
      <c r="Q299" s="1" t="str">
        <f>IF(AND(Orders[[#This Row],[Order Value]]&gt;50000,Orders[[#This Row],[Status]]="Completed"),"Yes","No")</f>
        <v>No</v>
      </c>
      <c r="R299" s="1" t="str">
        <f>IF(OR(Orders[[#This Row],[Region]]="Dhaka",Orders[[#This Row],[Region]]="Chattogram"),"Priority","Standard")</f>
        <v>Priority</v>
      </c>
      <c r="S299" s="1" t="str">
        <f>_xlfn.CONCAT(Orders[[#This Row],[OrderID]],Orders[[#This Row],[CustomerID]],Orders[[#This Row],[Order Value]])</f>
        <v>O05444C009684045.0845</v>
      </c>
    </row>
    <row r="300" spans="1:19" x14ac:dyDescent="0.25">
      <c r="A300" s="1" t="s">
        <v>650</v>
      </c>
      <c r="B300" s="1" t="s">
        <v>419</v>
      </c>
      <c r="C300" s="1" t="s">
        <v>160</v>
      </c>
      <c r="D300" s="1" t="str">
        <f>VLOOKUP(C300,Products[],2,FALSE)</f>
        <v>Audio Pro 619</v>
      </c>
      <c r="E300" s="1" t="str">
        <f>VLOOKUP(Orders[[#This Row],[ProductID]],Products[],3,FALSE)</f>
        <v>Electronics</v>
      </c>
      <c r="F300" s="1" t="s">
        <v>19</v>
      </c>
      <c r="G300" s="1" t="str">
        <f>_xlfn.XLOOKUP(Orders[[#This Row],[CustomerID]],'Customers'!A:A,'Customers'!E:E)</f>
        <v>SMB</v>
      </c>
      <c r="H300" s="2">
        <v>45932</v>
      </c>
      <c r="I300" s="2">
        <v>45937</v>
      </c>
      <c r="J300">
        <v>4</v>
      </c>
      <c r="K300">
        <v>7166.26</v>
      </c>
      <c r="L300">
        <v>0.2</v>
      </c>
      <c r="M300" s="1" t="s">
        <v>43</v>
      </c>
      <c r="N300" s="1" t="s">
        <v>34</v>
      </c>
      <c r="O300" s="1" t="s">
        <v>24</v>
      </c>
      <c r="P300" s="3">
        <f>Orders[[#This Row],[Quantity]]*Orders[[#This Row],[UnitPrice]]*(1-Orders[[#This Row],[Discount]])</f>
        <v>22932.032000000003</v>
      </c>
      <c r="Q300" s="1" t="str">
        <f>IF(AND(Orders[[#This Row],[Order Value]]&gt;50000,Orders[[#This Row],[Status]]="Completed"),"Yes","No")</f>
        <v>No</v>
      </c>
      <c r="R300" s="1" t="str">
        <f>IF(OR(Orders[[#This Row],[Region]]="Dhaka",Orders[[#This Row],[Region]]="Chattogram"),"Priority","Standard")</f>
        <v>Standard</v>
      </c>
      <c r="S300" s="1" t="str">
        <f>_xlfn.CONCAT(Orders[[#This Row],[OrderID]],Orders[[#This Row],[CustomerID]],Orders[[#This Row],[Order Value]])</f>
        <v>O05273C042522932.032</v>
      </c>
    </row>
    <row r="301" spans="1:19" x14ac:dyDescent="0.25">
      <c r="A301" s="1" t="s">
        <v>651</v>
      </c>
      <c r="B301" s="1" t="s">
        <v>652</v>
      </c>
      <c r="C301" s="1" t="s">
        <v>22</v>
      </c>
      <c r="D301" s="1" t="str">
        <f>VLOOKUP(C301,Products[],2,FALSE)</f>
        <v>Laptops Lite 159</v>
      </c>
      <c r="E301" s="1" t="str">
        <f>VLOOKUP(Orders[[#This Row],[ProductID]],Products[],3,FALSE)</f>
        <v>Electronics</v>
      </c>
      <c r="F301" s="1" t="s">
        <v>33</v>
      </c>
      <c r="G301" s="1" t="str">
        <f>_xlfn.XLOOKUP(Orders[[#This Row],[CustomerID]],'Customers'!A:A,'Customers'!E:E)</f>
        <v>Home Office</v>
      </c>
      <c r="H301" s="2">
        <v>45589</v>
      </c>
      <c r="I301" s="2">
        <v>45588</v>
      </c>
      <c r="J301">
        <v>2</v>
      </c>
      <c r="K301">
        <v>7737.28</v>
      </c>
      <c r="L301">
        <v>0</v>
      </c>
      <c r="M301" s="1" t="s">
        <v>43</v>
      </c>
      <c r="N301" s="1" t="s">
        <v>15</v>
      </c>
      <c r="O301" s="1" t="s">
        <v>21</v>
      </c>
      <c r="P301" s="3">
        <f>Orders[[#This Row],[Quantity]]*Orders[[#This Row],[UnitPrice]]*(1-Orders[[#This Row],[Discount]])</f>
        <v>15474.56</v>
      </c>
      <c r="Q301" s="1" t="str">
        <f>IF(AND(Orders[[#This Row],[Order Value]]&gt;50000,Orders[[#This Row],[Status]]="Completed"),"Yes","No")</f>
        <v>No</v>
      </c>
      <c r="R301" s="1" t="str">
        <f>IF(OR(Orders[[#This Row],[Region]]="Dhaka",Orders[[#This Row],[Region]]="Chattogram"),"Priority","Standard")</f>
        <v>Standard</v>
      </c>
      <c r="S301" s="1" t="str">
        <f>_xlfn.CONCAT(Orders[[#This Row],[OrderID]],Orders[[#This Row],[CustomerID]],Orders[[#This Row],[Order Value]])</f>
        <v>O05840C018915474.56</v>
      </c>
    </row>
    <row r="302" spans="1:19" x14ac:dyDescent="0.25">
      <c r="A302" s="1" t="s">
        <v>653</v>
      </c>
      <c r="B302" s="1" t="s">
        <v>468</v>
      </c>
      <c r="C302" s="1" t="s">
        <v>108</v>
      </c>
      <c r="D302" s="1" t="str">
        <f>VLOOKUP(C302,Products[],2,FALSE)</f>
        <v>Men Max 446</v>
      </c>
      <c r="E302" s="1" t="str">
        <f>VLOOKUP(Orders[[#This Row],[ProductID]],Products[],3,FALSE)</f>
        <v>Apparel</v>
      </c>
      <c r="F302" s="1" t="s">
        <v>59</v>
      </c>
      <c r="G302" s="1" t="str">
        <f>_xlfn.XLOOKUP(Orders[[#This Row],[CustomerID]],'Customers'!A:A,'Customers'!E:E)</f>
        <v>Corporate</v>
      </c>
      <c r="H302" s="2">
        <v>45573</v>
      </c>
      <c r="I302" s="2">
        <v>45574</v>
      </c>
      <c r="J302">
        <v>16</v>
      </c>
      <c r="K302">
        <v>1303.3</v>
      </c>
      <c r="L302">
        <v>0</v>
      </c>
      <c r="M302" s="1" t="s">
        <v>20</v>
      </c>
      <c r="N302" s="1" t="s">
        <v>34</v>
      </c>
      <c r="O302" s="1" t="s">
        <v>24</v>
      </c>
      <c r="P302" s="3">
        <f>Orders[[#This Row],[Quantity]]*Orders[[#This Row],[UnitPrice]]*(1-Orders[[#This Row],[Discount]])</f>
        <v>20852.8</v>
      </c>
      <c r="Q302" s="1" t="str">
        <f>IF(AND(Orders[[#This Row],[Order Value]]&gt;50000,Orders[[#This Row],[Status]]="Completed"),"Yes","No")</f>
        <v>No</v>
      </c>
      <c r="R302" s="1" t="str">
        <f>IF(OR(Orders[[#This Row],[Region]]="Dhaka",Orders[[#This Row],[Region]]="Chattogram"),"Priority","Standard")</f>
        <v>Priority</v>
      </c>
      <c r="S302" s="1" t="str">
        <f>_xlfn.CONCAT(Orders[[#This Row],[OrderID]],Orders[[#This Row],[CustomerID]],Orders[[#This Row],[Order Value]])</f>
        <v>O04438C025520852.8</v>
      </c>
    </row>
    <row r="303" spans="1:19" x14ac:dyDescent="0.25">
      <c r="A303" s="1" t="s">
        <v>654</v>
      </c>
      <c r="B303" s="1" t="s">
        <v>143</v>
      </c>
      <c r="C303" s="1" t="s">
        <v>191</v>
      </c>
      <c r="D303" s="1" t="str">
        <f>VLOOKUP(C303,Products[],2,FALSE)</f>
        <v>Snacks Standard 597</v>
      </c>
      <c r="E303" s="1" t="str">
        <f>VLOOKUP(Orders[[#This Row],[ProductID]],Products[],3,FALSE)</f>
        <v>Groceries</v>
      </c>
      <c r="F303" s="1" t="s">
        <v>19</v>
      </c>
      <c r="G303" s="1" t="str">
        <f>_xlfn.XLOOKUP(Orders[[#This Row],[CustomerID]],'Customers'!A:A,'Customers'!E:E)</f>
        <v>Corporate</v>
      </c>
      <c r="H303" s="2">
        <v>45787</v>
      </c>
      <c r="I303" s="2">
        <v>45801</v>
      </c>
      <c r="J303">
        <v>14</v>
      </c>
      <c r="K303">
        <v>3980.71</v>
      </c>
      <c r="L303">
        <v>0</v>
      </c>
      <c r="M303" s="1" t="s">
        <v>14</v>
      </c>
      <c r="N303" s="1" t="s">
        <v>34</v>
      </c>
      <c r="O303" s="1" t="s">
        <v>29</v>
      </c>
      <c r="P303" s="3">
        <f>Orders[[#This Row],[Quantity]]*Orders[[#This Row],[UnitPrice]]*(1-Orders[[#This Row],[Discount]])</f>
        <v>55729.94</v>
      </c>
      <c r="Q303" s="1" t="str">
        <f>IF(AND(Orders[[#This Row],[Order Value]]&gt;50000,Orders[[#This Row],[Status]]="Completed"),"Yes","No")</f>
        <v>Yes</v>
      </c>
      <c r="R303" s="1" t="str">
        <f>IF(OR(Orders[[#This Row],[Region]]="Dhaka",Orders[[#This Row],[Region]]="Chattogram"),"Priority","Standard")</f>
        <v>Standard</v>
      </c>
      <c r="S303" s="1" t="str">
        <f>_xlfn.CONCAT(Orders[[#This Row],[OrderID]],Orders[[#This Row],[CustomerID]],Orders[[#This Row],[Order Value]])</f>
        <v>O02928C041555729.94</v>
      </c>
    </row>
    <row r="304" spans="1:19" x14ac:dyDescent="0.25">
      <c r="A304" s="1" t="s">
        <v>655</v>
      </c>
      <c r="B304" s="1" t="s">
        <v>26</v>
      </c>
      <c r="C304" s="1" t="s">
        <v>218</v>
      </c>
      <c r="D304" s="1" t="str">
        <f>VLOOKUP(C304,Products[],2,FALSE)</f>
        <v>Kids Eco 762</v>
      </c>
      <c r="E304" s="1" t="str">
        <f>VLOOKUP(Orders[[#This Row],[ProductID]],Products[],3,FALSE)</f>
        <v>Apparel</v>
      </c>
      <c r="F304" s="1" t="s">
        <v>82</v>
      </c>
      <c r="G304" s="1" t="str">
        <f>_xlfn.XLOOKUP(Orders[[#This Row],[CustomerID]],'Customers'!A:A,'Customers'!E:E)</f>
        <v>Home Office</v>
      </c>
      <c r="H304" s="2">
        <v>45788</v>
      </c>
      <c r="I304" s="2">
        <v>45796</v>
      </c>
      <c r="J304">
        <v>20</v>
      </c>
      <c r="K304">
        <v>4038.4</v>
      </c>
      <c r="L304">
        <v>0.1</v>
      </c>
      <c r="M304" s="1" t="s">
        <v>52</v>
      </c>
      <c r="N304" s="1" t="s">
        <v>28</v>
      </c>
      <c r="O304" s="1" t="s">
        <v>35</v>
      </c>
      <c r="P304" s="3">
        <f>Orders[[#This Row],[Quantity]]*Orders[[#This Row],[UnitPrice]]*(1-Orders[[#This Row],[Discount]])</f>
        <v>72691.199999999997</v>
      </c>
      <c r="Q304" s="1" t="str">
        <f>IF(AND(Orders[[#This Row],[Order Value]]&gt;50000,Orders[[#This Row],[Status]]="Completed"),"Yes","No")</f>
        <v>No</v>
      </c>
      <c r="R304" s="1" t="str">
        <f>IF(OR(Orders[[#This Row],[Region]]="Dhaka",Orders[[#This Row],[Region]]="Chattogram"),"Priority","Standard")</f>
        <v>Priority</v>
      </c>
      <c r="S304" s="1" t="str">
        <f>_xlfn.CONCAT(Orders[[#This Row],[OrderID]],Orders[[#This Row],[CustomerID]],Orders[[#This Row],[Order Value]])</f>
        <v>O04345C043572691.2</v>
      </c>
    </row>
    <row r="305" spans="1:19" x14ac:dyDescent="0.25">
      <c r="A305" s="1" t="s">
        <v>657</v>
      </c>
      <c r="B305" s="1" t="s">
        <v>658</v>
      </c>
      <c r="C305" s="1" t="s">
        <v>148</v>
      </c>
      <c r="D305" s="1" t="str">
        <f>VLOOKUP(C305,Products[],2,FALSE)</f>
        <v>Audio Classic 927</v>
      </c>
      <c r="E305" s="1" t="str">
        <f>VLOOKUP(Orders[[#This Row],[ProductID]],Products[],3,FALSE)</f>
        <v>Electronics</v>
      </c>
      <c r="F305" s="1" t="s">
        <v>23</v>
      </c>
      <c r="G305" s="1" t="str">
        <f>_xlfn.XLOOKUP(Orders[[#This Row],[CustomerID]],'Customers'!A:A,'Customers'!E:E)</f>
        <v>consumer</v>
      </c>
      <c r="H305" s="2">
        <v>45627</v>
      </c>
      <c r="I305" s="2">
        <v>45625</v>
      </c>
      <c r="J305">
        <v>13</v>
      </c>
      <c r="K305">
        <v>5335.34</v>
      </c>
      <c r="L305">
        <v>0.1</v>
      </c>
      <c r="M305" s="1" t="s">
        <v>39</v>
      </c>
      <c r="N305" s="1" t="s">
        <v>34</v>
      </c>
      <c r="O305" s="1" t="s">
        <v>24</v>
      </c>
      <c r="P305" s="3">
        <f>Orders[[#This Row],[Quantity]]*Orders[[#This Row],[UnitPrice]]*(1-Orders[[#This Row],[Discount]])</f>
        <v>62423.478000000003</v>
      </c>
      <c r="Q305" s="1" t="str">
        <f>IF(AND(Orders[[#This Row],[Order Value]]&gt;50000,Orders[[#This Row],[Status]]="Completed"),"Yes","No")</f>
        <v>Yes</v>
      </c>
      <c r="R305" s="1" t="str">
        <f>IF(OR(Orders[[#This Row],[Region]]="Dhaka",Orders[[#This Row],[Region]]="Chattogram"),"Priority","Standard")</f>
        <v>Standard</v>
      </c>
      <c r="S305" s="1" t="str">
        <f>_xlfn.CONCAT(Orders[[#This Row],[OrderID]],Orders[[#This Row],[CustomerID]],Orders[[#This Row],[Order Value]])</f>
        <v>O05269C044262423.478</v>
      </c>
    </row>
    <row r="306" spans="1:19" x14ac:dyDescent="0.25">
      <c r="A306" s="1" t="s">
        <v>659</v>
      </c>
      <c r="B306" s="1" t="s">
        <v>381</v>
      </c>
      <c r="C306" s="1" t="s">
        <v>174</v>
      </c>
      <c r="D306" s="1" t="str">
        <f>VLOOKUP(C306,Products[],2,FALSE)</f>
        <v>Women Eco 309</v>
      </c>
      <c r="E306" s="1" t="str">
        <f>VLOOKUP(Orders[[#This Row],[ProductID]],Products[],3,FALSE)</f>
        <v>Apparel</v>
      </c>
      <c r="F306" s="1" t="s">
        <v>19</v>
      </c>
      <c r="G306" s="1" t="str">
        <f>_xlfn.XLOOKUP(Orders[[#This Row],[CustomerID]],'Customers'!A:A,'Customers'!E:E)</f>
        <v>Corporate</v>
      </c>
      <c r="H306" s="2">
        <v>45298</v>
      </c>
      <c r="I306" s="2">
        <v>45297</v>
      </c>
      <c r="J306">
        <v>13</v>
      </c>
      <c r="K306">
        <v>7315.36</v>
      </c>
      <c r="L306">
        <v>0.2</v>
      </c>
      <c r="M306" s="1" t="s">
        <v>20</v>
      </c>
      <c r="N306" s="1" t="s">
        <v>34</v>
      </c>
      <c r="O306" s="1" t="s">
        <v>24</v>
      </c>
      <c r="P306" s="3">
        <f>Orders[[#This Row],[Quantity]]*Orders[[#This Row],[UnitPrice]]*(1-Orders[[#This Row],[Discount]])</f>
        <v>76079.743999999992</v>
      </c>
      <c r="Q306" s="1" t="str">
        <f>IF(AND(Orders[[#This Row],[Order Value]]&gt;50000,Orders[[#This Row],[Status]]="Completed"),"Yes","No")</f>
        <v>Yes</v>
      </c>
      <c r="R306" s="1" t="str">
        <f>IF(OR(Orders[[#This Row],[Region]]="Dhaka",Orders[[#This Row],[Region]]="Chattogram"),"Priority","Standard")</f>
        <v>Priority</v>
      </c>
      <c r="S306" s="1" t="str">
        <f>_xlfn.CONCAT(Orders[[#This Row],[OrderID]],Orders[[#This Row],[CustomerID]],Orders[[#This Row],[Order Value]])</f>
        <v>O05817C033076079.744</v>
      </c>
    </row>
    <row r="307" spans="1:19" x14ac:dyDescent="0.25">
      <c r="A307" s="1" t="s">
        <v>660</v>
      </c>
      <c r="B307" s="1" t="s">
        <v>661</v>
      </c>
      <c r="C307" s="1" t="s">
        <v>128</v>
      </c>
      <c r="D307" s="1" t="str">
        <f>VLOOKUP(C307,Products[],2,FALSE)</f>
        <v>Paper Prime 195</v>
      </c>
      <c r="E307" s="1" t="str">
        <f>VLOOKUP(Orders[[#This Row],[ProductID]],Products[],3,FALSE)</f>
        <v>Office Supplies</v>
      </c>
      <c r="F307" s="1" t="s">
        <v>152</v>
      </c>
      <c r="G307" s="1" t="str">
        <f>_xlfn.XLOOKUP(Orders[[#This Row],[CustomerID]],'Customers'!A:A,'Customers'!E:E)</f>
        <v>SMB</v>
      </c>
      <c r="H307" s="2">
        <v>45322</v>
      </c>
      <c r="I307" s="2">
        <v>45330</v>
      </c>
      <c r="J307">
        <v>21</v>
      </c>
      <c r="K307">
        <v>4701.1899999999996</v>
      </c>
      <c r="L307">
        <v>0</v>
      </c>
      <c r="M307" s="1" t="s">
        <v>52</v>
      </c>
      <c r="N307" s="1" t="s">
        <v>34</v>
      </c>
      <c r="O307" s="1" t="s">
        <v>21</v>
      </c>
      <c r="P307" s="3">
        <f>Orders[[#This Row],[Quantity]]*Orders[[#This Row],[UnitPrice]]*(1-Orders[[#This Row],[Discount]])</f>
        <v>98724.989999999991</v>
      </c>
      <c r="Q307" s="1" t="str">
        <f>IF(AND(Orders[[#This Row],[Order Value]]&gt;50000,Orders[[#This Row],[Status]]="Completed"),"Yes","No")</f>
        <v>Yes</v>
      </c>
      <c r="R307" s="1" t="str">
        <f>IF(OR(Orders[[#This Row],[Region]]="Dhaka",Orders[[#This Row],[Region]]="Chattogram"),"Priority","Standard")</f>
        <v>Priority</v>
      </c>
      <c r="S307" s="1" t="str">
        <f>_xlfn.CONCAT(Orders[[#This Row],[OrderID]],Orders[[#This Row],[CustomerID]],Orders[[#This Row],[Order Value]])</f>
        <v>O01659C002498724.99</v>
      </c>
    </row>
    <row r="308" spans="1:19" x14ac:dyDescent="0.25">
      <c r="A308" s="1" t="s">
        <v>662</v>
      </c>
      <c r="B308" s="1" t="s">
        <v>663</v>
      </c>
      <c r="C308" s="1" t="s">
        <v>267</v>
      </c>
      <c r="D308" s="1" t="str">
        <f>VLOOKUP(C308,Products[],2,FALSE)</f>
        <v>Decor Prime 953</v>
      </c>
      <c r="E308" s="1" t="str">
        <f>VLOOKUP(Orders[[#This Row],[ProductID]],Products[],3,FALSE)</f>
        <v>Furniture</v>
      </c>
      <c r="F308" s="1" t="s">
        <v>82</v>
      </c>
      <c r="G308" s="1" t="str">
        <f>_xlfn.XLOOKUP(Orders[[#This Row],[CustomerID]],'Customers'!A:A,'Customers'!E:E)</f>
        <v>Consumer</v>
      </c>
      <c r="H308" s="2">
        <v>45449</v>
      </c>
      <c r="I308" s="2">
        <v>45448</v>
      </c>
      <c r="J308">
        <v>7</v>
      </c>
      <c r="K308">
        <v>7493.68</v>
      </c>
      <c r="L308">
        <v>0.05</v>
      </c>
      <c r="M308" s="1" t="s">
        <v>39</v>
      </c>
      <c r="N308" s="1" t="s">
        <v>15</v>
      </c>
      <c r="O308" s="1" t="s">
        <v>21</v>
      </c>
      <c r="P308" s="3">
        <f>Orders[[#This Row],[Quantity]]*Orders[[#This Row],[UnitPrice]]*(1-Orders[[#This Row],[Discount]])</f>
        <v>49832.972000000002</v>
      </c>
      <c r="Q308" s="1" t="str">
        <f>IF(AND(Orders[[#This Row],[Order Value]]&gt;50000,Orders[[#This Row],[Status]]="Completed"),"Yes","No")</f>
        <v>No</v>
      </c>
      <c r="R308" s="1" t="str">
        <f>IF(OR(Orders[[#This Row],[Region]]="Dhaka",Orders[[#This Row],[Region]]="Chattogram"),"Priority","Standard")</f>
        <v>Standard</v>
      </c>
      <c r="S308" s="1" t="str">
        <f>_xlfn.CONCAT(Orders[[#This Row],[OrderID]],Orders[[#This Row],[CustomerID]],Orders[[#This Row],[Order Value]])</f>
        <v>O03555C000249832.972</v>
      </c>
    </row>
    <row r="309" spans="1:19" x14ac:dyDescent="0.25">
      <c r="A309" s="1" t="s">
        <v>664</v>
      </c>
      <c r="B309" s="1" t="s">
        <v>147</v>
      </c>
      <c r="C309" s="1" t="s">
        <v>121</v>
      </c>
      <c r="D309" s="1" t="str">
        <f>VLOOKUP(C309,Products[],2,FALSE)</f>
        <v>Storage Max 865</v>
      </c>
      <c r="E309" s="1" t="str">
        <f>VLOOKUP(Orders[[#This Row],[ProductID]],Products[],3,FALSE)</f>
        <v>Furniture</v>
      </c>
      <c r="F309" s="1" t="s">
        <v>105</v>
      </c>
      <c r="G309" s="1" t="str">
        <f>_xlfn.XLOOKUP(Orders[[#This Row],[CustomerID]],'Customers'!A:A,'Customers'!E:E)</f>
        <v>Consumer</v>
      </c>
      <c r="H309" s="2">
        <v>45493</v>
      </c>
      <c r="I309" s="2">
        <v>45500</v>
      </c>
      <c r="J309">
        <v>2</v>
      </c>
      <c r="K309">
        <v>4127.0200000000004</v>
      </c>
      <c r="L309">
        <v>0</v>
      </c>
      <c r="M309" s="1" t="s">
        <v>14</v>
      </c>
      <c r="N309" s="1" t="s">
        <v>84</v>
      </c>
      <c r="O309" s="1" t="s">
        <v>35</v>
      </c>
      <c r="P309" s="3">
        <f>Orders[[#This Row],[Quantity]]*Orders[[#This Row],[UnitPrice]]*(1-Orders[[#This Row],[Discount]])</f>
        <v>8254.0400000000009</v>
      </c>
      <c r="Q309" s="1" t="str">
        <f>IF(AND(Orders[[#This Row],[Order Value]]&gt;50000,Orders[[#This Row],[Status]]="Completed"),"Yes","No")</f>
        <v>No</v>
      </c>
      <c r="R309" s="1" t="str">
        <f>IF(OR(Orders[[#This Row],[Region]]="Dhaka",Orders[[#This Row],[Region]]="Chattogram"),"Priority","Standard")</f>
        <v>Standard</v>
      </c>
      <c r="S309" s="1" t="str">
        <f>_xlfn.CONCAT(Orders[[#This Row],[OrderID]],Orders[[#This Row],[CustomerID]],Orders[[#This Row],[Order Value]])</f>
        <v>O01952C01558254.04</v>
      </c>
    </row>
    <row r="310" spans="1:19" x14ac:dyDescent="0.25">
      <c r="A310" s="1" t="s">
        <v>665</v>
      </c>
      <c r="B310" s="1" t="s">
        <v>666</v>
      </c>
      <c r="C310" s="1" t="s">
        <v>174</v>
      </c>
      <c r="D310" s="1" t="str">
        <f>VLOOKUP(C310,Products[],2,FALSE)</f>
        <v>Women Eco 309</v>
      </c>
      <c r="E310" s="1" t="str">
        <f>VLOOKUP(Orders[[#This Row],[ProductID]],Products[],3,FALSE)</f>
        <v>Apparel</v>
      </c>
      <c r="F310" s="1" t="s">
        <v>19</v>
      </c>
      <c r="G310" s="1" t="str">
        <f>_xlfn.XLOOKUP(Orders[[#This Row],[CustomerID]],'Customers'!A:A,'Customers'!E:E)</f>
        <v>Corporate</v>
      </c>
      <c r="H310" s="2">
        <v>45700</v>
      </c>
      <c r="I310" s="2">
        <v>45701</v>
      </c>
      <c r="J310">
        <v>23</v>
      </c>
      <c r="K310">
        <v>7114.32</v>
      </c>
      <c r="L310">
        <v>0.15</v>
      </c>
      <c r="M310" s="1" t="s">
        <v>20</v>
      </c>
      <c r="N310" s="1" t="s">
        <v>34</v>
      </c>
      <c r="O310" s="1" t="s">
        <v>24</v>
      </c>
      <c r="P310" s="3">
        <f>Orders[[#This Row],[Quantity]]*Orders[[#This Row],[UnitPrice]]*(1-Orders[[#This Row],[Discount]])</f>
        <v>139084.95599999998</v>
      </c>
      <c r="Q310" s="1" t="str">
        <f>IF(AND(Orders[[#This Row],[Order Value]]&gt;50000,Orders[[#This Row],[Status]]="Completed"),"Yes","No")</f>
        <v>Yes</v>
      </c>
      <c r="R310" s="1" t="str">
        <f>IF(OR(Orders[[#This Row],[Region]]="Dhaka",Orders[[#This Row],[Region]]="Chattogram"),"Priority","Standard")</f>
        <v>Priority</v>
      </c>
      <c r="S310" s="1" t="str">
        <f>_xlfn.CONCAT(Orders[[#This Row],[OrderID]],Orders[[#This Row],[CustomerID]],Orders[[#This Row],[Order Value]])</f>
        <v>O04734C0365139084.956</v>
      </c>
    </row>
    <row r="311" spans="1:19" x14ac:dyDescent="0.25">
      <c r="A311" s="1" t="s">
        <v>667</v>
      </c>
      <c r="B311" s="1" t="s">
        <v>348</v>
      </c>
      <c r="C311" s="1" t="s">
        <v>191</v>
      </c>
      <c r="D311" s="1" t="str">
        <f>VLOOKUP(C311,Products[],2,FALSE)</f>
        <v>Snacks Standard 597</v>
      </c>
      <c r="E311" s="1" t="str">
        <f>VLOOKUP(Orders[[#This Row],[ProductID]],Products[],3,FALSE)</f>
        <v>Groceries</v>
      </c>
      <c r="F311" s="1" t="s">
        <v>13</v>
      </c>
      <c r="G311" s="1" t="str">
        <f>_xlfn.XLOOKUP(Orders[[#This Row],[CustomerID]],'Customers'!A:A,'Customers'!E:E)</f>
        <v>Consumer</v>
      </c>
      <c r="H311" s="2">
        <v>45902</v>
      </c>
      <c r="I311" s="2">
        <v>45915</v>
      </c>
      <c r="J311">
        <v>24</v>
      </c>
      <c r="K311">
        <v>7739.87</v>
      </c>
      <c r="L311">
        <v>0.1</v>
      </c>
      <c r="M311" s="1" t="s">
        <v>14</v>
      </c>
      <c r="N311" s="1" t="s">
        <v>34</v>
      </c>
      <c r="O311" s="1" t="s">
        <v>24</v>
      </c>
      <c r="P311" s="3">
        <f>Orders[[#This Row],[Quantity]]*Orders[[#This Row],[UnitPrice]]*(1-Orders[[#This Row],[Discount]])</f>
        <v>167181.19200000001</v>
      </c>
      <c r="Q311" s="1" t="str">
        <f>IF(AND(Orders[[#This Row],[Order Value]]&gt;50000,Orders[[#This Row],[Status]]="Completed"),"Yes","No")</f>
        <v>Yes</v>
      </c>
      <c r="R311" s="1" t="str">
        <f>IF(OR(Orders[[#This Row],[Region]]="Dhaka",Orders[[#This Row],[Region]]="Chattogram"),"Priority","Standard")</f>
        <v>Standard</v>
      </c>
      <c r="S311" s="1" t="str">
        <f>_xlfn.CONCAT(Orders[[#This Row],[OrderID]],Orders[[#This Row],[CustomerID]],Orders[[#This Row],[Order Value]])</f>
        <v>O02193C0013167181.192</v>
      </c>
    </row>
    <row r="312" spans="1:19" hidden="1" x14ac:dyDescent="0.25">
      <c r="A312" s="1" t="s">
        <v>668</v>
      </c>
      <c r="B312" s="1" t="s">
        <v>532</v>
      </c>
      <c r="C312" s="1" t="s">
        <v>248</v>
      </c>
      <c r="D312" s="1" t="e">
        <f>VLOOKUP(C312,Products[],2,FALSE)</f>
        <v>#N/A</v>
      </c>
      <c r="E312" s="1" t="e">
        <f>VLOOKUP(Orders[[#This Row],[ProductID]],Products[],3,FALSE)</f>
        <v>#N/A</v>
      </c>
      <c r="F312" s="1" t="s">
        <v>13</v>
      </c>
      <c r="G312" s="1" t="str">
        <f>_xlfn.XLOOKUP(Orders[[#This Row],[CustomerID]],'Customers'!A:A,'Customers'!E:E)</f>
        <v>Home Office</v>
      </c>
      <c r="H312" s="2">
        <v>45839</v>
      </c>
      <c r="I312" s="2">
        <v>45842</v>
      </c>
      <c r="J312">
        <v>4</v>
      </c>
      <c r="K312">
        <v>5507.96</v>
      </c>
      <c r="L312">
        <v>0.05</v>
      </c>
      <c r="M312" s="1" t="s">
        <v>52</v>
      </c>
      <c r="N312" s="1" t="s">
        <v>34</v>
      </c>
      <c r="O312" s="1" t="s">
        <v>21</v>
      </c>
      <c r="P312" s="3">
        <f>Orders[[#This Row],[Quantity]]*Orders[[#This Row],[UnitPrice]]*(1-Orders[[#This Row],[Discount]])</f>
        <v>20930.248</v>
      </c>
      <c r="Q312" s="1" t="str">
        <f>IF(AND(Orders[[#This Row],[Order Value]]&gt;50000,Orders[[#This Row],[Status]]="Completed"),"Yes","No")</f>
        <v>No</v>
      </c>
      <c r="R312" s="1" t="str">
        <f>IF(OR(Orders[[#This Row],[Region]]="Dhaka",Orders[[#This Row],[Region]]="Chattogram"),"Priority","Standard")</f>
        <v>Priority</v>
      </c>
      <c r="S312" s="1" t="str">
        <f>_xlfn.CONCAT(Orders[[#This Row],[OrderID]],Orders[[#This Row],[CustomerID]],Orders[[#This Row],[Order Value]])</f>
        <v>O01475C012320930.248</v>
      </c>
    </row>
    <row r="313" spans="1:19" x14ac:dyDescent="0.25">
      <c r="A313" s="1" t="s">
        <v>669</v>
      </c>
      <c r="B313" s="1" t="s">
        <v>670</v>
      </c>
      <c r="C313" s="1" t="s">
        <v>151</v>
      </c>
      <c r="D313" s="1" t="str">
        <f>VLOOKUP(C313,Products[],2,FALSE)</f>
        <v>Paper Lite 570</v>
      </c>
      <c r="E313" s="1" t="str">
        <f>VLOOKUP(Orders[[#This Row],[ProductID]],Products[],3,FALSE)</f>
        <v>Office Supplies</v>
      </c>
      <c r="F313" s="1" t="s">
        <v>79</v>
      </c>
      <c r="G313" s="1" t="str">
        <f>_xlfn.XLOOKUP(Orders[[#This Row],[CustomerID]],'Customers'!A:A,'Customers'!E:E)</f>
        <v>consumer</v>
      </c>
      <c r="H313" s="2">
        <v>46005</v>
      </c>
      <c r="I313" s="2">
        <v>46019</v>
      </c>
      <c r="J313">
        <v>11</v>
      </c>
      <c r="K313">
        <v>2804.29</v>
      </c>
      <c r="L313">
        <v>0.2</v>
      </c>
      <c r="M313" s="1" t="s">
        <v>14</v>
      </c>
      <c r="N313" s="1" t="s">
        <v>84</v>
      </c>
      <c r="O313" s="1" t="s">
        <v>21</v>
      </c>
      <c r="P313" s="3">
        <f>Orders[[#This Row],[Quantity]]*Orders[[#This Row],[UnitPrice]]*(1-Orders[[#This Row],[Discount]])</f>
        <v>24677.752</v>
      </c>
      <c r="Q313" s="1" t="str">
        <f>IF(AND(Orders[[#This Row],[Order Value]]&gt;50000,Orders[[#This Row],[Status]]="Completed"),"Yes","No")</f>
        <v>No</v>
      </c>
      <c r="R313" s="1" t="str">
        <f>IF(OR(Orders[[#This Row],[Region]]="Dhaka",Orders[[#This Row],[Region]]="Chattogram"),"Priority","Standard")</f>
        <v>Standard</v>
      </c>
      <c r="S313" s="1" t="str">
        <f>_xlfn.CONCAT(Orders[[#This Row],[OrderID]],Orders[[#This Row],[CustomerID]],Orders[[#This Row],[Order Value]])</f>
        <v>O01446C026924677.752</v>
      </c>
    </row>
    <row r="314" spans="1:19" x14ac:dyDescent="0.25">
      <c r="A314" s="1" t="s">
        <v>671</v>
      </c>
      <c r="B314" s="1" t="s">
        <v>150</v>
      </c>
      <c r="C314" s="1" t="s">
        <v>89</v>
      </c>
      <c r="D314" s="1" t="str">
        <f>VLOOKUP(C314,Products[],2,FALSE)</f>
        <v>Chairs Mini 737</v>
      </c>
      <c r="E314" s="1" t="str">
        <f>VLOOKUP(Orders[[#This Row],[ProductID]],Products[],3,FALSE)</f>
        <v>Furniture</v>
      </c>
      <c r="F314" s="1" t="s">
        <v>125</v>
      </c>
      <c r="G314" s="1" t="str">
        <f>_xlfn.XLOOKUP(Orders[[#This Row],[CustomerID]],'Customers'!A:A,'Customers'!E:E)</f>
        <v>Consumer</v>
      </c>
      <c r="H314" s="2">
        <v>45582</v>
      </c>
      <c r="I314" s="2">
        <v>45582</v>
      </c>
      <c r="J314">
        <v>14</v>
      </c>
      <c r="K314">
        <v>2229.92</v>
      </c>
      <c r="L314">
        <v>0.05</v>
      </c>
      <c r="M314" s="1" t="s">
        <v>43</v>
      </c>
      <c r="N314" s="1" t="s">
        <v>15</v>
      </c>
      <c r="O314" s="1" t="s">
        <v>29</v>
      </c>
      <c r="P314" s="3">
        <f>Orders[[#This Row],[Quantity]]*Orders[[#This Row],[UnitPrice]]*(1-Orders[[#This Row],[Discount]])</f>
        <v>29657.935999999998</v>
      </c>
      <c r="Q314" s="1" t="str">
        <f>IF(AND(Orders[[#This Row],[Order Value]]&gt;50000,Orders[[#This Row],[Status]]="Completed"),"Yes","No")</f>
        <v>No</v>
      </c>
      <c r="R314" s="1" t="str">
        <f>IF(OR(Orders[[#This Row],[Region]]="Dhaka",Orders[[#This Row],[Region]]="Chattogram"),"Priority","Standard")</f>
        <v>Standard</v>
      </c>
      <c r="S314" s="1" t="str">
        <f>_xlfn.CONCAT(Orders[[#This Row],[OrderID]],Orders[[#This Row],[CustomerID]],Orders[[#This Row],[Order Value]])</f>
        <v>O04124C039129657.936</v>
      </c>
    </row>
    <row r="315" spans="1:19" x14ac:dyDescent="0.25">
      <c r="A315" s="1" t="s">
        <v>673</v>
      </c>
      <c r="B315" s="1" t="s">
        <v>674</v>
      </c>
      <c r="C315" s="1" t="s">
        <v>284</v>
      </c>
      <c r="D315" s="1" t="str">
        <f>VLOOKUP(C315,Products[],2,FALSE)</f>
        <v>Labels Lite 562</v>
      </c>
      <c r="E315" s="1" t="str">
        <f>VLOOKUP(Orders[[#This Row],[ProductID]],Products[],3,FALSE)</f>
        <v>Office Supplies</v>
      </c>
      <c r="F315" s="1" t="s">
        <v>47</v>
      </c>
      <c r="G315" s="1" t="str">
        <f>_xlfn.XLOOKUP(Orders[[#This Row],[CustomerID]],'Customers'!A:A,'Customers'!E:E)</f>
        <v>SMB</v>
      </c>
      <c r="H315" s="2">
        <v>45949</v>
      </c>
      <c r="I315" s="2">
        <v>45956</v>
      </c>
      <c r="J315">
        <v>4</v>
      </c>
      <c r="K315">
        <v>4526.95</v>
      </c>
      <c r="L315">
        <v>0</v>
      </c>
      <c r="M315" s="1" t="s">
        <v>43</v>
      </c>
      <c r="N315" s="1" t="s">
        <v>34</v>
      </c>
      <c r="O315" s="1" t="s">
        <v>29</v>
      </c>
      <c r="P315" s="3">
        <f>Orders[[#This Row],[Quantity]]*Orders[[#This Row],[UnitPrice]]*(1-Orders[[#This Row],[Discount]])</f>
        <v>18107.8</v>
      </c>
      <c r="Q315" s="1" t="str">
        <f>IF(AND(Orders[[#This Row],[Order Value]]&gt;50000,Orders[[#This Row],[Status]]="Completed"),"Yes","No")</f>
        <v>No</v>
      </c>
      <c r="R315" s="1" t="str">
        <f>IF(OR(Orders[[#This Row],[Region]]="Dhaka",Orders[[#This Row],[Region]]="Chattogram"),"Priority","Standard")</f>
        <v>Standard</v>
      </c>
      <c r="S315" s="1" t="str">
        <f>_xlfn.CONCAT(Orders[[#This Row],[OrderID]],Orders[[#This Row],[CustomerID]],Orders[[#This Row],[Order Value]])</f>
        <v>O00756C020618107.8</v>
      </c>
    </row>
    <row r="316" spans="1:19" x14ac:dyDescent="0.25">
      <c r="A316" s="1" t="s">
        <v>675</v>
      </c>
      <c r="B316" s="1" t="s">
        <v>193</v>
      </c>
      <c r="C316" s="1" t="s">
        <v>65</v>
      </c>
      <c r="D316" s="1" t="str">
        <f>VLOOKUP(C316,Products[],2,FALSE)</f>
        <v>Household Classic 671</v>
      </c>
      <c r="E316" s="1" t="str">
        <f>VLOOKUP(Orders[[#This Row],[ProductID]],Products[],3,FALSE)</f>
        <v>Groceries</v>
      </c>
      <c r="F316" s="1" t="s">
        <v>51</v>
      </c>
      <c r="G316" s="1" t="str">
        <f>_xlfn.XLOOKUP(Orders[[#This Row],[CustomerID]],'Customers'!A:A,'Customers'!E:E)</f>
        <v>Corporate</v>
      </c>
      <c r="H316" s="2">
        <v>45574</v>
      </c>
      <c r="I316" s="2">
        <v>45579</v>
      </c>
      <c r="J316">
        <v>13</v>
      </c>
      <c r="K316">
        <v>3893.13</v>
      </c>
      <c r="L316">
        <v>0.05</v>
      </c>
      <c r="M316" s="1" t="s">
        <v>14</v>
      </c>
      <c r="N316" s="1" t="s">
        <v>28</v>
      </c>
      <c r="O316" s="1" t="s">
        <v>35</v>
      </c>
      <c r="P316" s="3">
        <f>Orders[[#This Row],[Quantity]]*Orders[[#This Row],[UnitPrice]]*(1-Orders[[#This Row],[Discount]])</f>
        <v>48080.155500000001</v>
      </c>
      <c r="Q316" s="1" t="str">
        <f>IF(AND(Orders[[#This Row],[Order Value]]&gt;50000,Orders[[#This Row],[Status]]="Completed"),"Yes","No")</f>
        <v>No</v>
      </c>
      <c r="R316" s="1" t="str">
        <f>IF(OR(Orders[[#This Row],[Region]]="Dhaka",Orders[[#This Row],[Region]]="Chattogram"),"Priority","Standard")</f>
        <v>Standard</v>
      </c>
      <c r="S316" s="1" t="str">
        <f>_xlfn.CONCAT(Orders[[#This Row],[OrderID]],Orders[[#This Row],[CustomerID]],Orders[[#This Row],[Order Value]])</f>
        <v>O02368C013748080.1555</v>
      </c>
    </row>
    <row r="317" spans="1:19" hidden="1" x14ac:dyDescent="0.25">
      <c r="A317" s="1" t="s">
        <v>676</v>
      </c>
      <c r="B317" s="1" t="s">
        <v>400</v>
      </c>
      <c r="C317" s="1" t="s">
        <v>221</v>
      </c>
      <c r="D317" s="1" t="e">
        <f>VLOOKUP(C317,Products[],2,FALSE)</f>
        <v>#N/A</v>
      </c>
      <c r="E317" s="1" t="e">
        <f>VLOOKUP(Orders[[#This Row],[ProductID]],Products[],3,FALSE)</f>
        <v>#N/A</v>
      </c>
      <c r="F317" s="1" t="s">
        <v>82</v>
      </c>
      <c r="G317" s="1" t="str">
        <f>_xlfn.XLOOKUP(Orders[[#This Row],[CustomerID]],'Customers'!A:A,'Customers'!E:E)</f>
        <v>consumer</v>
      </c>
      <c r="H317" s="2">
        <v>45545</v>
      </c>
      <c r="I317" s="2">
        <v>45550</v>
      </c>
      <c r="J317">
        <v>16</v>
      </c>
      <c r="K317">
        <v>1286.51</v>
      </c>
      <c r="L317">
        <v>0</v>
      </c>
      <c r="M317" s="1" t="s">
        <v>14</v>
      </c>
      <c r="N317" s="1" t="s">
        <v>34</v>
      </c>
      <c r="O317" s="1" t="s">
        <v>29</v>
      </c>
      <c r="P317" s="3">
        <f>Orders[[#This Row],[Quantity]]*Orders[[#This Row],[UnitPrice]]*(1-Orders[[#This Row],[Discount]])</f>
        <v>20584.16</v>
      </c>
      <c r="Q317" s="1" t="str">
        <f>IF(AND(Orders[[#This Row],[Order Value]]&gt;50000,Orders[[#This Row],[Status]]="Completed"),"Yes","No")</f>
        <v>No</v>
      </c>
      <c r="R317" s="1" t="str">
        <f>IF(OR(Orders[[#This Row],[Region]]="Dhaka",Orders[[#This Row],[Region]]="Chattogram"),"Priority","Standard")</f>
        <v>Standard</v>
      </c>
      <c r="S317" s="1" t="str">
        <f>_xlfn.CONCAT(Orders[[#This Row],[OrderID]],Orders[[#This Row],[CustomerID]],Orders[[#This Row],[Order Value]])</f>
        <v>O04653C012420584.16</v>
      </c>
    </row>
    <row r="318" spans="1:19" x14ac:dyDescent="0.25">
      <c r="A318" s="1" t="s">
        <v>678</v>
      </c>
      <c r="B318" s="1" t="s">
        <v>319</v>
      </c>
      <c r="C318" s="1" t="s">
        <v>27</v>
      </c>
      <c r="D318" s="1" t="str">
        <f>VLOOKUP(C318,Products[],2,FALSE)</f>
        <v>Women Eco 225</v>
      </c>
      <c r="E318" s="1" t="str">
        <f>VLOOKUP(Orders[[#This Row],[ProductID]],Products[],3,FALSE)</f>
        <v>Apparel</v>
      </c>
      <c r="F318" s="1" t="s">
        <v>55</v>
      </c>
      <c r="G318" s="1" t="str">
        <f>_xlfn.XLOOKUP(Orders[[#This Row],[CustomerID]],'Customers'!A:A,'Customers'!E:E)</f>
        <v>Corporate</v>
      </c>
      <c r="H318" s="2">
        <v>45966</v>
      </c>
      <c r="I318" s="2">
        <v>45974</v>
      </c>
      <c r="J318">
        <v>12</v>
      </c>
      <c r="K318">
        <v>3882.11</v>
      </c>
      <c r="L318">
        <v>0</v>
      </c>
      <c r="M318" s="1" t="s">
        <v>52</v>
      </c>
      <c r="N318" s="1" t="s">
        <v>15</v>
      </c>
      <c r="O318" s="1" t="s">
        <v>35</v>
      </c>
      <c r="P318" s="3">
        <f>Orders[[#This Row],[Quantity]]*Orders[[#This Row],[UnitPrice]]*(1-Orders[[#This Row],[Discount]])</f>
        <v>46585.32</v>
      </c>
      <c r="Q318" s="1" t="str">
        <f>IF(AND(Orders[[#This Row],[Order Value]]&gt;50000,Orders[[#This Row],[Status]]="Completed"),"Yes","No")</f>
        <v>No</v>
      </c>
      <c r="R318" s="1" t="str">
        <f>IF(OR(Orders[[#This Row],[Region]]="Dhaka",Orders[[#This Row],[Region]]="Chattogram"),"Priority","Standard")</f>
        <v>Priority</v>
      </c>
      <c r="S318" s="1" t="str">
        <f>_xlfn.CONCAT(Orders[[#This Row],[OrderID]],Orders[[#This Row],[CustomerID]],Orders[[#This Row],[Order Value]])</f>
        <v>O02752C043146585.32</v>
      </c>
    </row>
    <row r="319" spans="1:19" x14ac:dyDescent="0.25">
      <c r="A319" s="1" t="s">
        <v>679</v>
      </c>
      <c r="B319" s="1" t="s">
        <v>302</v>
      </c>
      <c r="C319" s="1" t="s">
        <v>81</v>
      </c>
      <c r="D319" s="1" t="str">
        <f>VLOOKUP(C319,Products[],2,FALSE)</f>
        <v>Beverages Pro 760</v>
      </c>
      <c r="E319" s="1" t="str">
        <f>VLOOKUP(Orders[[#This Row],[ProductID]],Products[],3,FALSE)</f>
        <v>Groceries</v>
      </c>
      <c r="F319" s="1" t="s">
        <v>79</v>
      </c>
      <c r="G319" s="1" t="str">
        <f>_xlfn.XLOOKUP(Orders[[#This Row],[CustomerID]],'Customers'!A:A,'Customers'!E:E)</f>
        <v>consumer</v>
      </c>
      <c r="H319" s="2">
        <v>45992</v>
      </c>
      <c r="I319" s="2">
        <v>45998</v>
      </c>
      <c r="J319">
        <v>8</v>
      </c>
      <c r="K319">
        <v>5491.23</v>
      </c>
      <c r="L319">
        <v>0.15</v>
      </c>
      <c r="M319" s="1" t="s">
        <v>14</v>
      </c>
      <c r="N319" s="1" t="s">
        <v>28</v>
      </c>
      <c r="O319" s="1" t="s">
        <v>21</v>
      </c>
      <c r="P319" s="3">
        <f>Orders[[#This Row],[Quantity]]*Orders[[#This Row],[UnitPrice]]*(1-Orders[[#This Row],[Discount]])</f>
        <v>37340.363999999994</v>
      </c>
      <c r="Q319" s="1" t="str">
        <f>IF(AND(Orders[[#This Row],[Order Value]]&gt;50000,Orders[[#This Row],[Status]]="Completed"),"Yes","No")</f>
        <v>No</v>
      </c>
      <c r="R319" s="1" t="str">
        <f>IF(OR(Orders[[#This Row],[Region]]="Dhaka",Orders[[#This Row],[Region]]="Chattogram"),"Priority","Standard")</f>
        <v>Standard</v>
      </c>
      <c r="S319" s="1" t="str">
        <f>_xlfn.CONCAT(Orders[[#This Row],[OrderID]],Orders[[#This Row],[CustomerID]],Orders[[#This Row],[Order Value]])</f>
        <v>O04037C032637340.364</v>
      </c>
    </row>
    <row r="320" spans="1:19" x14ac:dyDescent="0.25">
      <c r="A320" s="1" t="s">
        <v>680</v>
      </c>
      <c r="B320" s="1" t="s">
        <v>341</v>
      </c>
      <c r="C320" s="1" t="s">
        <v>22</v>
      </c>
      <c r="D320" s="1" t="str">
        <f>VLOOKUP(C320,Products[],2,FALSE)</f>
        <v>Laptops Lite 159</v>
      </c>
      <c r="E320" s="1" t="str">
        <f>VLOOKUP(Orders[[#This Row],[ProductID]],Products[],3,FALSE)</f>
        <v>Electronics</v>
      </c>
      <c r="F320" s="1" t="s">
        <v>23</v>
      </c>
      <c r="G320" s="1" t="str">
        <f>_xlfn.XLOOKUP(Orders[[#This Row],[CustomerID]],'Customers'!A:A,'Customers'!E:E)</f>
        <v>SMB</v>
      </c>
      <c r="H320" s="2">
        <v>45322</v>
      </c>
      <c r="I320" s="2">
        <v>45330</v>
      </c>
      <c r="J320">
        <v>16</v>
      </c>
      <c r="K320">
        <v>5176.5</v>
      </c>
      <c r="L320">
        <v>0.2</v>
      </c>
      <c r="M320" s="1" t="s">
        <v>14</v>
      </c>
      <c r="N320" s="1" t="s">
        <v>15</v>
      </c>
      <c r="O320" s="1" t="s">
        <v>35</v>
      </c>
      <c r="P320" s="3">
        <f>Orders[[#This Row],[Quantity]]*Orders[[#This Row],[UnitPrice]]*(1-Orders[[#This Row],[Discount]])</f>
        <v>66259.199999999997</v>
      </c>
      <c r="Q320" s="1" t="str">
        <f>IF(AND(Orders[[#This Row],[Order Value]]&gt;50000,Orders[[#This Row],[Status]]="Completed"),"Yes","No")</f>
        <v>No</v>
      </c>
      <c r="R320" s="1" t="str">
        <f>IF(OR(Orders[[#This Row],[Region]]="Dhaka",Orders[[#This Row],[Region]]="Chattogram"),"Priority","Standard")</f>
        <v>Standard</v>
      </c>
      <c r="S320" s="1" t="str">
        <f>_xlfn.CONCAT(Orders[[#This Row],[OrderID]],Orders[[#This Row],[CustomerID]],Orders[[#This Row],[Order Value]])</f>
        <v>O04397C020166259.2</v>
      </c>
    </row>
    <row r="321" spans="1:19" x14ac:dyDescent="0.25">
      <c r="A321" s="1" t="s">
        <v>681</v>
      </c>
      <c r="B321" s="1" t="s">
        <v>49</v>
      </c>
      <c r="C321" s="1" t="s">
        <v>58</v>
      </c>
      <c r="D321" s="1" t="str">
        <f>VLOOKUP(C321,Products[],2,FALSE)</f>
        <v>Beverages Standard 258</v>
      </c>
      <c r="E321" s="1" t="str">
        <f>VLOOKUP(Orders[[#This Row],[ProductID]],Products[],3,FALSE)</f>
        <v>Groceries</v>
      </c>
      <c r="F321" s="1" t="s">
        <v>63</v>
      </c>
      <c r="G321" s="1" t="str">
        <f>_xlfn.XLOOKUP(Orders[[#This Row],[CustomerID]],'Customers'!A:A,'Customers'!E:E)</f>
        <v>Consumer</v>
      </c>
      <c r="H321" s="2">
        <v>45524</v>
      </c>
      <c r="I321" s="2">
        <v>45526</v>
      </c>
      <c r="J321">
        <v>10</v>
      </c>
      <c r="K321">
        <v>7937.81</v>
      </c>
      <c r="L321">
        <v>0</v>
      </c>
      <c r="M321" s="1" t="s">
        <v>43</v>
      </c>
      <c r="N321" s="1" t="s">
        <v>34</v>
      </c>
      <c r="O321" s="1" t="s">
        <v>35</v>
      </c>
      <c r="P321" s="3">
        <f>Orders[[#This Row],[Quantity]]*Orders[[#This Row],[UnitPrice]]*(1-Orders[[#This Row],[Discount]])</f>
        <v>79378.100000000006</v>
      </c>
      <c r="Q321" s="1" t="str">
        <f>IF(AND(Orders[[#This Row],[Order Value]]&gt;50000,Orders[[#This Row],[Status]]="Completed"),"Yes","No")</f>
        <v>Yes</v>
      </c>
      <c r="R321" s="1" t="str">
        <f>IF(OR(Orders[[#This Row],[Region]]="Dhaka",Orders[[#This Row],[Region]]="Chattogram"),"Priority","Standard")</f>
        <v>Standard</v>
      </c>
      <c r="S321" s="1" t="str">
        <f>_xlfn.CONCAT(Orders[[#This Row],[OrderID]],Orders[[#This Row],[CustomerID]],Orders[[#This Row],[Order Value]])</f>
        <v>O02761C047679378.1</v>
      </c>
    </row>
    <row r="322" spans="1:19" x14ac:dyDescent="0.25">
      <c r="A322" s="1" t="s">
        <v>682</v>
      </c>
      <c r="B322" s="1" t="s">
        <v>683</v>
      </c>
      <c r="C322" s="1" t="s">
        <v>160</v>
      </c>
      <c r="D322" s="1" t="str">
        <f>VLOOKUP(C322,Products[],2,FALSE)</f>
        <v>Audio Pro 619</v>
      </c>
      <c r="E322" s="1" t="str">
        <f>VLOOKUP(Orders[[#This Row],[ProductID]],Products[],3,FALSE)</f>
        <v>Electronics</v>
      </c>
      <c r="F322" s="1" t="s">
        <v>42</v>
      </c>
      <c r="G322" s="1" t="str">
        <f>_xlfn.XLOOKUP(Orders[[#This Row],[CustomerID]],'Customers'!A:A,'Customers'!E:E)</f>
        <v>SMB</v>
      </c>
      <c r="H322" s="2">
        <v>45925</v>
      </c>
      <c r="I322" s="2">
        <v>45938</v>
      </c>
      <c r="J322">
        <v>18</v>
      </c>
      <c r="K322">
        <v>3341.2</v>
      </c>
      <c r="L322">
        <v>0.1</v>
      </c>
      <c r="M322" s="1" t="s">
        <v>14</v>
      </c>
      <c r="N322" s="1" t="s">
        <v>15</v>
      </c>
      <c r="O322" s="1" t="s">
        <v>24</v>
      </c>
      <c r="P322" s="3">
        <f>Orders[[#This Row],[Quantity]]*Orders[[#This Row],[UnitPrice]]*(1-Orders[[#This Row],[Discount]])</f>
        <v>54127.44</v>
      </c>
      <c r="Q322" s="1" t="str">
        <f>IF(AND(Orders[[#This Row],[Order Value]]&gt;50000,Orders[[#This Row],[Status]]="Completed"),"Yes","No")</f>
        <v>No</v>
      </c>
      <c r="R322" s="1" t="str">
        <f>IF(OR(Orders[[#This Row],[Region]]="Dhaka",Orders[[#This Row],[Region]]="Chattogram"),"Priority","Standard")</f>
        <v>Standard</v>
      </c>
      <c r="S322" s="1" t="str">
        <f>_xlfn.CONCAT(Orders[[#This Row],[OrderID]],Orders[[#This Row],[CustomerID]],Orders[[#This Row],[Order Value]])</f>
        <v>O02847C002154127.44</v>
      </c>
    </row>
    <row r="323" spans="1:19" x14ac:dyDescent="0.25">
      <c r="A323" s="1" t="s">
        <v>684</v>
      </c>
      <c r="B323" s="1" t="s">
        <v>173</v>
      </c>
      <c r="C323" s="1" t="s">
        <v>212</v>
      </c>
      <c r="D323" s="1" t="str">
        <f>VLOOKUP(C323,Products[],2,FALSE)</f>
        <v>Binders Lite 858</v>
      </c>
      <c r="E323" s="1" t="str">
        <f>VLOOKUP(Orders[[#This Row],[ProductID]],Products[],3,FALSE)</f>
        <v>Office Supplies</v>
      </c>
      <c r="F323" s="1" t="s">
        <v>125</v>
      </c>
      <c r="G323" s="1" t="str">
        <f>_xlfn.XLOOKUP(Orders[[#This Row],[CustomerID]],'Customers'!A:A,'Customers'!E:E)</f>
        <v>Corporate</v>
      </c>
      <c r="H323" s="2">
        <v>45513</v>
      </c>
      <c r="I323" s="2">
        <v>45520</v>
      </c>
      <c r="J323">
        <v>10</v>
      </c>
      <c r="K323">
        <v>7915.78</v>
      </c>
      <c r="L323">
        <v>0</v>
      </c>
      <c r="M323" s="1" t="s">
        <v>14</v>
      </c>
      <c r="N323" s="1" t="s">
        <v>28</v>
      </c>
      <c r="O323" s="1" t="s">
        <v>29</v>
      </c>
      <c r="P323" s="3">
        <f>Orders[[#This Row],[Quantity]]*Orders[[#This Row],[UnitPrice]]*(1-Orders[[#This Row],[Discount]])</f>
        <v>79157.8</v>
      </c>
      <c r="Q323" s="1" t="str">
        <f>IF(AND(Orders[[#This Row],[Order Value]]&gt;50000,Orders[[#This Row],[Status]]="Completed"),"Yes","No")</f>
        <v>No</v>
      </c>
      <c r="R323" s="1" t="str">
        <f>IF(OR(Orders[[#This Row],[Region]]="Dhaka",Orders[[#This Row],[Region]]="Chattogram"),"Priority","Standard")</f>
        <v>Standard</v>
      </c>
      <c r="S323" s="1" t="str">
        <f>_xlfn.CONCAT(Orders[[#This Row],[OrderID]],Orders[[#This Row],[CustomerID]],Orders[[#This Row],[Order Value]])</f>
        <v>O03351C005279157.8</v>
      </c>
    </row>
    <row r="324" spans="1:19" x14ac:dyDescent="0.25">
      <c r="A324" s="1" t="s">
        <v>685</v>
      </c>
      <c r="B324" s="1" t="s">
        <v>686</v>
      </c>
      <c r="C324" s="1" t="s">
        <v>160</v>
      </c>
      <c r="D324" s="1" t="str">
        <f>VLOOKUP(C324,Products[],2,FALSE)</f>
        <v>Audio Pro 619</v>
      </c>
      <c r="E324" s="1" t="str">
        <f>VLOOKUP(Orders[[#This Row],[ProductID]],Products[],3,FALSE)</f>
        <v>Electronics</v>
      </c>
      <c r="F324" s="1" t="s">
        <v>19</v>
      </c>
      <c r="G324" s="1" t="str">
        <f>_xlfn.XLOOKUP(Orders[[#This Row],[CustomerID]],'Customers'!A:A,'Customers'!E:E)</f>
        <v>consumer</v>
      </c>
      <c r="H324" s="2">
        <v>45602</v>
      </c>
      <c r="I324" s="2">
        <v>45615</v>
      </c>
      <c r="J324">
        <v>15</v>
      </c>
      <c r="K324">
        <v>131.13999999999999</v>
      </c>
      <c r="L324">
        <v>0</v>
      </c>
      <c r="M324" s="1" t="s">
        <v>20</v>
      </c>
      <c r="N324" s="1" t="s">
        <v>28</v>
      </c>
      <c r="O324" s="1" t="s">
        <v>35</v>
      </c>
      <c r="P324" s="3">
        <f>Orders[[#This Row],[Quantity]]*Orders[[#This Row],[UnitPrice]]*(1-Orders[[#This Row],[Discount]])</f>
        <v>1967.1</v>
      </c>
      <c r="Q324" s="1" t="str">
        <f>IF(AND(Orders[[#This Row],[Order Value]]&gt;50000,Orders[[#This Row],[Status]]="Completed"),"Yes","No")</f>
        <v>No</v>
      </c>
      <c r="R324" s="1" t="str">
        <f>IF(OR(Orders[[#This Row],[Region]]="Dhaka",Orders[[#This Row],[Region]]="Chattogram"),"Priority","Standard")</f>
        <v>Priority</v>
      </c>
      <c r="S324" s="1" t="str">
        <f>_xlfn.CONCAT(Orders[[#This Row],[OrderID]],Orders[[#This Row],[CustomerID]],Orders[[#This Row],[Order Value]])</f>
        <v>O03347C01931967.1</v>
      </c>
    </row>
    <row r="325" spans="1:19" x14ac:dyDescent="0.25">
      <c r="A325" s="1" t="s">
        <v>687</v>
      </c>
      <c r="B325" s="1" t="s">
        <v>688</v>
      </c>
      <c r="C325" s="1" t="s">
        <v>141</v>
      </c>
      <c r="D325" s="1" t="str">
        <f>VLOOKUP(C325,Products[],2,FALSE)</f>
        <v>Footwear Deluxe 366</v>
      </c>
      <c r="E325" s="1" t="str">
        <f>VLOOKUP(Orders[[#This Row],[ProductID]],Products[],3,FALSE)</f>
        <v>Apparel</v>
      </c>
      <c r="F325" s="1" t="s">
        <v>13</v>
      </c>
      <c r="G325" s="1" t="str">
        <f>_xlfn.XLOOKUP(Orders[[#This Row],[CustomerID]],'Customers'!A:A,'Customers'!E:E)</f>
        <v>consumer</v>
      </c>
      <c r="H325" s="2">
        <v>46020</v>
      </c>
      <c r="I325" s="2">
        <v>46029</v>
      </c>
      <c r="J325">
        <v>14</v>
      </c>
      <c r="K325">
        <v>5193.7</v>
      </c>
      <c r="L325">
        <v>0</v>
      </c>
      <c r="M325" s="1" t="s">
        <v>52</v>
      </c>
      <c r="N325" s="1" t="s">
        <v>15</v>
      </c>
      <c r="O325" s="1" t="s">
        <v>35</v>
      </c>
      <c r="P325" s="3">
        <f>Orders[[#This Row],[Quantity]]*Orders[[#This Row],[UnitPrice]]*(1-Orders[[#This Row],[Discount]])</f>
        <v>72711.8</v>
      </c>
      <c r="Q325" s="1" t="str">
        <f>IF(AND(Orders[[#This Row],[Order Value]]&gt;50000,Orders[[#This Row],[Status]]="Completed"),"Yes","No")</f>
        <v>No</v>
      </c>
      <c r="R325" s="1" t="str">
        <f>IF(OR(Orders[[#This Row],[Region]]="Dhaka",Orders[[#This Row],[Region]]="Chattogram"),"Priority","Standard")</f>
        <v>Priority</v>
      </c>
      <c r="S325" s="1" t="str">
        <f>_xlfn.CONCAT(Orders[[#This Row],[OrderID]],Orders[[#This Row],[CustomerID]],Orders[[#This Row],[Order Value]])</f>
        <v>O03454C049172711.8</v>
      </c>
    </row>
    <row r="326" spans="1:19" x14ac:dyDescent="0.25">
      <c r="A326" s="1" t="s">
        <v>689</v>
      </c>
      <c r="B326" s="1" t="s">
        <v>690</v>
      </c>
      <c r="C326" s="1" t="s">
        <v>27</v>
      </c>
      <c r="D326" s="1" t="str">
        <f>VLOOKUP(C326,Products[],2,FALSE)</f>
        <v>Women Eco 225</v>
      </c>
      <c r="E326" s="1" t="str">
        <f>VLOOKUP(Orders[[#This Row],[ProductID]],Products[],3,FALSE)</f>
        <v>Apparel</v>
      </c>
      <c r="F326" s="1" t="s">
        <v>79</v>
      </c>
      <c r="G326" s="1" t="str">
        <f>_xlfn.XLOOKUP(Orders[[#This Row],[CustomerID]],'Customers'!A:A,'Customers'!E:E)</f>
        <v>Consumer</v>
      </c>
      <c r="H326" s="2">
        <v>45403</v>
      </c>
      <c r="I326" s="2">
        <v>45411</v>
      </c>
      <c r="J326">
        <v>13</v>
      </c>
      <c r="K326">
        <v>4719.3500000000004</v>
      </c>
      <c r="L326">
        <v>0</v>
      </c>
      <c r="M326" s="1" t="s">
        <v>39</v>
      </c>
      <c r="N326" s="1" t="s">
        <v>15</v>
      </c>
      <c r="O326" s="1" t="s">
        <v>29</v>
      </c>
      <c r="P326" s="3">
        <f>Orders[[#This Row],[Quantity]]*Orders[[#This Row],[UnitPrice]]*(1-Orders[[#This Row],[Discount]])</f>
        <v>61351.55</v>
      </c>
      <c r="Q326" s="1" t="str">
        <f>IF(AND(Orders[[#This Row],[Order Value]]&gt;50000,Orders[[#This Row],[Status]]="Completed"),"Yes","No")</f>
        <v>No</v>
      </c>
      <c r="R326" s="1" t="str">
        <f>IF(OR(Orders[[#This Row],[Region]]="Dhaka",Orders[[#This Row],[Region]]="Chattogram"),"Priority","Standard")</f>
        <v>Standard</v>
      </c>
      <c r="S326" s="1" t="str">
        <f>_xlfn.CONCAT(Orders[[#This Row],[OrderID]],Orders[[#This Row],[CustomerID]],Orders[[#This Row],[Order Value]])</f>
        <v>O03338C005561351.55</v>
      </c>
    </row>
    <row r="327" spans="1:19" x14ac:dyDescent="0.25">
      <c r="A327" s="1" t="s">
        <v>691</v>
      </c>
      <c r="B327" s="1" t="s">
        <v>255</v>
      </c>
      <c r="C327" s="1" t="s">
        <v>111</v>
      </c>
      <c r="D327" s="1" t="str">
        <f>VLOOKUP(C327,Products[],2,FALSE)</f>
        <v>Footwear Eco 867</v>
      </c>
      <c r="E327" s="1" t="str">
        <f>VLOOKUP(Orders[[#This Row],[ProductID]],Products[],3,FALSE)</f>
        <v>Apparel</v>
      </c>
      <c r="F327" s="1" t="s">
        <v>51</v>
      </c>
      <c r="G327" s="1" t="str">
        <f>_xlfn.XLOOKUP(Orders[[#This Row],[CustomerID]],'Customers'!A:A,'Customers'!E:E)</f>
        <v>SMB</v>
      </c>
      <c r="H327" s="2">
        <v>45487</v>
      </c>
      <c r="I327" s="2">
        <v>45497</v>
      </c>
      <c r="J327">
        <v>2</v>
      </c>
      <c r="K327">
        <v>2320.4899999999998</v>
      </c>
      <c r="L327">
        <v>0.05</v>
      </c>
      <c r="M327" s="1" t="s">
        <v>52</v>
      </c>
      <c r="N327" s="1" t="s">
        <v>34</v>
      </c>
      <c r="O327" s="1" t="s">
        <v>29</v>
      </c>
      <c r="P327" s="3">
        <f>Orders[[#This Row],[Quantity]]*Orders[[#This Row],[UnitPrice]]*(1-Orders[[#This Row],[Discount]])</f>
        <v>4408.9309999999996</v>
      </c>
      <c r="Q327" s="1" t="str">
        <f>IF(AND(Orders[[#This Row],[Order Value]]&gt;50000,Orders[[#This Row],[Status]]="Completed"),"Yes","No")</f>
        <v>No</v>
      </c>
      <c r="R327" s="1" t="str">
        <f>IF(OR(Orders[[#This Row],[Region]]="Dhaka",Orders[[#This Row],[Region]]="Chattogram"),"Priority","Standard")</f>
        <v>Priority</v>
      </c>
      <c r="S327" s="1" t="str">
        <f>_xlfn.CONCAT(Orders[[#This Row],[OrderID]],Orders[[#This Row],[CustomerID]],Orders[[#This Row],[Order Value]])</f>
        <v>O03683C04824408.931</v>
      </c>
    </row>
    <row r="328" spans="1:19" x14ac:dyDescent="0.25">
      <c r="A328" s="1" t="s">
        <v>693</v>
      </c>
      <c r="B328" s="1" t="s">
        <v>180</v>
      </c>
      <c r="C328" s="1" t="s">
        <v>194</v>
      </c>
      <c r="D328" s="1" t="str">
        <f>VLOOKUP(C328,Products[],2,FALSE)</f>
        <v>Pens Mini 388</v>
      </c>
      <c r="E328" s="1" t="str">
        <f>VLOOKUP(Orders[[#This Row],[ProductID]],Products[],3,FALSE)</f>
        <v>Office Supplies</v>
      </c>
      <c r="F328" s="1" t="s">
        <v>55</v>
      </c>
      <c r="G328" s="1" t="str">
        <f>_xlfn.XLOOKUP(Orders[[#This Row],[CustomerID]],'Customers'!A:A,'Customers'!E:E)</f>
        <v>Corporate</v>
      </c>
      <c r="H328" s="2">
        <v>45303</v>
      </c>
      <c r="I328" s="2">
        <v>45310</v>
      </c>
      <c r="J328">
        <v>12</v>
      </c>
      <c r="K328">
        <v>4005.08</v>
      </c>
      <c r="L328">
        <v>0.05</v>
      </c>
      <c r="M328" s="1" t="s">
        <v>20</v>
      </c>
      <c r="N328" s="1" t="s">
        <v>34</v>
      </c>
      <c r="O328" s="1" t="s">
        <v>24</v>
      </c>
      <c r="P328" s="3">
        <f>Orders[[#This Row],[Quantity]]*Orders[[#This Row],[UnitPrice]]*(1-Orders[[#This Row],[Discount]])</f>
        <v>45657.911999999997</v>
      </c>
      <c r="Q328" s="1" t="str">
        <f>IF(AND(Orders[[#This Row],[Order Value]]&gt;50000,Orders[[#This Row],[Status]]="Completed"),"Yes","No")</f>
        <v>No</v>
      </c>
      <c r="R328" s="1" t="str">
        <f>IF(OR(Orders[[#This Row],[Region]]="Dhaka",Orders[[#This Row],[Region]]="Chattogram"),"Priority","Standard")</f>
        <v>Priority</v>
      </c>
      <c r="S328" s="1" t="str">
        <f>_xlfn.CONCAT(Orders[[#This Row],[OrderID]],Orders[[#This Row],[CustomerID]],Orders[[#This Row],[Order Value]])</f>
        <v>O00406C030145657.912</v>
      </c>
    </row>
    <row r="329" spans="1:19" x14ac:dyDescent="0.25">
      <c r="A329" s="1" t="s">
        <v>694</v>
      </c>
      <c r="B329" s="1" t="s">
        <v>273</v>
      </c>
      <c r="C329" s="1" t="s">
        <v>22</v>
      </c>
      <c r="D329" s="1" t="str">
        <f>VLOOKUP(C329,Products[],2,FALSE)</f>
        <v>Laptops Lite 159</v>
      </c>
      <c r="E329" s="1" t="str">
        <f>VLOOKUP(Orders[[#This Row],[ProductID]],Products[],3,FALSE)</f>
        <v>Electronics</v>
      </c>
      <c r="F329" s="1" t="s">
        <v>79</v>
      </c>
      <c r="G329" s="1" t="str">
        <f>_xlfn.XLOOKUP(Orders[[#This Row],[CustomerID]],'Customers'!A:A,'Customers'!E:E)</f>
        <v>consumer</v>
      </c>
      <c r="H329" s="2">
        <v>46014</v>
      </c>
      <c r="I329" s="2">
        <v>46018</v>
      </c>
      <c r="J329">
        <v>24</v>
      </c>
      <c r="K329">
        <v>3799.05</v>
      </c>
      <c r="L329">
        <v>0</v>
      </c>
      <c r="M329" s="1" t="s">
        <v>14</v>
      </c>
      <c r="N329" s="1" t="s">
        <v>28</v>
      </c>
      <c r="O329" s="1" t="s">
        <v>21</v>
      </c>
      <c r="P329" s="3">
        <f>Orders[[#This Row],[Quantity]]*Orders[[#This Row],[UnitPrice]]*(1-Orders[[#This Row],[Discount]])</f>
        <v>91177.200000000012</v>
      </c>
      <c r="Q329" s="1" t="str">
        <f>IF(AND(Orders[[#This Row],[Order Value]]&gt;50000,Orders[[#This Row],[Status]]="Completed"),"Yes","No")</f>
        <v>No</v>
      </c>
      <c r="R329" s="1" t="str">
        <f>IF(OR(Orders[[#This Row],[Region]]="Dhaka",Orders[[#This Row],[Region]]="Chattogram"),"Priority","Standard")</f>
        <v>Standard</v>
      </c>
      <c r="S329" s="1" t="str">
        <f>_xlfn.CONCAT(Orders[[#This Row],[OrderID]],Orders[[#This Row],[CustomerID]],Orders[[#This Row],[Order Value]])</f>
        <v>O04214C005791177.2</v>
      </c>
    </row>
    <row r="330" spans="1:19" x14ac:dyDescent="0.25">
      <c r="A330" s="1" t="s">
        <v>695</v>
      </c>
      <c r="B330" s="1" t="s">
        <v>696</v>
      </c>
      <c r="C330" s="1" t="s">
        <v>218</v>
      </c>
      <c r="D330" s="1" t="str">
        <f>VLOOKUP(C330,Products[],2,FALSE)</f>
        <v>Kids Eco 762</v>
      </c>
      <c r="E330" s="1" t="str">
        <f>VLOOKUP(Orders[[#This Row],[ProductID]],Products[],3,FALSE)</f>
        <v>Apparel</v>
      </c>
      <c r="F330" s="1" t="s">
        <v>33</v>
      </c>
      <c r="G330" s="1" t="str">
        <f>_xlfn.XLOOKUP(Orders[[#This Row],[CustomerID]],'Customers'!A:A,'Customers'!E:E)</f>
        <v>SMB</v>
      </c>
      <c r="H330" s="2">
        <v>45871</v>
      </c>
      <c r="I330" s="2">
        <v>45883</v>
      </c>
      <c r="J330">
        <v>7</v>
      </c>
      <c r="K330">
        <v>3366.17</v>
      </c>
      <c r="L330">
        <v>0.15</v>
      </c>
      <c r="M330" s="1" t="s">
        <v>14</v>
      </c>
      <c r="N330" s="1" t="s">
        <v>34</v>
      </c>
      <c r="O330" s="1" t="s">
        <v>29</v>
      </c>
      <c r="P330" s="3">
        <f>Orders[[#This Row],[Quantity]]*Orders[[#This Row],[UnitPrice]]*(1-Orders[[#This Row],[Discount]])</f>
        <v>20028.711500000001</v>
      </c>
      <c r="Q330" s="1" t="str">
        <f>IF(AND(Orders[[#This Row],[Order Value]]&gt;50000,Orders[[#This Row],[Status]]="Completed"),"Yes","No")</f>
        <v>No</v>
      </c>
      <c r="R330" s="1" t="str">
        <f>IF(OR(Orders[[#This Row],[Region]]="Dhaka",Orders[[#This Row],[Region]]="Chattogram"),"Priority","Standard")</f>
        <v>Standard</v>
      </c>
      <c r="S330" s="1" t="str">
        <f>_xlfn.CONCAT(Orders[[#This Row],[OrderID]],Orders[[#This Row],[CustomerID]],Orders[[#This Row],[Order Value]])</f>
        <v>O04672C012620028.7115</v>
      </c>
    </row>
    <row r="331" spans="1:19" x14ac:dyDescent="0.25">
      <c r="A331" s="1" t="s">
        <v>698</v>
      </c>
      <c r="B331" s="1" t="s">
        <v>93</v>
      </c>
      <c r="C331" s="1" t="s">
        <v>162</v>
      </c>
      <c r="D331" s="1" t="str">
        <f>VLOOKUP(C331,Products[],2,FALSE)</f>
        <v>Binders Lite 852</v>
      </c>
      <c r="E331" s="1" t="str">
        <f>VLOOKUP(Orders[[#This Row],[ProductID]],Products[],3,FALSE)</f>
        <v>Office Supplies</v>
      </c>
      <c r="F331" s="1" t="s">
        <v>33</v>
      </c>
      <c r="G331" s="1" t="str">
        <f>_xlfn.XLOOKUP(Orders[[#This Row],[CustomerID]],'Customers'!A:A,'Customers'!E:E)</f>
        <v>Home Office</v>
      </c>
      <c r="H331" s="2">
        <v>45839</v>
      </c>
      <c r="I331" s="2">
        <v>45843</v>
      </c>
      <c r="J331">
        <v>1</v>
      </c>
      <c r="K331">
        <v>1861.41</v>
      </c>
      <c r="L331">
        <v>0</v>
      </c>
      <c r="M331" s="1" t="s">
        <v>39</v>
      </c>
      <c r="N331" s="1" t="s">
        <v>34</v>
      </c>
      <c r="O331" s="1" t="s">
        <v>35</v>
      </c>
      <c r="P331" s="3">
        <f>Orders[[#This Row],[Quantity]]*Orders[[#This Row],[UnitPrice]]*(1-Orders[[#This Row],[Discount]])</f>
        <v>1861.41</v>
      </c>
      <c r="Q331" s="1" t="str">
        <f>IF(AND(Orders[[#This Row],[Order Value]]&gt;50000,Orders[[#This Row],[Status]]="Completed"),"Yes","No")</f>
        <v>No</v>
      </c>
      <c r="R331" s="1" t="str">
        <f>IF(OR(Orders[[#This Row],[Region]]="Dhaka",Orders[[#This Row],[Region]]="Chattogram"),"Priority","Standard")</f>
        <v>Standard</v>
      </c>
      <c r="S331" s="1" t="str">
        <f>_xlfn.CONCAT(Orders[[#This Row],[OrderID]],Orders[[#This Row],[CustomerID]],Orders[[#This Row],[Order Value]])</f>
        <v>O03687C02901861.41</v>
      </c>
    </row>
    <row r="332" spans="1:19" x14ac:dyDescent="0.25">
      <c r="A332" s="1" t="s">
        <v>699</v>
      </c>
      <c r="B332" s="1" t="s">
        <v>700</v>
      </c>
      <c r="C332" s="1" t="s">
        <v>174</v>
      </c>
      <c r="D332" s="1" t="str">
        <f>VLOOKUP(C332,Products[],2,FALSE)</f>
        <v>Women Eco 309</v>
      </c>
      <c r="E332" s="1" t="str">
        <f>VLOOKUP(Orders[[#This Row],[ProductID]],Products[],3,FALSE)</f>
        <v>Apparel</v>
      </c>
      <c r="F332" s="1" t="s">
        <v>51</v>
      </c>
      <c r="G332" s="1" t="str">
        <f>_xlfn.XLOOKUP(Orders[[#This Row],[CustomerID]],'Customers'!A:A,'Customers'!E:E)</f>
        <v>Home Office</v>
      </c>
      <c r="H332" s="2">
        <v>46018</v>
      </c>
      <c r="I332" s="2">
        <v>46019</v>
      </c>
      <c r="J332">
        <v>1</v>
      </c>
      <c r="K332">
        <v>6695.23</v>
      </c>
      <c r="L332">
        <v>0.2</v>
      </c>
      <c r="M332" s="1" t="s">
        <v>43</v>
      </c>
      <c r="N332" s="1" t="s">
        <v>15</v>
      </c>
      <c r="O332" s="1" t="s">
        <v>24</v>
      </c>
      <c r="P332" s="3">
        <f>Orders[[#This Row],[Quantity]]*Orders[[#This Row],[UnitPrice]]*(1-Orders[[#This Row],[Discount]])</f>
        <v>5356.1840000000002</v>
      </c>
      <c r="Q332" s="1" t="str">
        <f>IF(AND(Orders[[#This Row],[Order Value]]&gt;50000,Orders[[#This Row],[Status]]="Completed"),"Yes","No")</f>
        <v>No</v>
      </c>
      <c r="R332" s="1" t="str">
        <f>IF(OR(Orders[[#This Row],[Region]]="Dhaka",Orders[[#This Row],[Region]]="Chattogram"),"Priority","Standard")</f>
        <v>Standard</v>
      </c>
      <c r="S332" s="1" t="str">
        <f>_xlfn.CONCAT(Orders[[#This Row],[OrderID]],Orders[[#This Row],[CustomerID]],Orders[[#This Row],[Order Value]])</f>
        <v>O02893C03375356.184</v>
      </c>
    </row>
    <row r="333" spans="1:19" x14ac:dyDescent="0.25">
      <c r="A333" s="1" t="s">
        <v>701</v>
      </c>
      <c r="B333" s="1" t="s">
        <v>572</v>
      </c>
      <c r="C333" s="1" t="s">
        <v>160</v>
      </c>
      <c r="D333" s="1" t="str">
        <f>VLOOKUP(C333,Products[],2,FALSE)</f>
        <v>Audio Pro 619</v>
      </c>
      <c r="E333" s="1" t="str">
        <f>VLOOKUP(Orders[[#This Row],[ProductID]],Products[],3,FALSE)</f>
        <v>Electronics</v>
      </c>
      <c r="F333" s="1" t="s">
        <v>19</v>
      </c>
      <c r="G333" s="1" t="str">
        <f>_xlfn.XLOOKUP(Orders[[#This Row],[CustomerID]],'Customers'!A:A,'Customers'!E:E)</f>
        <v>consumer</v>
      </c>
      <c r="H333" s="2">
        <v>45547</v>
      </c>
      <c r="I333" s="2">
        <v>45545</v>
      </c>
      <c r="J333">
        <v>1</v>
      </c>
      <c r="K333">
        <v>7990.71</v>
      </c>
      <c r="L333">
        <v>0</v>
      </c>
      <c r="M333" s="1" t="s">
        <v>14</v>
      </c>
      <c r="N333" s="1" t="s">
        <v>34</v>
      </c>
      <c r="O333" s="1" t="s">
        <v>24</v>
      </c>
      <c r="P333" s="3">
        <f>Orders[[#This Row],[Quantity]]*Orders[[#This Row],[UnitPrice]]*(1-Orders[[#This Row],[Discount]])</f>
        <v>7990.71</v>
      </c>
      <c r="Q333" s="1" t="str">
        <f>IF(AND(Orders[[#This Row],[Order Value]]&gt;50000,Orders[[#This Row],[Status]]="Completed"),"Yes","No")</f>
        <v>No</v>
      </c>
      <c r="R333" s="1" t="str">
        <f>IF(OR(Orders[[#This Row],[Region]]="Dhaka",Orders[[#This Row],[Region]]="Chattogram"),"Priority","Standard")</f>
        <v>Standard</v>
      </c>
      <c r="S333" s="1" t="str">
        <f>_xlfn.CONCAT(Orders[[#This Row],[OrderID]],Orders[[#This Row],[CustomerID]],Orders[[#This Row],[Order Value]])</f>
        <v>O05324C02637990.71</v>
      </c>
    </row>
    <row r="334" spans="1:19" x14ac:dyDescent="0.25">
      <c r="A334" s="1" t="s">
        <v>702</v>
      </c>
      <c r="B334" s="1" t="s">
        <v>373</v>
      </c>
      <c r="C334" s="1" t="s">
        <v>197</v>
      </c>
      <c r="D334" s="1" t="str">
        <f>VLOOKUP(C334,Products[],2,FALSE)</f>
        <v>Chairs Prime 149</v>
      </c>
      <c r="E334" s="1" t="str">
        <f>VLOOKUP(Orders[[#This Row],[ProductID]],Products[],3,FALSE)</f>
        <v>Furniture</v>
      </c>
      <c r="F334" s="1" t="s">
        <v>51</v>
      </c>
      <c r="G334" s="1" t="str">
        <f>_xlfn.XLOOKUP(Orders[[#This Row],[CustomerID]],'Customers'!A:A,'Customers'!E:E)</f>
        <v>Corporate</v>
      </c>
      <c r="H334" s="2">
        <v>45309</v>
      </c>
      <c r="I334" s="2">
        <v>45307</v>
      </c>
      <c r="J334">
        <v>3</v>
      </c>
      <c r="K334">
        <v>2203.77</v>
      </c>
      <c r="L334">
        <v>0.1</v>
      </c>
      <c r="M334" s="1" t="s">
        <v>39</v>
      </c>
      <c r="N334" s="1" t="s">
        <v>28</v>
      </c>
      <c r="O334" s="1" t="s">
        <v>24</v>
      </c>
      <c r="P334" s="3">
        <f>Orders[[#This Row],[Quantity]]*Orders[[#This Row],[UnitPrice]]*(1-Orders[[#This Row],[Discount]])</f>
        <v>5950.1790000000001</v>
      </c>
      <c r="Q334" s="1" t="str">
        <f>IF(AND(Orders[[#This Row],[Order Value]]&gt;50000,Orders[[#This Row],[Status]]="Completed"),"Yes","No")</f>
        <v>No</v>
      </c>
      <c r="R334" s="1" t="str">
        <f>IF(OR(Orders[[#This Row],[Region]]="Dhaka",Orders[[#This Row],[Region]]="Chattogram"),"Priority","Standard")</f>
        <v>Standard</v>
      </c>
      <c r="S334" s="1" t="str">
        <f>_xlfn.CONCAT(Orders[[#This Row],[OrderID]],Orders[[#This Row],[CustomerID]],Orders[[#This Row],[Order Value]])</f>
        <v>O02902C00255950.179</v>
      </c>
    </row>
    <row r="335" spans="1:19" x14ac:dyDescent="0.25">
      <c r="A335" s="1" t="s">
        <v>703</v>
      </c>
      <c r="B335" s="1" t="s">
        <v>472</v>
      </c>
      <c r="C335" s="1" t="s">
        <v>87</v>
      </c>
      <c r="D335" s="1" t="str">
        <f>VLOOKUP(C335,Products[],2,FALSE)</f>
        <v>Storage Plus 812</v>
      </c>
      <c r="E335" s="1" t="str">
        <f>VLOOKUP(Orders[[#This Row],[ProductID]],Products[],3,FALSE)</f>
        <v>Furniture</v>
      </c>
      <c r="F335" s="1" t="s">
        <v>63</v>
      </c>
      <c r="G335" s="1" t="str">
        <f>_xlfn.XLOOKUP(Orders[[#This Row],[CustomerID]],'Customers'!A:A,'Customers'!E:E)</f>
        <v>SMB</v>
      </c>
      <c r="H335" s="2">
        <v>45845</v>
      </c>
      <c r="I335" s="2">
        <v>45855</v>
      </c>
      <c r="J335">
        <v>6</v>
      </c>
      <c r="K335">
        <v>3694.28</v>
      </c>
      <c r="L335">
        <v>0.05</v>
      </c>
      <c r="M335" s="1" t="s">
        <v>39</v>
      </c>
      <c r="N335" s="1" t="s">
        <v>15</v>
      </c>
      <c r="O335" s="1" t="s">
        <v>24</v>
      </c>
      <c r="P335" s="3">
        <f>Orders[[#This Row],[Quantity]]*Orders[[#This Row],[UnitPrice]]*(1-Orders[[#This Row],[Discount]])</f>
        <v>21057.396000000001</v>
      </c>
      <c r="Q335" s="1" t="str">
        <f>IF(AND(Orders[[#This Row],[Order Value]]&gt;50000,Orders[[#This Row],[Status]]="Completed"),"Yes","No")</f>
        <v>No</v>
      </c>
      <c r="R335" s="1" t="str">
        <f>IF(OR(Orders[[#This Row],[Region]]="Dhaka",Orders[[#This Row],[Region]]="Chattogram"),"Priority","Standard")</f>
        <v>Standard</v>
      </c>
      <c r="S335" s="1" t="str">
        <f>_xlfn.CONCAT(Orders[[#This Row],[OrderID]],Orders[[#This Row],[CustomerID]],Orders[[#This Row],[Order Value]])</f>
        <v>O03848C009421057.396</v>
      </c>
    </row>
    <row r="336" spans="1:19" x14ac:dyDescent="0.25">
      <c r="A336" s="1" t="s">
        <v>704</v>
      </c>
      <c r="B336" s="1" t="s">
        <v>45</v>
      </c>
      <c r="C336" s="1" t="s">
        <v>62</v>
      </c>
      <c r="D336" s="1" t="str">
        <f>VLOOKUP(C336,Products[],2,FALSE)</f>
        <v>Mobile Accessories Lite 346</v>
      </c>
      <c r="E336" s="1" t="str">
        <f>VLOOKUP(Orders[[#This Row],[ProductID]],Products[],3,FALSE)</f>
        <v>Electronics</v>
      </c>
      <c r="F336" s="1" t="s">
        <v>82</v>
      </c>
      <c r="G336" s="1" t="str">
        <f>_xlfn.XLOOKUP(Orders[[#This Row],[CustomerID]],'Customers'!A:A,'Customers'!E:E)</f>
        <v>SMB</v>
      </c>
      <c r="H336" s="2">
        <v>45858</v>
      </c>
      <c r="I336" s="2">
        <v>45866</v>
      </c>
      <c r="J336">
        <v>13</v>
      </c>
      <c r="K336">
        <v>520.88</v>
      </c>
      <c r="L336">
        <v>0</v>
      </c>
      <c r="M336" s="1" t="s">
        <v>20</v>
      </c>
      <c r="N336" s="1" t="s">
        <v>15</v>
      </c>
      <c r="O336" s="1" t="s">
        <v>35</v>
      </c>
      <c r="P336" s="3">
        <f>Orders[[#This Row],[Quantity]]*Orders[[#This Row],[UnitPrice]]*(1-Orders[[#This Row],[Discount]])</f>
        <v>6771.44</v>
      </c>
      <c r="Q336" s="1" t="str">
        <f>IF(AND(Orders[[#This Row],[Order Value]]&gt;50000,Orders[[#This Row],[Status]]="Completed"),"Yes","No")</f>
        <v>No</v>
      </c>
      <c r="R336" s="1" t="str">
        <f>IF(OR(Orders[[#This Row],[Region]]="Dhaka",Orders[[#This Row],[Region]]="Chattogram"),"Priority","Standard")</f>
        <v>Priority</v>
      </c>
      <c r="S336" s="1" t="str">
        <f>_xlfn.CONCAT(Orders[[#This Row],[OrderID]],Orders[[#This Row],[CustomerID]],Orders[[#This Row],[Order Value]])</f>
        <v>O05481C03156771.44</v>
      </c>
    </row>
    <row r="337" spans="1:19" x14ac:dyDescent="0.25">
      <c r="A337" s="1" t="s">
        <v>705</v>
      </c>
      <c r="B337" s="1" t="s">
        <v>93</v>
      </c>
      <c r="C337" s="1" t="s">
        <v>267</v>
      </c>
      <c r="D337" s="1" t="str">
        <f>VLOOKUP(C337,Products[],2,FALSE)</f>
        <v>Decor Prime 953</v>
      </c>
      <c r="E337" s="1" t="str">
        <f>VLOOKUP(Orders[[#This Row],[ProductID]],Products[],3,FALSE)</f>
        <v>Furniture</v>
      </c>
      <c r="F337" s="1" t="s">
        <v>105</v>
      </c>
      <c r="G337" s="1" t="str">
        <f>_xlfn.XLOOKUP(Orders[[#This Row],[CustomerID]],'Customers'!A:A,'Customers'!E:E)</f>
        <v>Home Office</v>
      </c>
      <c r="H337" s="2">
        <v>45526</v>
      </c>
      <c r="I337" s="2">
        <v>45525</v>
      </c>
      <c r="J337">
        <v>3</v>
      </c>
      <c r="K337">
        <v>7501.56</v>
      </c>
      <c r="L337">
        <v>0.2</v>
      </c>
      <c r="M337" s="1" t="s">
        <v>43</v>
      </c>
      <c r="N337" s="1" t="s">
        <v>84</v>
      </c>
      <c r="O337" s="1" t="s">
        <v>24</v>
      </c>
      <c r="P337" s="3">
        <f>Orders[[#This Row],[Quantity]]*Orders[[#This Row],[UnitPrice]]*(1-Orders[[#This Row],[Discount]])</f>
        <v>18003.744000000002</v>
      </c>
      <c r="Q337" s="1" t="str">
        <f>IF(AND(Orders[[#This Row],[Order Value]]&gt;50000,Orders[[#This Row],[Status]]="Completed"),"Yes","No")</f>
        <v>No</v>
      </c>
      <c r="R337" s="1" t="str">
        <f>IF(OR(Orders[[#This Row],[Region]]="Dhaka",Orders[[#This Row],[Region]]="Chattogram"),"Priority","Standard")</f>
        <v>Standard</v>
      </c>
      <c r="S337" s="1" t="str">
        <f>_xlfn.CONCAT(Orders[[#This Row],[OrderID]],Orders[[#This Row],[CustomerID]],Orders[[#This Row],[Order Value]])</f>
        <v>O00984C029018003.744</v>
      </c>
    </row>
    <row r="338" spans="1:19" hidden="1" x14ac:dyDescent="0.25">
      <c r="A338" s="1" t="s">
        <v>707</v>
      </c>
      <c r="B338" s="1" t="s">
        <v>696</v>
      </c>
      <c r="C338" s="1" t="s">
        <v>38</v>
      </c>
      <c r="D338" s="1" t="e">
        <f>VLOOKUP(C338,Products[],2,FALSE)</f>
        <v>#N/A</v>
      </c>
      <c r="E338" s="1" t="e">
        <f>VLOOKUP(Orders[[#This Row],[ProductID]],Products[],3,FALSE)</f>
        <v>#N/A</v>
      </c>
      <c r="F338" s="1" t="s">
        <v>82</v>
      </c>
      <c r="G338" s="1" t="str">
        <f>_xlfn.XLOOKUP(Orders[[#This Row],[CustomerID]],'Customers'!A:A,'Customers'!E:E)</f>
        <v>SMB</v>
      </c>
      <c r="H338" s="2">
        <v>45667</v>
      </c>
      <c r="I338" s="2">
        <v>45667</v>
      </c>
      <c r="J338">
        <v>1</v>
      </c>
      <c r="K338">
        <v>7637.46</v>
      </c>
      <c r="L338">
        <v>0</v>
      </c>
      <c r="M338" s="1" t="s">
        <v>52</v>
      </c>
      <c r="N338" s="1" t="s">
        <v>34</v>
      </c>
      <c r="O338" s="1" t="s">
        <v>24</v>
      </c>
      <c r="P338" s="3">
        <f>Orders[[#This Row],[Quantity]]*Orders[[#This Row],[UnitPrice]]*(1-Orders[[#This Row],[Discount]])</f>
        <v>7637.46</v>
      </c>
      <c r="Q338" s="1" t="str">
        <f>IF(AND(Orders[[#This Row],[Order Value]]&gt;50000,Orders[[#This Row],[Status]]="Completed"),"Yes","No")</f>
        <v>No</v>
      </c>
      <c r="R338" s="1" t="str">
        <f>IF(OR(Orders[[#This Row],[Region]]="Dhaka",Orders[[#This Row],[Region]]="Chattogram"),"Priority","Standard")</f>
        <v>Priority</v>
      </c>
      <c r="S338" s="1" t="str">
        <f>_xlfn.CONCAT(Orders[[#This Row],[OrderID]],Orders[[#This Row],[CustomerID]],Orders[[#This Row],[Order Value]])</f>
        <v>O00959C01267637.46</v>
      </c>
    </row>
    <row r="339" spans="1:19" x14ac:dyDescent="0.25">
      <c r="A339" s="1" t="s">
        <v>708</v>
      </c>
      <c r="B339" s="1" t="s">
        <v>451</v>
      </c>
      <c r="C339" s="1" t="s">
        <v>141</v>
      </c>
      <c r="D339" s="1" t="str">
        <f>VLOOKUP(C339,Products[],2,FALSE)</f>
        <v>Footwear Deluxe 366</v>
      </c>
      <c r="E339" s="1" t="str">
        <f>VLOOKUP(Orders[[#This Row],[ProductID]],Products[],3,FALSE)</f>
        <v>Apparel</v>
      </c>
      <c r="F339" s="1" t="s">
        <v>13</v>
      </c>
      <c r="G339" s="1" t="str">
        <f>_xlfn.XLOOKUP(Orders[[#This Row],[CustomerID]],'Customers'!A:A,'Customers'!E:E)</f>
        <v>consumer</v>
      </c>
      <c r="H339" s="2">
        <v>45722</v>
      </c>
      <c r="I339" s="2">
        <v>45723</v>
      </c>
      <c r="J339">
        <v>5</v>
      </c>
      <c r="K339">
        <v>4705.26</v>
      </c>
      <c r="L339">
        <v>0</v>
      </c>
      <c r="M339" s="1" t="s">
        <v>52</v>
      </c>
      <c r="N339" s="1" t="s">
        <v>34</v>
      </c>
      <c r="O339" s="1" t="s">
        <v>29</v>
      </c>
      <c r="P339" s="3">
        <f>Orders[[#This Row],[Quantity]]*Orders[[#This Row],[UnitPrice]]*(1-Orders[[#This Row],[Discount]])</f>
        <v>23526.300000000003</v>
      </c>
      <c r="Q339" s="1" t="str">
        <f>IF(AND(Orders[[#This Row],[Order Value]]&gt;50000,Orders[[#This Row],[Status]]="Completed"),"Yes","No")</f>
        <v>No</v>
      </c>
      <c r="R339" s="1" t="str">
        <f>IF(OR(Orders[[#This Row],[Region]]="Dhaka",Orders[[#This Row],[Region]]="Chattogram"),"Priority","Standard")</f>
        <v>Priority</v>
      </c>
      <c r="S339" s="1" t="str">
        <f>_xlfn.CONCAT(Orders[[#This Row],[OrderID]],Orders[[#This Row],[CustomerID]],Orders[[#This Row],[Order Value]])</f>
        <v>O03750C015423526.3</v>
      </c>
    </row>
    <row r="340" spans="1:19" x14ac:dyDescent="0.25">
      <c r="A340" s="1" t="s">
        <v>710</v>
      </c>
      <c r="B340" s="1" t="s">
        <v>206</v>
      </c>
      <c r="C340" s="1" t="s">
        <v>62</v>
      </c>
      <c r="D340" s="1" t="str">
        <f>VLOOKUP(C340,Products[],2,FALSE)</f>
        <v>Mobile Accessories Lite 346</v>
      </c>
      <c r="E340" s="1" t="str">
        <f>VLOOKUP(Orders[[#This Row],[ProductID]],Products[],3,FALSE)</f>
        <v>Electronics</v>
      </c>
      <c r="F340" s="1" t="s">
        <v>55</v>
      </c>
      <c r="G340" s="1" t="str">
        <f>_xlfn.XLOOKUP(Orders[[#This Row],[CustomerID]],'Customers'!A:A,'Customers'!E:E)</f>
        <v>SMB</v>
      </c>
      <c r="H340" s="2">
        <v>45651</v>
      </c>
      <c r="I340" s="2">
        <v>45655</v>
      </c>
      <c r="J340">
        <v>16</v>
      </c>
      <c r="K340">
        <v>5965.67</v>
      </c>
      <c r="L340">
        <v>0</v>
      </c>
      <c r="M340" s="1" t="s">
        <v>14</v>
      </c>
      <c r="N340" s="1" t="s">
        <v>34</v>
      </c>
      <c r="O340" s="1" t="s">
        <v>24</v>
      </c>
      <c r="P340" s="3">
        <f>Orders[[#This Row],[Quantity]]*Orders[[#This Row],[UnitPrice]]*(1-Orders[[#This Row],[Discount]])</f>
        <v>95450.72</v>
      </c>
      <c r="Q340" s="1" t="str">
        <f>IF(AND(Orders[[#This Row],[Order Value]]&gt;50000,Orders[[#This Row],[Status]]="Completed"),"Yes","No")</f>
        <v>Yes</v>
      </c>
      <c r="R340" s="1" t="str">
        <f>IF(OR(Orders[[#This Row],[Region]]="Dhaka",Orders[[#This Row],[Region]]="Chattogram"),"Priority","Standard")</f>
        <v>Standard</v>
      </c>
      <c r="S340" s="1" t="str">
        <f>_xlfn.CONCAT(Orders[[#This Row],[OrderID]],Orders[[#This Row],[CustomerID]],Orders[[#This Row],[Order Value]])</f>
        <v>O01350C029195450.72</v>
      </c>
    </row>
    <row r="341" spans="1:19" x14ac:dyDescent="0.25">
      <c r="A341" s="1" t="s">
        <v>711</v>
      </c>
      <c r="B341" s="1" t="s">
        <v>516</v>
      </c>
      <c r="C341" s="1" t="s">
        <v>201</v>
      </c>
      <c r="D341" s="1" t="str">
        <f>VLOOKUP(C341,Products[],2,FALSE)</f>
        <v>Men Lite 154 (New)</v>
      </c>
      <c r="E341" s="1" t="str">
        <f>VLOOKUP(Orders[[#This Row],[ProductID]],Products[],3,FALSE)</f>
        <v>Apparel</v>
      </c>
      <c r="F341" s="1" t="s">
        <v>47</v>
      </c>
      <c r="G341" s="1" t="str">
        <f>_xlfn.XLOOKUP(Orders[[#This Row],[CustomerID]],'Customers'!A:A,'Customers'!E:E)</f>
        <v>Home Office</v>
      </c>
      <c r="H341" s="2">
        <v>45705</v>
      </c>
      <c r="I341" s="2">
        <v>45711</v>
      </c>
      <c r="J341">
        <v>8</v>
      </c>
      <c r="K341">
        <v>5435.55</v>
      </c>
      <c r="L341">
        <v>0</v>
      </c>
      <c r="M341" s="1" t="s">
        <v>52</v>
      </c>
      <c r="N341" s="1" t="s">
        <v>15</v>
      </c>
      <c r="O341" s="1" t="s">
        <v>24</v>
      </c>
      <c r="P341" s="3">
        <f>Orders[[#This Row],[Quantity]]*Orders[[#This Row],[UnitPrice]]*(1-Orders[[#This Row],[Discount]])</f>
        <v>43484.4</v>
      </c>
      <c r="Q341" s="1" t="str">
        <f>IF(AND(Orders[[#This Row],[Order Value]]&gt;50000,Orders[[#This Row],[Status]]="Completed"),"Yes","No")</f>
        <v>No</v>
      </c>
      <c r="R341" s="1" t="str">
        <f>IF(OR(Orders[[#This Row],[Region]]="Dhaka",Orders[[#This Row],[Region]]="Chattogram"),"Priority","Standard")</f>
        <v>Priority</v>
      </c>
      <c r="S341" s="1" t="str">
        <f>_xlfn.CONCAT(Orders[[#This Row],[OrderID]],Orders[[#This Row],[CustomerID]],Orders[[#This Row],[Order Value]])</f>
        <v>O05448C018443484.4</v>
      </c>
    </row>
    <row r="342" spans="1:19" hidden="1" x14ac:dyDescent="0.25">
      <c r="A342" s="1" t="s">
        <v>712</v>
      </c>
      <c r="B342" s="1" t="s">
        <v>596</v>
      </c>
      <c r="C342" s="1" t="s">
        <v>181</v>
      </c>
      <c r="D342" s="1" t="e">
        <f>VLOOKUP(C342,Products[],2,FALSE)</f>
        <v>#N/A</v>
      </c>
      <c r="E342" s="1" t="e">
        <f>VLOOKUP(Orders[[#This Row],[ProductID]],Products[],3,FALSE)</f>
        <v>#N/A</v>
      </c>
      <c r="F342" s="1" t="s">
        <v>51</v>
      </c>
      <c r="G342" s="1" t="str">
        <f>_xlfn.XLOOKUP(Orders[[#This Row],[CustomerID]],'Customers'!A:A,'Customers'!E:E)</f>
        <v>Home Office</v>
      </c>
      <c r="H342" s="2">
        <v>45742</v>
      </c>
      <c r="I342" s="2">
        <v>45752</v>
      </c>
      <c r="J342">
        <v>20</v>
      </c>
      <c r="K342">
        <v>6371.99</v>
      </c>
      <c r="L342">
        <v>0.2</v>
      </c>
      <c r="M342" s="1" t="s">
        <v>14</v>
      </c>
      <c r="N342" s="1" t="s">
        <v>34</v>
      </c>
      <c r="O342" s="1" t="s">
        <v>24</v>
      </c>
      <c r="P342" s="3">
        <f>Orders[[#This Row],[Quantity]]*Orders[[#This Row],[UnitPrice]]*(1-Orders[[#This Row],[Discount]])</f>
        <v>101951.84</v>
      </c>
      <c r="Q342" s="1" t="str">
        <f>IF(AND(Orders[[#This Row],[Order Value]]&gt;50000,Orders[[#This Row],[Status]]="Completed"),"Yes","No")</f>
        <v>Yes</v>
      </c>
      <c r="R342" s="1" t="str">
        <f>IF(OR(Orders[[#This Row],[Region]]="Dhaka",Orders[[#This Row],[Region]]="Chattogram"),"Priority","Standard")</f>
        <v>Standard</v>
      </c>
      <c r="S342" s="1" t="str">
        <f>_xlfn.CONCAT(Orders[[#This Row],[OrderID]],Orders[[#This Row],[CustomerID]],Orders[[#This Row],[Order Value]])</f>
        <v>O05655C0422101951.84</v>
      </c>
    </row>
    <row r="343" spans="1:19" x14ac:dyDescent="0.25">
      <c r="A343" s="1" t="s">
        <v>713</v>
      </c>
      <c r="B343" s="1" t="s">
        <v>714</v>
      </c>
      <c r="C343" s="1" t="s">
        <v>191</v>
      </c>
      <c r="D343" s="1" t="str">
        <f>VLOOKUP(C343,Products[],2,FALSE)</f>
        <v>Snacks Standard 597</v>
      </c>
      <c r="E343" s="1" t="str">
        <f>VLOOKUP(Orders[[#This Row],[ProductID]],Products[],3,FALSE)</f>
        <v>Groceries</v>
      </c>
      <c r="F343" s="1" t="s">
        <v>42</v>
      </c>
      <c r="G343" s="1" t="str">
        <f>_xlfn.XLOOKUP(Orders[[#This Row],[CustomerID]],'Customers'!A:A,'Customers'!E:E)</f>
        <v>consumer</v>
      </c>
      <c r="H343" s="2">
        <v>45670</v>
      </c>
      <c r="I343" s="2">
        <v>45671</v>
      </c>
      <c r="J343">
        <v>20</v>
      </c>
      <c r="K343">
        <v>1617.14</v>
      </c>
      <c r="L343">
        <v>0.1</v>
      </c>
      <c r="M343" s="1" t="s">
        <v>39</v>
      </c>
      <c r="N343" s="1" t="s">
        <v>28</v>
      </c>
      <c r="O343" s="1" t="s">
        <v>21</v>
      </c>
      <c r="P343" s="3">
        <f>Orders[[#This Row],[Quantity]]*Orders[[#This Row],[UnitPrice]]*(1-Orders[[#This Row],[Discount]])</f>
        <v>29108.520000000004</v>
      </c>
      <c r="Q343" s="1" t="str">
        <f>IF(AND(Orders[[#This Row],[Order Value]]&gt;50000,Orders[[#This Row],[Status]]="Completed"),"Yes","No")</f>
        <v>No</v>
      </c>
      <c r="R343" s="1" t="str">
        <f>IF(OR(Orders[[#This Row],[Region]]="Dhaka",Orders[[#This Row],[Region]]="Chattogram"),"Priority","Standard")</f>
        <v>Standard</v>
      </c>
      <c r="S343" s="1" t="str">
        <f>_xlfn.CONCAT(Orders[[#This Row],[OrderID]],Orders[[#This Row],[CustomerID]],Orders[[#This Row],[Order Value]])</f>
        <v>O03391C016629108.52</v>
      </c>
    </row>
    <row r="344" spans="1:19" x14ac:dyDescent="0.25">
      <c r="A344" s="1" t="s">
        <v>715</v>
      </c>
      <c r="B344" s="1" t="s">
        <v>480</v>
      </c>
      <c r="C344" s="1" t="s">
        <v>218</v>
      </c>
      <c r="D344" s="1" t="str">
        <f>VLOOKUP(C344,Products[],2,FALSE)</f>
        <v>Kids Eco 762</v>
      </c>
      <c r="E344" s="1" t="str">
        <f>VLOOKUP(Orders[[#This Row],[ProductID]],Products[],3,FALSE)</f>
        <v>Apparel</v>
      </c>
      <c r="F344" s="1" t="s">
        <v>51</v>
      </c>
      <c r="G344" s="1" t="str">
        <f>_xlfn.XLOOKUP(Orders[[#This Row],[CustomerID]],'Customers'!A:A,'Customers'!E:E)</f>
        <v>Corporate</v>
      </c>
      <c r="H344" s="2">
        <v>45535</v>
      </c>
      <c r="I344" s="2">
        <v>45542</v>
      </c>
      <c r="J344">
        <v>22</v>
      </c>
      <c r="K344">
        <v>1881.29</v>
      </c>
      <c r="L344">
        <v>0</v>
      </c>
      <c r="M344" s="1" t="s">
        <v>39</v>
      </c>
      <c r="N344" s="1" t="s">
        <v>84</v>
      </c>
      <c r="O344" s="1" t="s">
        <v>24</v>
      </c>
      <c r="P344" s="3">
        <f>Orders[[#This Row],[Quantity]]*Orders[[#This Row],[UnitPrice]]*(1-Orders[[#This Row],[Discount]])</f>
        <v>41388.379999999997</v>
      </c>
      <c r="Q344" s="1" t="str">
        <f>IF(AND(Orders[[#This Row],[Order Value]]&gt;50000,Orders[[#This Row],[Status]]="Completed"),"Yes","No")</f>
        <v>No</v>
      </c>
      <c r="R344" s="1" t="str">
        <f>IF(OR(Orders[[#This Row],[Region]]="Dhaka",Orders[[#This Row],[Region]]="Chattogram"),"Priority","Standard")</f>
        <v>Standard</v>
      </c>
      <c r="S344" s="1" t="str">
        <f>_xlfn.CONCAT(Orders[[#This Row],[OrderID]],Orders[[#This Row],[CustomerID]],Orders[[#This Row],[Order Value]])</f>
        <v>O04773C015741388.38</v>
      </c>
    </row>
    <row r="345" spans="1:19" x14ac:dyDescent="0.25">
      <c r="A345" s="1" t="s">
        <v>716</v>
      </c>
      <c r="B345" s="1" t="s">
        <v>717</v>
      </c>
      <c r="C345" s="1" t="s">
        <v>18</v>
      </c>
      <c r="D345" s="1" t="str">
        <f>VLOOKUP(C345,Products[],2,FALSE)</f>
        <v>Labels Deluxe 800</v>
      </c>
      <c r="E345" s="1" t="str">
        <f>VLOOKUP(Orders[[#This Row],[ProductID]],Products[],3,FALSE)</f>
        <v>Office Supplies</v>
      </c>
      <c r="F345" s="1" t="s">
        <v>23</v>
      </c>
      <c r="G345" s="1" t="str">
        <f>_xlfn.XLOOKUP(Orders[[#This Row],[CustomerID]],'Customers'!A:A,'Customers'!E:E)</f>
        <v>Consumer</v>
      </c>
      <c r="H345" s="2">
        <v>46010</v>
      </c>
      <c r="I345" s="2">
        <v>46009</v>
      </c>
      <c r="J345">
        <v>24</v>
      </c>
      <c r="K345">
        <v>2651.48</v>
      </c>
      <c r="L345">
        <v>0.2</v>
      </c>
      <c r="M345" s="1" t="s">
        <v>39</v>
      </c>
      <c r="N345" s="1" t="s">
        <v>28</v>
      </c>
      <c r="O345" s="1" t="s">
        <v>21</v>
      </c>
      <c r="P345" s="3">
        <f>Orders[[#This Row],[Quantity]]*Orders[[#This Row],[UnitPrice]]*(1-Orders[[#This Row],[Discount]])</f>
        <v>50908.416000000005</v>
      </c>
      <c r="Q345" s="1" t="str">
        <f>IF(AND(Orders[[#This Row],[Order Value]]&gt;50000,Orders[[#This Row],[Status]]="Completed"),"Yes","No")</f>
        <v>No</v>
      </c>
      <c r="R345" s="1" t="str">
        <f>IF(OR(Orders[[#This Row],[Region]]="Dhaka",Orders[[#This Row],[Region]]="Chattogram"),"Priority","Standard")</f>
        <v>Standard</v>
      </c>
      <c r="S345" s="1" t="str">
        <f>_xlfn.CONCAT(Orders[[#This Row],[OrderID]],Orders[[#This Row],[CustomerID]],Orders[[#This Row],[Order Value]])</f>
        <v>O04723C007650908.416</v>
      </c>
    </row>
    <row r="346" spans="1:19" x14ac:dyDescent="0.25">
      <c r="A346" s="1" t="s">
        <v>718</v>
      </c>
      <c r="B346" s="1" t="s">
        <v>719</v>
      </c>
      <c r="C346" s="1" t="s">
        <v>111</v>
      </c>
      <c r="D346" s="1" t="str">
        <f>VLOOKUP(C346,Products[],2,FALSE)</f>
        <v>Footwear Eco 867</v>
      </c>
      <c r="E346" s="1" t="str">
        <f>VLOOKUP(Orders[[#This Row],[ProductID]],Products[],3,FALSE)</f>
        <v>Apparel</v>
      </c>
      <c r="F346" s="1" t="s">
        <v>47</v>
      </c>
      <c r="G346" s="1" t="str">
        <f>_xlfn.XLOOKUP(Orders[[#This Row],[CustomerID]],'Customers'!A:A,'Customers'!E:E)</f>
        <v>Home Office</v>
      </c>
      <c r="H346" s="2">
        <v>45726</v>
      </c>
      <c r="I346" s="2">
        <v>45728</v>
      </c>
      <c r="J346">
        <v>21</v>
      </c>
      <c r="K346">
        <v>2587.2199999999998</v>
      </c>
      <c r="L346">
        <v>0.05</v>
      </c>
      <c r="M346" s="1" t="s">
        <v>39</v>
      </c>
      <c r="N346" s="1" t="s">
        <v>34</v>
      </c>
      <c r="O346" s="1" t="s">
        <v>29</v>
      </c>
      <c r="P346" s="3">
        <f>Orders[[#This Row],[Quantity]]*Orders[[#This Row],[UnitPrice]]*(1-Orders[[#This Row],[Discount]])</f>
        <v>51615.03899999999</v>
      </c>
      <c r="Q346" s="1" t="str">
        <f>IF(AND(Orders[[#This Row],[Order Value]]&gt;50000,Orders[[#This Row],[Status]]="Completed"),"Yes","No")</f>
        <v>Yes</v>
      </c>
      <c r="R346" s="1" t="str">
        <f>IF(OR(Orders[[#This Row],[Region]]="Dhaka",Orders[[#This Row],[Region]]="Chattogram"),"Priority","Standard")</f>
        <v>Standard</v>
      </c>
      <c r="S346" s="1" t="str">
        <f>_xlfn.CONCAT(Orders[[#This Row],[OrderID]],Orders[[#This Row],[CustomerID]],Orders[[#This Row],[Order Value]])</f>
        <v>O05862C000551615.039</v>
      </c>
    </row>
    <row r="347" spans="1:19" x14ac:dyDescent="0.25">
      <c r="A347" s="1" t="s">
        <v>720</v>
      </c>
      <c r="B347" s="1" t="s">
        <v>721</v>
      </c>
      <c r="C347" s="1" t="s">
        <v>78</v>
      </c>
      <c r="D347" s="1" t="str">
        <f>VLOOKUP(C347,Products[],2,FALSE)</f>
        <v>Personal Care Eco 185</v>
      </c>
      <c r="E347" s="1" t="str">
        <f>VLOOKUP(Orders[[#This Row],[ProductID]],Products[],3,FALSE)</f>
        <v>Groceries</v>
      </c>
      <c r="F347" s="1" t="s">
        <v>13</v>
      </c>
      <c r="G347" s="1" t="str">
        <f>_xlfn.XLOOKUP(Orders[[#This Row],[CustomerID]],'Customers'!A:A,'Customers'!E:E)</f>
        <v>Corporate</v>
      </c>
      <c r="H347" s="2">
        <v>45968</v>
      </c>
      <c r="I347" s="2">
        <v>45966</v>
      </c>
      <c r="J347">
        <v>22</v>
      </c>
      <c r="K347">
        <v>5905.31</v>
      </c>
      <c r="L347">
        <v>0.1</v>
      </c>
      <c r="M347" s="1" t="s">
        <v>20</v>
      </c>
      <c r="N347" s="1" t="s">
        <v>34</v>
      </c>
      <c r="O347" s="1" t="s">
        <v>21</v>
      </c>
      <c r="P347" s="3">
        <f>Orders[[#This Row],[Quantity]]*Orders[[#This Row],[UnitPrice]]*(1-Orders[[#This Row],[Discount]])</f>
        <v>116925.13800000001</v>
      </c>
      <c r="Q347" s="1" t="str">
        <f>IF(AND(Orders[[#This Row],[Order Value]]&gt;50000,Orders[[#This Row],[Status]]="Completed"),"Yes","No")</f>
        <v>Yes</v>
      </c>
      <c r="R347" s="1" t="str">
        <f>IF(OR(Orders[[#This Row],[Region]]="Dhaka",Orders[[#This Row],[Region]]="Chattogram"),"Priority","Standard")</f>
        <v>Priority</v>
      </c>
      <c r="S347" s="1" t="str">
        <f>_xlfn.CONCAT(Orders[[#This Row],[OrderID]],Orders[[#This Row],[CustomerID]],Orders[[#This Row],[Order Value]])</f>
        <v>O01753C0344116925.138</v>
      </c>
    </row>
    <row r="348" spans="1:19" x14ac:dyDescent="0.25">
      <c r="A348" s="1" t="s">
        <v>723</v>
      </c>
      <c r="B348" s="1" t="s">
        <v>724</v>
      </c>
      <c r="C348" s="1" t="s">
        <v>73</v>
      </c>
      <c r="D348" s="1" t="str">
        <f>VLOOKUP(C348,Products[],2,FALSE)</f>
        <v>Mobile Accessories Max 508</v>
      </c>
      <c r="E348" s="1" t="str">
        <f>VLOOKUP(Orders[[#This Row],[ProductID]],Products[],3,FALSE)</f>
        <v>Electronics</v>
      </c>
      <c r="F348" s="1" t="s">
        <v>152</v>
      </c>
      <c r="G348" s="1" t="str">
        <f>_xlfn.XLOOKUP(Orders[[#This Row],[CustomerID]],'Customers'!A:A,'Customers'!E:E)</f>
        <v>Corporate</v>
      </c>
      <c r="H348" s="2">
        <v>45449</v>
      </c>
      <c r="I348" s="2">
        <v>45462</v>
      </c>
      <c r="J348">
        <v>1</v>
      </c>
      <c r="K348">
        <v>4981.83</v>
      </c>
      <c r="L348">
        <v>0</v>
      </c>
      <c r="M348" s="1" t="s">
        <v>52</v>
      </c>
      <c r="N348" s="1" t="s">
        <v>34</v>
      </c>
      <c r="O348" s="1" t="s">
        <v>24</v>
      </c>
      <c r="P348" s="3">
        <f>Orders[[#This Row],[Quantity]]*Orders[[#This Row],[UnitPrice]]*(1-Orders[[#This Row],[Discount]])</f>
        <v>4981.83</v>
      </c>
      <c r="Q348" s="1" t="str">
        <f>IF(AND(Orders[[#This Row],[Order Value]]&gt;50000,Orders[[#This Row],[Status]]="Completed"),"Yes","No")</f>
        <v>No</v>
      </c>
      <c r="R348" s="1" t="str">
        <f>IF(OR(Orders[[#This Row],[Region]]="Dhaka",Orders[[#This Row],[Region]]="Chattogram"),"Priority","Standard")</f>
        <v>Priority</v>
      </c>
      <c r="S348" s="1" t="str">
        <f>_xlfn.CONCAT(Orders[[#This Row],[OrderID]],Orders[[#This Row],[CustomerID]],Orders[[#This Row],[Order Value]])</f>
        <v>O05491C00854981.83</v>
      </c>
    </row>
    <row r="349" spans="1:19" x14ac:dyDescent="0.25">
      <c r="A349" s="1" t="s">
        <v>725</v>
      </c>
      <c r="B349" s="1" t="s">
        <v>314</v>
      </c>
      <c r="C349" s="1" t="s">
        <v>157</v>
      </c>
      <c r="D349" s="1" t="str">
        <f>VLOOKUP(C349,Products[],2,FALSE)</f>
        <v>Snacks Deluxe 862</v>
      </c>
      <c r="E349" s="1" t="str">
        <f>VLOOKUP(Orders[[#This Row],[ProductID]],Products[],3,FALSE)</f>
        <v>Groceries</v>
      </c>
      <c r="F349" s="1" t="s">
        <v>105</v>
      </c>
      <c r="G349" s="1" t="str">
        <f>_xlfn.XLOOKUP(Orders[[#This Row],[CustomerID]],'Customers'!A:A,'Customers'!E:E)</f>
        <v>SMB</v>
      </c>
      <c r="H349" s="2">
        <v>45648</v>
      </c>
      <c r="I349" s="2">
        <v>45662</v>
      </c>
      <c r="J349">
        <v>22</v>
      </c>
      <c r="K349">
        <v>5377.48</v>
      </c>
      <c r="L349">
        <v>0.1</v>
      </c>
      <c r="M349" s="1" t="s">
        <v>43</v>
      </c>
      <c r="N349" s="1" t="s">
        <v>28</v>
      </c>
      <c r="O349" s="1" t="s">
        <v>24</v>
      </c>
      <c r="P349" s="3">
        <f>Orders[[#This Row],[Quantity]]*Orders[[#This Row],[UnitPrice]]*(1-Orders[[#This Row],[Discount]])</f>
        <v>106474.10400000001</v>
      </c>
      <c r="Q349" s="1" t="str">
        <f>IF(AND(Orders[[#This Row],[Order Value]]&gt;50000,Orders[[#This Row],[Status]]="Completed"),"Yes","No")</f>
        <v>No</v>
      </c>
      <c r="R349" s="1" t="str">
        <f>IF(OR(Orders[[#This Row],[Region]]="Dhaka",Orders[[#This Row],[Region]]="Chattogram"),"Priority","Standard")</f>
        <v>Standard</v>
      </c>
      <c r="S349" s="1" t="str">
        <f>_xlfn.CONCAT(Orders[[#This Row],[OrderID]],Orders[[#This Row],[CustomerID]],Orders[[#This Row],[Order Value]])</f>
        <v>O01790C0180106474.104</v>
      </c>
    </row>
    <row r="350" spans="1:19" hidden="1" x14ac:dyDescent="0.25">
      <c r="A350" s="1" t="s">
        <v>726</v>
      </c>
      <c r="B350" s="1" t="s">
        <v>727</v>
      </c>
      <c r="C350" s="1" t="s">
        <v>181</v>
      </c>
      <c r="D350" s="1" t="e">
        <f>VLOOKUP(C350,Products[],2,FALSE)</f>
        <v>#N/A</v>
      </c>
      <c r="E350" s="1" t="e">
        <f>VLOOKUP(Orders[[#This Row],[ProductID]],Products[],3,FALSE)</f>
        <v>#N/A</v>
      </c>
      <c r="F350" s="1" t="s">
        <v>13</v>
      </c>
      <c r="G350" s="1" t="str">
        <f>_xlfn.XLOOKUP(Orders[[#This Row],[CustomerID]],'Customers'!A:A,'Customers'!E:E)</f>
        <v>consumer</v>
      </c>
      <c r="H350" s="2">
        <v>45867</v>
      </c>
      <c r="I350" s="2">
        <v>45870</v>
      </c>
      <c r="J350">
        <v>11</v>
      </c>
      <c r="K350">
        <v>5073.87</v>
      </c>
      <c r="L350">
        <v>0</v>
      </c>
      <c r="M350" s="1" t="s">
        <v>43</v>
      </c>
      <c r="N350" s="1" t="s">
        <v>34</v>
      </c>
      <c r="O350" s="1" t="s">
        <v>35</v>
      </c>
      <c r="P350" s="3">
        <f>Orders[[#This Row],[Quantity]]*Orders[[#This Row],[UnitPrice]]*(1-Orders[[#This Row],[Discount]])</f>
        <v>55812.57</v>
      </c>
      <c r="Q350" s="1" t="str">
        <f>IF(AND(Orders[[#This Row],[Order Value]]&gt;50000,Orders[[#This Row],[Status]]="Completed"),"Yes","No")</f>
        <v>Yes</v>
      </c>
      <c r="R350" s="1" t="str">
        <f>IF(OR(Orders[[#This Row],[Region]]="Dhaka",Orders[[#This Row],[Region]]="Chattogram"),"Priority","Standard")</f>
        <v>Standard</v>
      </c>
      <c r="S350" s="1" t="str">
        <f>_xlfn.CONCAT(Orders[[#This Row],[OrderID]],Orders[[#This Row],[CustomerID]],Orders[[#This Row],[Order Value]])</f>
        <v>O03142C045655812.57</v>
      </c>
    </row>
    <row r="351" spans="1:19" x14ac:dyDescent="0.25">
      <c r="A351" s="1" t="s">
        <v>728</v>
      </c>
      <c r="B351" s="1" t="s">
        <v>658</v>
      </c>
      <c r="C351" s="1" t="s">
        <v>194</v>
      </c>
      <c r="D351" s="1" t="str">
        <f>VLOOKUP(C351,Products[],2,FALSE)</f>
        <v>Pens Mini 388</v>
      </c>
      <c r="E351" s="1" t="str">
        <f>VLOOKUP(Orders[[#This Row],[ProductID]],Products[],3,FALSE)</f>
        <v>Office Supplies</v>
      </c>
      <c r="F351" s="1" t="s">
        <v>47</v>
      </c>
      <c r="G351" s="1" t="str">
        <f>_xlfn.XLOOKUP(Orders[[#This Row],[CustomerID]],'Customers'!A:A,'Customers'!E:E)</f>
        <v>consumer</v>
      </c>
      <c r="H351" s="2">
        <v>45698</v>
      </c>
      <c r="I351" s="2">
        <v>45705</v>
      </c>
      <c r="J351">
        <v>5</v>
      </c>
      <c r="K351">
        <v>5772.89</v>
      </c>
      <c r="L351">
        <v>0.1</v>
      </c>
      <c r="M351" s="1" t="s">
        <v>43</v>
      </c>
      <c r="N351" s="1" t="s">
        <v>84</v>
      </c>
      <c r="O351" s="1" t="s">
        <v>35</v>
      </c>
      <c r="P351" s="3">
        <f>Orders[[#This Row],[Quantity]]*Orders[[#This Row],[UnitPrice]]*(1-Orders[[#This Row],[Discount]])</f>
        <v>25978.005000000001</v>
      </c>
      <c r="Q351" s="1" t="str">
        <f>IF(AND(Orders[[#This Row],[Order Value]]&gt;50000,Orders[[#This Row],[Status]]="Completed"),"Yes","No")</f>
        <v>No</v>
      </c>
      <c r="R351" s="1" t="str">
        <f>IF(OR(Orders[[#This Row],[Region]]="Dhaka",Orders[[#This Row],[Region]]="Chattogram"),"Priority","Standard")</f>
        <v>Standard</v>
      </c>
      <c r="S351" s="1" t="str">
        <f>_xlfn.CONCAT(Orders[[#This Row],[OrderID]],Orders[[#This Row],[CustomerID]],Orders[[#This Row],[Order Value]])</f>
        <v>O03230C044225978.005</v>
      </c>
    </row>
    <row r="352" spans="1:19" x14ac:dyDescent="0.25">
      <c r="A352" s="1" t="s">
        <v>729</v>
      </c>
      <c r="B352" s="1" t="s">
        <v>719</v>
      </c>
      <c r="C352" s="1" t="s">
        <v>174</v>
      </c>
      <c r="D352" s="1" t="str">
        <f>VLOOKUP(C352,Products[],2,FALSE)</f>
        <v>Women Eco 309</v>
      </c>
      <c r="E352" s="1" t="str">
        <f>VLOOKUP(Orders[[#This Row],[ProductID]],Products[],3,FALSE)</f>
        <v>Apparel</v>
      </c>
      <c r="F352" s="1" t="s">
        <v>42</v>
      </c>
      <c r="G352" s="1" t="str">
        <f>_xlfn.XLOOKUP(Orders[[#This Row],[CustomerID]],'Customers'!A:A,'Customers'!E:E)</f>
        <v>Home Office</v>
      </c>
      <c r="H352" s="2">
        <v>45356</v>
      </c>
      <c r="I352" s="2">
        <v>45367</v>
      </c>
      <c r="J352">
        <v>8</v>
      </c>
      <c r="K352">
        <v>7692.3</v>
      </c>
      <c r="L352">
        <v>0</v>
      </c>
      <c r="M352" s="1" t="s">
        <v>43</v>
      </c>
      <c r="N352" s="1" t="s">
        <v>34</v>
      </c>
      <c r="O352" s="1" t="s">
        <v>21</v>
      </c>
      <c r="P352" s="3">
        <f>Orders[[#This Row],[Quantity]]*Orders[[#This Row],[UnitPrice]]*(1-Orders[[#This Row],[Discount]])</f>
        <v>61538.400000000001</v>
      </c>
      <c r="Q352" s="1" t="str">
        <f>IF(AND(Orders[[#This Row],[Order Value]]&gt;50000,Orders[[#This Row],[Status]]="Completed"),"Yes","No")</f>
        <v>Yes</v>
      </c>
      <c r="R352" s="1" t="str">
        <f>IF(OR(Orders[[#This Row],[Region]]="Dhaka",Orders[[#This Row],[Region]]="Chattogram"),"Priority","Standard")</f>
        <v>Standard</v>
      </c>
      <c r="S352" s="1" t="str">
        <f>_xlfn.CONCAT(Orders[[#This Row],[OrderID]],Orders[[#This Row],[CustomerID]],Orders[[#This Row],[Order Value]])</f>
        <v>O04998C000561538.4</v>
      </c>
    </row>
    <row r="353" spans="1:19" x14ac:dyDescent="0.25">
      <c r="A353" s="1" t="s">
        <v>731</v>
      </c>
      <c r="B353" s="1" t="s">
        <v>350</v>
      </c>
      <c r="C353" s="1" t="s">
        <v>297</v>
      </c>
      <c r="D353" s="1" t="str">
        <f>VLOOKUP(C353,Products[],2,FALSE)</f>
        <v>Household Standard 552</v>
      </c>
      <c r="E353" s="1" t="str">
        <f>VLOOKUP(Orders[[#This Row],[ProductID]],Products[],3,FALSE)</f>
        <v>Groceries</v>
      </c>
      <c r="F353" s="1" t="s">
        <v>82</v>
      </c>
      <c r="G353" s="1" t="str">
        <f>_xlfn.XLOOKUP(Orders[[#This Row],[CustomerID]],'Customers'!A:A,'Customers'!E:E)</f>
        <v>consumer</v>
      </c>
      <c r="H353" s="2">
        <v>45495</v>
      </c>
      <c r="I353" s="2">
        <v>45501</v>
      </c>
      <c r="J353">
        <v>22</v>
      </c>
      <c r="K353">
        <v>5875.93</v>
      </c>
      <c r="L353">
        <v>0.15</v>
      </c>
      <c r="M353" s="1" t="s">
        <v>43</v>
      </c>
      <c r="N353" s="1" t="s">
        <v>34</v>
      </c>
      <c r="O353" s="1" t="s">
        <v>35</v>
      </c>
      <c r="P353" s="3">
        <f>Orders[[#This Row],[Quantity]]*Orders[[#This Row],[UnitPrice]]*(1-Orders[[#This Row],[Discount]])</f>
        <v>109879.891</v>
      </c>
      <c r="Q353" s="1" t="str">
        <f>IF(AND(Orders[[#This Row],[Order Value]]&gt;50000,Orders[[#This Row],[Status]]="Completed"),"Yes","No")</f>
        <v>Yes</v>
      </c>
      <c r="R353" s="1" t="str">
        <f>IF(OR(Orders[[#This Row],[Region]]="Dhaka",Orders[[#This Row],[Region]]="Chattogram"),"Priority","Standard")</f>
        <v>Standard</v>
      </c>
      <c r="S353" s="1" t="str">
        <f>_xlfn.CONCAT(Orders[[#This Row],[OrderID]],Orders[[#This Row],[CustomerID]],Orders[[#This Row],[Order Value]])</f>
        <v>O04542C0248109879.891</v>
      </c>
    </row>
    <row r="354" spans="1:19" x14ac:dyDescent="0.25">
      <c r="A354" s="1" t="s">
        <v>733</v>
      </c>
      <c r="B354" s="1" t="s">
        <v>487</v>
      </c>
      <c r="C354" s="1" t="s">
        <v>284</v>
      </c>
      <c r="D354" s="1" t="str">
        <f>VLOOKUP(C354,Products[],2,FALSE)</f>
        <v>Labels Lite 562</v>
      </c>
      <c r="E354" s="1" t="str">
        <f>VLOOKUP(Orders[[#This Row],[ProductID]],Products[],3,FALSE)</f>
        <v>Office Supplies</v>
      </c>
      <c r="F354" s="1" t="s">
        <v>59</v>
      </c>
      <c r="G354" s="1" t="str">
        <f>_xlfn.XLOOKUP(Orders[[#This Row],[CustomerID]],'Customers'!A:A,'Customers'!E:E)</f>
        <v>Consumer</v>
      </c>
      <c r="H354" s="2">
        <v>45818</v>
      </c>
      <c r="I354" s="2">
        <v>45832</v>
      </c>
      <c r="J354">
        <v>23</v>
      </c>
      <c r="K354">
        <v>3261.63</v>
      </c>
      <c r="L354">
        <v>0.15</v>
      </c>
      <c r="M354" s="1" t="s">
        <v>43</v>
      </c>
      <c r="N354" s="1" t="s">
        <v>15</v>
      </c>
      <c r="O354" s="1" t="s">
        <v>21</v>
      </c>
      <c r="P354" s="3">
        <f>Orders[[#This Row],[Quantity]]*Orders[[#This Row],[UnitPrice]]*(1-Orders[[#This Row],[Discount]])</f>
        <v>63764.866500000004</v>
      </c>
      <c r="Q354" s="1" t="str">
        <f>IF(AND(Orders[[#This Row],[Order Value]]&gt;50000,Orders[[#This Row],[Status]]="Completed"),"Yes","No")</f>
        <v>No</v>
      </c>
      <c r="R354" s="1" t="str">
        <f>IF(OR(Orders[[#This Row],[Region]]="Dhaka",Orders[[#This Row],[Region]]="Chattogram"),"Priority","Standard")</f>
        <v>Standard</v>
      </c>
      <c r="S354" s="1" t="str">
        <f>_xlfn.CONCAT(Orders[[#This Row],[OrderID]],Orders[[#This Row],[CustomerID]],Orders[[#This Row],[Order Value]])</f>
        <v>O02732C005663764.8665</v>
      </c>
    </row>
    <row r="355" spans="1:19" x14ac:dyDescent="0.25">
      <c r="A355" s="1" t="s">
        <v>734</v>
      </c>
      <c r="B355" s="1" t="s">
        <v>622</v>
      </c>
      <c r="C355" s="1" t="s">
        <v>46</v>
      </c>
      <c r="D355" s="1" t="str">
        <f>VLOOKUP(C355,Products[],2,FALSE)</f>
        <v>Tables Max 631</v>
      </c>
      <c r="E355" s="1" t="str">
        <f>VLOOKUP(Orders[[#This Row],[ProductID]],Products[],3,FALSE)</f>
        <v>Furniture</v>
      </c>
      <c r="F355" s="1" t="s">
        <v>23</v>
      </c>
      <c r="G355" s="1" t="str">
        <f>_xlfn.XLOOKUP(Orders[[#This Row],[CustomerID]],'Customers'!A:A,'Customers'!E:E)</f>
        <v>Corporate</v>
      </c>
      <c r="H355" s="2">
        <v>45414</v>
      </c>
      <c r="I355" s="2">
        <v>45419</v>
      </c>
      <c r="J355">
        <v>2</v>
      </c>
      <c r="K355">
        <v>6392.92</v>
      </c>
      <c r="L355">
        <v>0</v>
      </c>
      <c r="M355" s="1" t="s">
        <v>20</v>
      </c>
      <c r="N355" s="1" t="s">
        <v>34</v>
      </c>
      <c r="O355" s="1" t="s">
        <v>21</v>
      </c>
      <c r="P355" s="3">
        <f>Orders[[#This Row],[Quantity]]*Orders[[#This Row],[UnitPrice]]*(1-Orders[[#This Row],[Discount]])</f>
        <v>12785.84</v>
      </c>
      <c r="Q355" s="1" t="str">
        <f>IF(AND(Orders[[#This Row],[Order Value]]&gt;50000,Orders[[#This Row],[Status]]="Completed"),"Yes","No")</f>
        <v>No</v>
      </c>
      <c r="R355" s="1" t="str">
        <f>IF(OR(Orders[[#This Row],[Region]]="Dhaka",Orders[[#This Row],[Region]]="Chattogram"),"Priority","Standard")</f>
        <v>Priority</v>
      </c>
      <c r="S355" s="1" t="str">
        <f>_xlfn.CONCAT(Orders[[#This Row],[OrderID]],Orders[[#This Row],[CustomerID]],Orders[[#This Row],[Order Value]])</f>
        <v>O00476C022812785.84</v>
      </c>
    </row>
    <row r="356" spans="1:19" x14ac:dyDescent="0.25">
      <c r="A356" s="1" t="s">
        <v>735</v>
      </c>
      <c r="B356" s="1" t="s">
        <v>77</v>
      </c>
      <c r="C356" s="1" t="s">
        <v>54</v>
      </c>
      <c r="D356" s="1" t="str">
        <f>VLOOKUP(C356,Products[],2,FALSE)</f>
        <v>Women Lite 643</v>
      </c>
      <c r="E356" s="1" t="str">
        <f>VLOOKUP(Orders[[#This Row],[ProductID]],Products[],3,FALSE)</f>
        <v>Apparel</v>
      </c>
      <c r="F356" s="1" t="s">
        <v>23</v>
      </c>
      <c r="G356" s="1" t="str">
        <f>_xlfn.XLOOKUP(Orders[[#This Row],[CustomerID]],'Customers'!A:A,'Customers'!E:E)</f>
        <v>Home Office</v>
      </c>
      <c r="H356" s="2">
        <v>45396</v>
      </c>
      <c r="I356" s="2">
        <v>45395</v>
      </c>
      <c r="J356">
        <v>10</v>
      </c>
      <c r="K356">
        <v>6500.66</v>
      </c>
      <c r="L356">
        <v>0</v>
      </c>
      <c r="M356" s="1" t="s">
        <v>14</v>
      </c>
      <c r="N356" s="1" t="s">
        <v>84</v>
      </c>
      <c r="O356" s="1" t="s">
        <v>24</v>
      </c>
      <c r="P356" s="3">
        <f>Orders[[#This Row],[Quantity]]*Orders[[#This Row],[UnitPrice]]*(1-Orders[[#This Row],[Discount]])</f>
        <v>65006.6</v>
      </c>
      <c r="Q356" s="1" t="str">
        <f>IF(AND(Orders[[#This Row],[Order Value]]&gt;50000,Orders[[#This Row],[Status]]="Completed"),"Yes","No")</f>
        <v>No</v>
      </c>
      <c r="R356" s="1" t="str">
        <f>IF(OR(Orders[[#This Row],[Region]]="Dhaka",Orders[[#This Row],[Region]]="Chattogram"),"Priority","Standard")</f>
        <v>Standard</v>
      </c>
      <c r="S356" s="1" t="str">
        <f>_xlfn.CONCAT(Orders[[#This Row],[OrderID]],Orders[[#This Row],[CustomerID]],Orders[[#This Row],[Order Value]])</f>
        <v>O02231C007765006.6</v>
      </c>
    </row>
    <row r="357" spans="1:19" x14ac:dyDescent="0.25">
      <c r="A357" s="1" t="s">
        <v>737</v>
      </c>
      <c r="B357" s="1" t="s">
        <v>173</v>
      </c>
      <c r="C357" s="1" t="s">
        <v>194</v>
      </c>
      <c r="D357" s="1" t="str">
        <f>VLOOKUP(C357,Products[],2,FALSE)</f>
        <v>Pens Mini 388</v>
      </c>
      <c r="E357" s="1" t="str">
        <f>VLOOKUP(Orders[[#This Row],[ProductID]],Products[],3,FALSE)</f>
        <v>Office Supplies</v>
      </c>
      <c r="F357" s="1" t="s">
        <v>47</v>
      </c>
      <c r="G357" s="1" t="str">
        <f>_xlfn.XLOOKUP(Orders[[#This Row],[CustomerID]],'Customers'!A:A,'Customers'!E:E)</f>
        <v>Corporate</v>
      </c>
      <c r="H357" s="2">
        <v>45862</v>
      </c>
      <c r="I357" s="2">
        <v>45865</v>
      </c>
      <c r="J357">
        <v>1</v>
      </c>
      <c r="K357">
        <v>4567.9799999999996</v>
      </c>
      <c r="L357">
        <v>0.2</v>
      </c>
      <c r="M357" s="1" t="s">
        <v>20</v>
      </c>
      <c r="N357" s="1" t="s">
        <v>28</v>
      </c>
      <c r="O357" s="1" t="s">
        <v>24</v>
      </c>
      <c r="P357" s="3">
        <f>Orders[[#This Row],[Quantity]]*Orders[[#This Row],[UnitPrice]]*(1-Orders[[#This Row],[Discount]])</f>
        <v>3654.384</v>
      </c>
      <c r="Q357" s="1" t="str">
        <f>IF(AND(Orders[[#This Row],[Order Value]]&gt;50000,Orders[[#This Row],[Status]]="Completed"),"Yes","No")</f>
        <v>No</v>
      </c>
      <c r="R357" s="1" t="str">
        <f>IF(OR(Orders[[#This Row],[Region]]="Dhaka",Orders[[#This Row],[Region]]="Chattogram"),"Priority","Standard")</f>
        <v>Priority</v>
      </c>
      <c r="S357" s="1" t="str">
        <f>_xlfn.CONCAT(Orders[[#This Row],[OrderID]],Orders[[#This Row],[CustomerID]],Orders[[#This Row],[Order Value]])</f>
        <v>O03539C00523654.384</v>
      </c>
    </row>
    <row r="358" spans="1:19" x14ac:dyDescent="0.25">
      <c r="A358" s="1" t="s">
        <v>738</v>
      </c>
      <c r="B358" s="1" t="s">
        <v>610</v>
      </c>
      <c r="C358" s="1" t="s">
        <v>58</v>
      </c>
      <c r="D358" s="1" t="str">
        <f>VLOOKUP(C358,Products[],2,FALSE)</f>
        <v>Beverages Standard 258</v>
      </c>
      <c r="E358" s="1" t="str">
        <f>VLOOKUP(Orders[[#This Row],[ProductID]],Products[],3,FALSE)</f>
        <v>Groceries</v>
      </c>
      <c r="F358" s="1" t="s">
        <v>79</v>
      </c>
      <c r="G358" s="1" t="str">
        <f>_xlfn.XLOOKUP(Orders[[#This Row],[CustomerID]],'Customers'!A:A,'Customers'!E:E)</f>
        <v>Consumer</v>
      </c>
      <c r="H358" s="2">
        <v>45757</v>
      </c>
      <c r="I358" s="2">
        <v>45769</v>
      </c>
      <c r="J358">
        <v>14</v>
      </c>
      <c r="K358">
        <v>1519.47</v>
      </c>
      <c r="L358">
        <v>0</v>
      </c>
      <c r="M358" s="1" t="s">
        <v>52</v>
      </c>
      <c r="N358" s="1" t="s">
        <v>34</v>
      </c>
      <c r="O358" s="1" t="s">
        <v>21</v>
      </c>
      <c r="P358" s="3">
        <f>Orders[[#This Row],[Quantity]]*Orders[[#This Row],[UnitPrice]]*(1-Orders[[#This Row],[Discount]])</f>
        <v>21272.58</v>
      </c>
      <c r="Q358" s="1" t="str">
        <f>IF(AND(Orders[[#This Row],[Order Value]]&gt;50000,Orders[[#This Row],[Status]]="Completed"),"Yes","No")</f>
        <v>No</v>
      </c>
      <c r="R358" s="1" t="str">
        <f>IF(OR(Orders[[#This Row],[Region]]="Dhaka",Orders[[#This Row],[Region]]="Chattogram"),"Priority","Standard")</f>
        <v>Priority</v>
      </c>
      <c r="S358" s="1" t="str">
        <f>_xlfn.CONCAT(Orders[[#This Row],[OrderID]],Orders[[#This Row],[CustomerID]],Orders[[#This Row],[Order Value]])</f>
        <v>O04276C002321272.58</v>
      </c>
    </row>
    <row r="359" spans="1:19" x14ac:dyDescent="0.25">
      <c r="A359" s="1" t="s">
        <v>739</v>
      </c>
      <c r="B359" s="1" t="s">
        <v>740</v>
      </c>
      <c r="C359" s="1" t="s">
        <v>58</v>
      </c>
      <c r="D359" s="1" t="str">
        <f>VLOOKUP(C359,Products[],2,FALSE)</f>
        <v>Beverages Standard 258</v>
      </c>
      <c r="E359" s="1" t="str">
        <f>VLOOKUP(Orders[[#This Row],[ProductID]],Products[],3,FALSE)</f>
        <v>Groceries</v>
      </c>
      <c r="F359" s="1" t="s">
        <v>51</v>
      </c>
      <c r="G359" s="1" t="str">
        <f>_xlfn.XLOOKUP(Orders[[#This Row],[CustomerID]],'Customers'!A:A,'Customers'!E:E)</f>
        <v>consumer</v>
      </c>
      <c r="H359" s="2">
        <v>45595</v>
      </c>
      <c r="I359" s="2">
        <v>45597</v>
      </c>
      <c r="J359">
        <v>6</v>
      </c>
      <c r="K359">
        <v>5986.59</v>
      </c>
      <c r="L359">
        <v>0</v>
      </c>
      <c r="M359" s="1" t="s">
        <v>43</v>
      </c>
      <c r="N359" s="1" t="s">
        <v>28</v>
      </c>
      <c r="O359" s="1" t="s">
        <v>21</v>
      </c>
      <c r="P359" s="3">
        <f>Orders[[#This Row],[Quantity]]*Orders[[#This Row],[UnitPrice]]*(1-Orders[[#This Row],[Discount]])</f>
        <v>35919.54</v>
      </c>
      <c r="Q359" s="1" t="str">
        <f>IF(AND(Orders[[#This Row],[Order Value]]&gt;50000,Orders[[#This Row],[Status]]="Completed"),"Yes","No")</f>
        <v>No</v>
      </c>
      <c r="R359" s="1" t="str">
        <f>IF(OR(Orders[[#This Row],[Region]]="Dhaka",Orders[[#This Row],[Region]]="Chattogram"),"Priority","Standard")</f>
        <v>Standard</v>
      </c>
      <c r="S359" s="1" t="str">
        <f>_xlfn.CONCAT(Orders[[#This Row],[OrderID]],Orders[[#This Row],[CustomerID]],Orders[[#This Row],[Order Value]])</f>
        <v>O02943C000835919.54</v>
      </c>
    </row>
    <row r="360" spans="1:19" x14ac:dyDescent="0.25">
      <c r="A360" s="1" t="s">
        <v>741</v>
      </c>
      <c r="B360" s="1" t="s">
        <v>553</v>
      </c>
      <c r="C360" s="1" t="s">
        <v>50</v>
      </c>
      <c r="D360" s="1" t="str">
        <f>VLOOKUP(C360,Products[],2,FALSE)</f>
        <v>Kids Pro 311</v>
      </c>
      <c r="E360" s="1" t="str">
        <f>VLOOKUP(Orders[[#This Row],[ProductID]],Products[],3,FALSE)</f>
        <v>Apparel</v>
      </c>
      <c r="F360" s="1" t="s">
        <v>47</v>
      </c>
      <c r="G360" s="1" t="str">
        <f>_xlfn.XLOOKUP(Orders[[#This Row],[CustomerID]],'Customers'!A:A,'Customers'!E:E)</f>
        <v>consumer</v>
      </c>
      <c r="H360" s="2">
        <v>45792</v>
      </c>
      <c r="I360" s="2">
        <v>45800</v>
      </c>
      <c r="J360">
        <v>2</v>
      </c>
      <c r="K360">
        <v>7253.82</v>
      </c>
      <c r="L360">
        <v>0.1</v>
      </c>
      <c r="M360" s="1" t="s">
        <v>20</v>
      </c>
      <c r="N360" s="1" t="s">
        <v>34</v>
      </c>
      <c r="O360" s="1" t="s">
        <v>24</v>
      </c>
      <c r="P360" s="3">
        <f>Orders[[#This Row],[Quantity]]*Orders[[#This Row],[UnitPrice]]*(1-Orders[[#This Row],[Discount]])</f>
        <v>13056.876</v>
      </c>
      <c r="Q360" s="1" t="str">
        <f>IF(AND(Orders[[#This Row],[Order Value]]&gt;50000,Orders[[#This Row],[Status]]="Completed"),"Yes","No")</f>
        <v>No</v>
      </c>
      <c r="R360" s="1" t="str">
        <f>IF(OR(Orders[[#This Row],[Region]]="Dhaka",Orders[[#This Row],[Region]]="Chattogram"),"Priority","Standard")</f>
        <v>Priority</v>
      </c>
      <c r="S360" s="1" t="str">
        <f>_xlfn.CONCAT(Orders[[#This Row],[OrderID]],Orders[[#This Row],[CustomerID]],Orders[[#This Row],[Order Value]])</f>
        <v>O02188C015113056.876</v>
      </c>
    </row>
    <row r="361" spans="1:19" x14ac:dyDescent="0.25">
      <c r="A361" s="1" t="s">
        <v>742</v>
      </c>
      <c r="B361" s="1" t="s">
        <v>118</v>
      </c>
      <c r="C361" s="1" t="s">
        <v>81</v>
      </c>
      <c r="D361" s="1" t="str">
        <f>VLOOKUP(C361,Products[],2,FALSE)</f>
        <v>Beverages Pro 760</v>
      </c>
      <c r="E361" s="1" t="str">
        <f>VLOOKUP(Orders[[#This Row],[ProductID]],Products[],3,FALSE)</f>
        <v>Groceries</v>
      </c>
      <c r="F361" s="1" t="s">
        <v>19</v>
      </c>
      <c r="G361" s="1" t="str">
        <f>_xlfn.XLOOKUP(Orders[[#This Row],[CustomerID]],'Customers'!A:A,'Customers'!E:E)</f>
        <v>Consumer</v>
      </c>
      <c r="H361" s="2">
        <v>45341</v>
      </c>
      <c r="I361" s="2">
        <v>45347</v>
      </c>
      <c r="J361">
        <v>12</v>
      </c>
      <c r="K361">
        <v>813.62</v>
      </c>
      <c r="L361">
        <v>0.15</v>
      </c>
      <c r="M361" s="1" t="s">
        <v>43</v>
      </c>
      <c r="N361" s="1" t="s">
        <v>84</v>
      </c>
      <c r="O361" s="1" t="s">
        <v>35</v>
      </c>
      <c r="P361" s="3">
        <f>Orders[[#This Row],[Quantity]]*Orders[[#This Row],[UnitPrice]]*(1-Orders[[#This Row],[Discount]])</f>
        <v>8298.9240000000009</v>
      </c>
      <c r="Q361" s="1" t="str">
        <f>IF(AND(Orders[[#This Row],[Order Value]]&gt;50000,Orders[[#This Row],[Status]]="Completed"),"Yes","No")</f>
        <v>No</v>
      </c>
      <c r="R361" s="1" t="str">
        <f>IF(OR(Orders[[#This Row],[Region]]="Dhaka",Orders[[#This Row],[Region]]="Chattogram"),"Priority","Standard")</f>
        <v>Standard</v>
      </c>
      <c r="S361" s="1" t="str">
        <f>_xlfn.CONCAT(Orders[[#This Row],[OrderID]],Orders[[#This Row],[CustomerID]],Orders[[#This Row],[Order Value]])</f>
        <v>O02829C03498298.924</v>
      </c>
    </row>
    <row r="362" spans="1:19" hidden="1" x14ac:dyDescent="0.25">
      <c r="A362" s="1" t="s">
        <v>744</v>
      </c>
      <c r="B362" s="1" t="s">
        <v>745</v>
      </c>
      <c r="C362" s="1" t="s">
        <v>248</v>
      </c>
      <c r="D362" s="1" t="e">
        <f>VLOOKUP(C362,Products[],2,FALSE)</f>
        <v>#N/A</v>
      </c>
      <c r="E362" s="1" t="e">
        <f>VLOOKUP(Orders[[#This Row],[ProductID]],Products[],3,FALSE)</f>
        <v>#N/A</v>
      </c>
      <c r="F362" s="1" t="s">
        <v>105</v>
      </c>
      <c r="G362" s="1" t="str">
        <f>_xlfn.XLOOKUP(Orders[[#This Row],[CustomerID]],'Customers'!A:A,'Customers'!E:E)</f>
        <v>consumer</v>
      </c>
      <c r="H362" s="2">
        <v>45753</v>
      </c>
      <c r="I362" s="2">
        <v>45765</v>
      </c>
      <c r="J362">
        <v>6</v>
      </c>
      <c r="K362">
        <v>2581.21</v>
      </c>
      <c r="L362">
        <v>0</v>
      </c>
      <c r="M362" s="1" t="s">
        <v>20</v>
      </c>
      <c r="N362" s="1" t="s">
        <v>28</v>
      </c>
      <c r="O362" s="1" t="s">
        <v>24</v>
      </c>
      <c r="P362" s="3">
        <f>Orders[[#This Row],[Quantity]]*Orders[[#This Row],[UnitPrice]]*(1-Orders[[#This Row],[Discount]])</f>
        <v>15487.26</v>
      </c>
      <c r="Q362" s="1" t="str">
        <f>IF(AND(Orders[[#This Row],[Order Value]]&gt;50000,Orders[[#This Row],[Status]]="Completed"),"Yes","No")</f>
        <v>No</v>
      </c>
      <c r="R362" s="1" t="str">
        <f>IF(OR(Orders[[#This Row],[Region]]="Dhaka",Orders[[#This Row],[Region]]="Chattogram"),"Priority","Standard")</f>
        <v>Priority</v>
      </c>
      <c r="S362" s="1" t="str">
        <f>_xlfn.CONCAT(Orders[[#This Row],[OrderID]],Orders[[#This Row],[CustomerID]],Orders[[#This Row],[Order Value]])</f>
        <v>O02324C029215487.26</v>
      </c>
    </row>
    <row r="363" spans="1:19" x14ac:dyDescent="0.25">
      <c r="A363" s="1" t="s">
        <v>746</v>
      </c>
      <c r="B363" s="1" t="s">
        <v>594</v>
      </c>
      <c r="C363" s="1" t="s">
        <v>73</v>
      </c>
      <c r="D363" s="1" t="str">
        <f>VLOOKUP(C363,Products[],2,FALSE)</f>
        <v>Mobile Accessories Max 508</v>
      </c>
      <c r="E363" s="1" t="str">
        <f>VLOOKUP(Orders[[#This Row],[ProductID]],Products[],3,FALSE)</f>
        <v>Electronics</v>
      </c>
      <c r="F363" s="1" t="s">
        <v>79</v>
      </c>
      <c r="G363" s="1" t="str">
        <f>_xlfn.XLOOKUP(Orders[[#This Row],[CustomerID]],'Customers'!A:A,'Customers'!E:E)</f>
        <v>Home Office</v>
      </c>
      <c r="H363" s="2">
        <v>45980</v>
      </c>
      <c r="I363" s="2">
        <v>45989</v>
      </c>
      <c r="J363">
        <v>9</v>
      </c>
      <c r="K363">
        <v>2154.04</v>
      </c>
      <c r="L363">
        <v>0</v>
      </c>
      <c r="M363" s="1" t="s">
        <v>39</v>
      </c>
      <c r="N363" s="1" t="s">
        <v>28</v>
      </c>
      <c r="O363" s="1" t="s">
        <v>24</v>
      </c>
      <c r="P363" s="3">
        <f>Orders[[#This Row],[Quantity]]*Orders[[#This Row],[UnitPrice]]*(1-Orders[[#This Row],[Discount]])</f>
        <v>19386.36</v>
      </c>
      <c r="Q363" s="1" t="str">
        <f>IF(AND(Orders[[#This Row],[Order Value]]&gt;50000,Orders[[#This Row],[Status]]="Completed"),"Yes","No")</f>
        <v>No</v>
      </c>
      <c r="R363" s="1" t="str">
        <f>IF(OR(Orders[[#This Row],[Region]]="Dhaka",Orders[[#This Row],[Region]]="Chattogram"),"Priority","Standard")</f>
        <v>Standard</v>
      </c>
      <c r="S363" s="1" t="str">
        <f>_xlfn.CONCAT(Orders[[#This Row],[OrderID]],Orders[[#This Row],[CustomerID]],Orders[[#This Row],[Order Value]])</f>
        <v>O05148C036019386.36</v>
      </c>
    </row>
    <row r="364" spans="1:19" x14ac:dyDescent="0.25">
      <c r="A364" s="1" t="s">
        <v>747</v>
      </c>
      <c r="B364" s="1" t="s">
        <v>289</v>
      </c>
      <c r="C364" s="1" t="s">
        <v>141</v>
      </c>
      <c r="D364" s="1" t="str">
        <f>VLOOKUP(C364,Products[],2,FALSE)</f>
        <v>Footwear Deluxe 366</v>
      </c>
      <c r="E364" s="1" t="str">
        <f>VLOOKUP(Orders[[#This Row],[ProductID]],Products[],3,FALSE)</f>
        <v>Apparel</v>
      </c>
      <c r="F364" s="1" t="s">
        <v>152</v>
      </c>
      <c r="G364" s="1" t="str">
        <f>_xlfn.XLOOKUP(Orders[[#This Row],[CustomerID]],'Customers'!A:A,'Customers'!E:E)</f>
        <v>Corporate</v>
      </c>
      <c r="H364" s="2">
        <v>45406</v>
      </c>
      <c r="I364" s="2">
        <v>45407</v>
      </c>
      <c r="J364">
        <v>5</v>
      </c>
      <c r="K364">
        <v>6071.91</v>
      </c>
      <c r="L364">
        <v>0</v>
      </c>
      <c r="M364" s="1" t="s">
        <v>39</v>
      </c>
      <c r="N364" s="1" t="s">
        <v>28</v>
      </c>
      <c r="O364" s="1" t="s">
        <v>35</v>
      </c>
      <c r="P364" s="3">
        <f>Orders[[#This Row],[Quantity]]*Orders[[#This Row],[UnitPrice]]*(1-Orders[[#This Row],[Discount]])</f>
        <v>30359.55</v>
      </c>
      <c r="Q364" s="1" t="str">
        <f>IF(AND(Orders[[#This Row],[Order Value]]&gt;50000,Orders[[#This Row],[Status]]="Completed"),"Yes","No")</f>
        <v>No</v>
      </c>
      <c r="R364" s="1" t="str">
        <f>IF(OR(Orders[[#This Row],[Region]]="Dhaka",Orders[[#This Row],[Region]]="Chattogram"),"Priority","Standard")</f>
        <v>Standard</v>
      </c>
      <c r="S364" s="1" t="str">
        <f>_xlfn.CONCAT(Orders[[#This Row],[OrderID]],Orders[[#This Row],[CustomerID]],Orders[[#This Row],[Order Value]])</f>
        <v>O02563C047330359.55</v>
      </c>
    </row>
    <row r="365" spans="1:19" x14ac:dyDescent="0.25">
      <c r="A365" s="1" t="s">
        <v>748</v>
      </c>
      <c r="B365" s="1" t="s">
        <v>749</v>
      </c>
      <c r="C365" s="1" t="s">
        <v>191</v>
      </c>
      <c r="D365" s="1" t="str">
        <f>VLOOKUP(C365,Products[],2,FALSE)</f>
        <v>Snacks Standard 597</v>
      </c>
      <c r="E365" s="1" t="str">
        <f>VLOOKUP(Orders[[#This Row],[ProductID]],Products[],3,FALSE)</f>
        <v>Groceries</v>
      </c>
      <c r="F365" s="1" t="s">
        <v>125</v>
      </c>
      <c r="G365" s="1" t="str">
        <f>_xlfn.XLOOKUP(Orders[[#This Row],[CustomerID]],'Customers'!A:A,'Customers'!E:E)</f>
        <v>SMB</v>
      </c>
      <c r="H365" s="2">
        <v>45391</v>
      </c>
      <c r="I365" s="2">
        <v>45394</v>
      </c>
      <c r="J365">
        <v>10</v>
      </c>
      <c r="K365">
        <v>1503.61</v>
      </c>
      <c r="L365">
        <v>0.2</v>
      </c>
      <c r="M365" s="1" t="s">
        <v>20</v>
      </c>
      <c r="N365" s="1" t="s">
        <v>34</v>
      </c>
      <c r="O365" s="1" t="s">
        <v>35</v>
      </c>
      <c r="P365" s="3">
        <f>Orders[[#This Row],[Quantity]]*Orders[[#This Row],[UnitPrice]]*(1-Orders[[#This Row],[Discount]])</f>
        <v>12028.88</v>
      </c>
      <c r="Q365" s="1" t="str">
        <f>IF(AND(Orders[[#This Row],[Order Value]]&gt;50000,Orders[[#This Row],[Status]]="Completed"),"Yes","No")</f>
        <v>No</v>
      </c>
      <c r="R365" s="1" t="str">
        <f>IF(OR(Orders[[#This Row],[Region]]="Dhaka",Orders[[#This Row],[Region]]="Chattogram"),"Priority","Standard")</f>
        <v>Priority</v>
      </c>
      <c r="S365" s="1" t="str">
        <f>_xlfn.CONCAT(Orders[[#This Row],[OrderID]],Orders[[#This Row],[CustomerID]],Orders[[#This Row],[Order Value]])</f>
        <v>O02807C042312028.88</v>
      </c>
    </row>
    <row r="366" spans="1:19" x14ac:dyDescent="0.25">
      <c r="A366" s="1" t="s">
        <v>750</v>
      </c>
      <c r="B366" s="1" t="s">
        <v>751</v>
      </c>
      <c r="C366" s="1" t="s">
        <v>157</v>
      </c>
      <c r="D366" s="1" t="str">
        <f>VLOOKUP(C366,Products[],2,FALSE)</f>
        <v>Snacks Deluxe 862</v>
      </c>
      <c r="E366" s="1" t="str">
        <f>VLOOKUP(Orders[[#This Row],[ProductID]],Products[],3,FALSE)</f>
        <v>Groceries</v>
      </c>
      <c r="F366" s="1" t="s">
        <v>33</v>
      </c>
      <c r="G366" s="1" t="str">
        <f>_xlfn.XLOOKUP(Orders[[#This Row],[CustomerID]],'Customers'!A:A,'Customers'!E:E)</f>
        <v>Home Office</v>
      </c>
      <c r="H366" s="2">
        <v>45656</v>
      </c>
      <c r="I366" s="2">
        <v>45661</v>
      </c>
      <c r="J366">
        <v>17</v>
      </c>
      <c r="K366">
        <v>6665.31</v>
      </c>
      <c r="L366">
        <v>0.05</v>
      </c>
      <c r="M366" s="1" t="s">
        <v>20</v>
      </c>
      <c r="N366" s="1" t="s">
        <v>84</v>
      </c>
      <c r="O366" s="1" t="s">
        <v>24</v>
      </c>
      <c r="P366" s="3">
        <f>Orders[[#This Row],[Quantity]]*Orders[[#This Row],[UnitPrice]]*(1-Orders[[#This Row],[Discount]])</f>
        <v>107644.7565</v>
      </c>
      <c r="Q366" s="1" t="str">
        <f>IF(AND(Orders[[#This Row],[Order Value]]&gt;50000,Orders[[#This Row],[Status]]="Completed"),"Yes","No")</f>
        <v>No</v>
      </c>
      <c r="R366" s="1" t="str">
        <f>IF(OR(Orders[[#This Row],[Region]]="Dhaka",Orders[[#This Row],[Region]]="Chattogram"),"Priority","Standard")</f>
        <v>Priority</v>
      </c>
      <c r="S366" s="1" t="str">
        <f>_xlfn.CONCAT(Orders[[#This Row],[OrderID]],Orders[[#This Row],[CustomerID]],Orders[[#This Row],[Order Value]])</f>
        <v>O03430C0006107644.7565</v>
      </c>
    </row>
    <row r="367" spans="1:19" x14ac:dyDescent="0.25">
      <c r="A367" s="1" t="s">
        <v>752</v>
      </c>
      <c r="B367" s="1" t="s">
        <v>528</v>
      </c>
      <c r="C367" s="1" t="s">
        <v>121</v>
      </c>
      <c r="D367" s="1" t="str">
        <f>VLOOKUP(C367,Products[],2,FALSE)</f>
        <v>Storage Max 865</v>
      </c>
      <c r="E367" s="1" t="str">
        <f>VLOOKUP(Orders[[#This Row],[ProductID]],Products[],3,FALSE)</f>
        <v>Furniture</v>
      </c>
      <c r="F367" s="1" t="s">
        <v>19</v>
      </c>
      <c r="G367" s="1" t="str">
        <f>_xlfn.XLOOKUP(Orders[[#This Row],[CustomerID]],'Customers'!A:A,'Customers'!E:E)</f>
        <v>SMB</v>
      </c>
      <c r="H367" s="2">
        <v>45401</v>
      </c>
      <c r="I367" s="2">
        <v>45402</v>
      </c>
      <c r="J367">
        <v>9</v>
      </c>
      <c r="K367">
        <v>5567.03</v>
      </c>
      <c r="L367">
        <v>0.05</v>
      </c>
      <c r="M367" s="1" t="s">
        <v>39</v>
      </c>
      <c r="N367" s="1" t="s">
        <v>84</v>
      </c>
      <c r="O367" s="1" t="s">
        <v>21</v>
      </c>
      <c r="P367" s="3">
        <f>Orders[[#This Row],[Quantity]]*Orders[[#This Row],[UnitPrice]]*(1-Orders[[#This Row],[Discount]])</f>
        <v>47598.106499999994</v>
      </c>
      <c r="Q367" s="1" t="str">
        <f>IF(AND(Orders[[#This Row],[Order Value]]&gt;50000,Orders[[#This Row],[Status]]="Completed"),"Yes","No")</f>
        <v>No</v>
      </c>
      <c r="R367" s="1" t="str">
        <f>IF(OR(Orders[[#This Row],[Region]]="Dhaka",Orders[[#This Row],[Region]]="Chattogram"),"Priority","Standard")</f>
        <v>Standard</v>
      </c>
      <c r="S367" s="1" t="str">
        <f>_xlfn.CONCAT(Orders[[#This Row],[OrderID]],Orders[[#This Row],[CustomerID]],Orders[[#This Row],[Order Value]])</f>
        <v>O03644C048847598.1065</v>
      </c>
    </row>
    <row r="368" spans="1:19" x14ac:dyDescent="0.25">
      <c r="A368" s="1" t="s">
        <v>753</v>
      </c>
      <c r="B368" s="1" t="s">
        <v>754</v>
      </c>
      <c r="C368" s="1" t="s">
        <v>27</v>
      </c>
      <c r="D368" s="1" t="str">
        <f>VLOOKUP(C368,Products[],2,FALSE)</f>
        <v>Women Eco 225</v>
      </c>
      <c r="E368" s="1" t="str">
        <f>VLOOKUP(Orders[[#This Row],[ProductID]],Products[],3,FALSE)</f>
        <v>Apparel</v>
      </c>
      <c r="F368" s="1" t="s">
        <v>23</v>
      </c>
      <c r="G368" s="1" t="str">
        <f>_xlfn.XLOOKUP(Orders[[#This Row],[CustomerID]],'Customers'!A:A,'Customers'!E:E)</f>
        <v>SMB</v>
      </c>
      <c r="H368" s="2">
        <v>45715</v>
      </c>
      <c r="I368" s="2">
        <v>45728</v>
      </c>
      <c r="J368">
        <v>24</v>
      </c>
      <c r="K368">
        <v>974.85</v>
      </c>
      <c r="L368">
        <v>0.1</v>
      </c>
      <c r="M368" s="1" t="s">
        <v>43</v>
      </c>
      <c r="N368" s="1" t="s">
        <v>34</v>
      </c>
      <c r="O368" s="1" t="s">
        <v>21</v>
      </c>
      <c r="P368" s="3">
        <f>Orders[[#This Row],[Quantity]]*Orders[[#This Row],[UnitPrice]]*(1-Orders[[#This Row],[Discount]])</f>
        <v>21056.760000000002</v>
      </c>
      <c r="Q368" s="1" t="str">
        <f>IF(AND(Orders[[#This Row],[Order Value]]&gt;50000,Orders[[#This Row],[Status]]="Completed"),"Yes","No")</f>
        <v>No</v>
      </c>
      <c r="R368" s="1" t="str">
        <f>IF(OR(Orders[[#This Row],[Region]]="Dhaka",Orders[[#This Row],[Region]]="Chattogram"),"Priority","Standard")</f>
        <v>Standard</v>
      </c>
      <c r="S368" s="1" t="str">
        <f>_xlfn.CONCAT(Orders[[#This Row],[OrderID]],Orders[[#This Row],[CustomerID]],Orders[[#This Row],[Order Value]])</f>
        <v>O01963C034521056.76</v>
      </c>
    </row>
    <row r="369" spans="1:19" hidden="1" x14ac:dyDescent="0.25">
      <c r="A369" s="1" t="s">
        <v>755</v>
      </c>
      <c r="B369" s="1" t="s">
        <v>756</v>
      </c>
      <c r="C369" s="1" t="s">
        <v>95</v>
      </c>
      <c r="D369" s="1" t="e">
        <f>VLOOKUP(C369,Products[],2,FALSE)</f>
        <v>#N/A</v>
      </c>
      <c r="E369" s="1" t="e">
        <f>VLOOKUP(Orders[[#This Row],[ProductID]],Products[],3,FALSE)</f>
        <v>#N/A</v>
      </c>
      <c r="F369" s="1" t="s">
        <v>13</v>
      </c>
      <c r="G369" s="1" t="str">
        <f>_xlfn.XLOOKUP(Orders[[#This Row],[CustomerID]],'Customers'!A:A,'Customers'!E:E)</f>
        <v>Corporate</v>
      </c>
      <c r="H369" s="2">
        <v>45527</v>
      </c>
      <c r="I369" s="2">
        <v>45525</v>
      </c>
      <c r="J369">
        <v>1</v>
      </c>
      <c r="K369">
        <v>6736.45</v>
      </c>
      <c r="L369">
        <v>0.15</v>
      </c>
      <c r="M369" s="1" t="s">
        <v>52</v>
      </c>
      <c r="N369" s="1" t="s">
        <v>84</v>
      </c>
      <c r="O369" s="1" t="s">
        <v>21</v>
      </c>
      <c r="P369" s="3">
        <f>Orders[[#This Row],[Quantity]]*Orders[[#This Row],[UnitPrice]]*(1-Orders[[#This Row],[Discount]])</f>
        <v>5725.9825000000001</v>
      </c>
      <c r="Q369" s="1" t="str">
        <f>IF(AND(Orders[[#This Row],[Order Value]]&gt;50000,Orders[[#This Row],[Status]]="Completed"),"Yes","No")</f>
        <v>No</v>
      </c>
      <c r="R369" s="1" t="str">
        <f>IF(OR(Orders[[#This Row],[Region]]="Dhaka",Orders[[#This Row],[Region]]="Chattogram"),"Priority","Standard")</f>
        <v>Priority</v>
      </c>
      <c r="S369" s="1" t="str">
        <f>_xlfn.CONCAT(Orders[[#This Row],[OrderID]],Orders[[#This Row],[CustomerID]],Orders[[#This Row],[Order Value]])</f>
        <v>O01322C04365725.9825</v>
      </c>
    </row>
    <row r="370" spans="1:19" x14ac:dyDescent="0.25">
      <c r="A370" s="1" t="s">
        <v>758</v>
      </c>
      <c r="B370" s="1" t="s">
        <v>759</v>
      </c>
      <c r="C370" s="1" t="s">
        <v>284</v>
      </c>
      <c r="D370" s="1" t="str">
        <f>VLOOKUP(C370,Products[],2,FALSE)</f>
        <v>Labels Lite 562</v>
      </c>
      <c r="E370" s="1" t="str">
        <f>VLOOKUP(Orders[[#This Row],[ProductID]],Products[],3,FALSE)</f>
        <v>Office Supplies</v>
      </c>
      <c r="F370" s="1" t="s">
        <v>59</v>
      </c>
      <c r="G370" s="1" t="str">
        <f>_xlfn.XLOOKUP(Orders[[#This Row],[CustomerID]],'Customers'!A:A,'Customers'!E:E)</f>
        <v>consumer</v>
      </c>
      <c r="H370" s="2">
        <v>45636</v>
      </c>
      <c r="I370" s="2">
        <v>45640</v>
      </c>
      <c r="J370">
        <v>11</v>
      </c>
      <c r="K370">
        <v>4142.45</v>
      </c>
      <c r="L370">
        <v>0.1</v>
      </c>
      <c r="M370" s="1" t="s">
        <v>14</v>
      </c>
      <c r="N370" s="1" t="s">
        <v>15</v>
      </c>
      <c r="O370" s="1" t="s">
        <v>21</v>
      </c>
      <c r="P370" s="3">
        <f>Orders[[#This Row],[Quantity]]*Orders[[#This Row],[UnitPrice]]*(1-Orders[[#This Row],[Discount]])</f>
        <v>41010.254999999997</v>
      </c>
      <c r="Q370" s="1" t="str">
        <f>IF(AND(Orders[[#This Row],[Order Value]]&gt;50000,Orders[[#This Row],[Status]]="Completed"),"Yes","No")</f>
        <v>No</v>
      </c>
      <c r="R370" s="1" t="str">
        <f>IF(OR(Orders[[#This Row],[Region]]="Dhaka",Orders[[#This Row],[Region]]="Chattogram"),"Priority","Standard")</f>
        <v>Standard</v>
      </c>
      <c r="S370" s="1" t="str">
        <f>_xlfn.CONCAT(Orders[[#This Row],[OrderID]],Orders[[#This Row],[CustomerID]],Orders[[#This Row],[Order Value]])</f>
        <v>O02432C046141010.255</v>
      </c>
    </row>
    <row r="371" spans="1:19" x14ac:dyDescent="0.25">
      <c r="A371" s="1" t="s">
        <v>760</v>
      </c>
      <c r="B371" s="1" t="s">
        <v>472</v>
      </c>
      <c r="C371" s="1" t="s">
        <v>27</v>
      </c>
      <c r="D371" s="1" t="str">
        <f>VLOOKUP(C371,Products[],2,FALSE)</f>
        <v>Women Eco 225</v>
      </c>
      <c r="E371" s="1" t="str">
        <f>VLOOKUP(Orders[[#This Row],[ProductID]],Products[],3,FALSE)</f>
        <v>Apparel</v>
      </c>
      <c r="F371" s="1" t="s">
        <v>82</v>
      </c>
      <c r="G371" s="1" t="str">
        <f>_xlfn.XLOOKUP(Orders[[#This Row],[CustomerID]],'Customers'!A:A,'Customers'!E:E)</f>
        <v>SMB</v>
      </c>
      <c r="H371" s="2">
        <v>45378</v>
      </c>
      <c r="I371" s="2">
        <v>45378</v>
      </c>
      <c r="J371">
        <v>23</v>
      </c>
      <c r="K371">
        <v>2640.11</v>
      </c>
      <c r="L371">
        <v>0.2</v>
      </c>
      <c r="M371" s="1" t="s">
        <v>52</v>
      </c>
      <c r="N371" s="1" t="s">
        <v>84</v>
      </c>
      <c r="O371" s="1" t="s">
        <v>29</v>
      </c>
      <c r="P371" s="3">
        <f>Orders[[#This Row],[Quantity]]*Orders[[#This Row],[UnitPrice]]*(1-Orders[[#This Row],[Discount]])</f>
        <v>48578.024000000005</v>
      </c>
      <c r="Q371" s="1" t="str">
        <f>IF(AND(Orders[[#This Row],[Order Value]]&gt;50000,Orders[[#This Row],[Status]]="Completed"),"Yes","No")</f>
        <v>No</v>
      </c>
      <c r="R371" s="1" t="str">
        <f>IF(OR(Orders[[#This Row],[Region]]="Dhaka",Orders[[#This Row],[Region]]="Chattogram"),"Priority","Standard")</f>
        <v>Priority</v>
      </c>
      <c r="S371" s="1" t="str">
        <f>_xlfn.CONCAT(Orders[[#This Row],[OrderID]],Orders[[#This Row],[CustomerID]],Orders[[#This Row],[Order Value]])</f>
        <v>O00208C009448578.024</v>
      </c>
    </row>
    <row r="372" spans="1:19" x14ac:dyDescent="0.25">
      <c r="A372" s="1" t="s">
        <v>761</v>
      </c>
      <c r="B372" s="1" t="s">
        <v>432</v>
      </c>
      <c r="C372" s="1" t="s">
        <v>131</v>
      </c>
      <c r="D372" s="1" t="str">
        <f>VLOOKUP(C372,Products[],2,FALSE)</f>
        <v>Tables Plus 844</v>
      </c>
      <c r="E372" s="1" t="str">
        <f>VLOOKUP(Orders[[#This Row],[ProductID]],Products[],3,FALSE)</f>
        <v>Furniture</v>
      </c>
      <c r="F372" s="1" t="s">
        <v>79</v>
      </c>
      <c r="G372" s="1" t="str">
        <f>_xlfn.XLOOKUP(Orders[[#This Row],[CustomerID]],'Customers'!A:A,'Customers'!E:E)</f>
        <v>SMB</v>
      </c>
      <c r="H372" s="2">
        <v>45686</v>
      </c>
      <c r="I372" s="2">
        <v>45687</v>
      </c>
      <c r="J372">
        <v>9</v>
      </c>
      <c r="K372">
        <v>7523.9</v>
      </c>
      <c r="L372">
        <v>0.2</v>
      </c>
      <c r="M372" s="1" t="s">
        <v>39</v>
      </c>
      <c r="N372" s="1" t="s">
        <v>34</v>
      </c>
      <c r="O372" s="1" t="s">
        <v>29</v>
      </c>
      <c r="P372" s="3">
        <f>Orders[[#This Row],[Quantity]]*Orders[[#This Row],[UnitPrice]]*(1-Orders[[#This Row],[Discount]])</f>
        <v>54172.079999999994</v>
      </c>
      <c r="Q372" s="1" t="str">
        <f>IF(AND(Orders[[#This Row],[Order Value]]&gt;50000,Orders[[#This Row],[Status]]="Completed"),"Yes","No")</f>
        <v>Yes</v>
      </c>
      <c r="R372" s="1" t="str">
        <f>IF(OR(Orders[[#This Row],[Region]]="Dhaka",Orders[[#This Row],[Region]]="Chattogram"),"Priority","Standard")</f>
        <v>Standard</v>
      </c>
      <c r="S372" s="1" t="str">
        <f>_xlfn.CONCAT(Orders[[#This Row],[OrderID]],Orders[[#This Row],[CustomerID]],Orders[[#This Row],[Order Value]])</f>
        <v>O05511C009654172.08</v>
      </c>
    </row>
    <row r="373" spans="1:19" x14ac:dyDescent="0.25">
      <c r="A373" s="1" t="s">
        <v>762</v>
      </c>
      <c r="B373" s="1" t="s">
        <v>558</v>
      </c>
      <c r="C373" s="1" t="s">
        <v>201</v>
      </c>
      <c r="D373" s="1" t="str">
        <f>VLOOKUP(C373,Products[],2,FALSE)</f>
        <v>Men Lite 154 (New)</v>
      </c>
      <c r="E373" s="1" t="str">
        <f>VLOOKUP(Orders[[#This Row],[ProductID]],Products[],3,FALSE)</f>
        <v>Apparel</v>
      </c>
      <c r="F373" s="1" t="s">
        <v>125</v>
      </c>
      <c r="G373" s="1" t="str">
        <f>_xlfn.XLOOKUP(Orders[[#This Row],[CustomerID]],'Customers'!A:A,'Customers'!E:E)</f>
        <v>SMB</v>
      </c>
      <c r="H373" s="2">
        <v>45475</v>
      </c>
      <c r="I373" s="2">
        <v>45489</v>
      </c>
      <c r="J373">
        <v>9</v>
      </c>
      <c r="K373">
        <v>5141.83</v>
      </c>
      <c r="L373">
        <v>0.1</v>
      </c>
      <c r="M373" s="1" t="s">
        <v>20</v>
      </c>
      <c r="N373" s="1" t="s">
        <v>15</v>
      </c>
      <c r="O373" s="1" t="s">
        <v>35</v>
      </c>
      <c r="P373" s="3">
        <f>Orders[[#This Row],[Quantity]]*Orders[[#This Row],[UnitPrice]]*(1-Orders[[#This Row],[Discount]])</f>
        <v>41648.823000000004</v>
      </c>
      <c r="Q373" s="1" t="str">
        <f>IF(AND(Orders[[#This Row],[Order Value]]&gt;50000,Orders[[#This Row],[Status]]="Completed"),"Yes","No")</f>
        <v>No</v>
      </c>
      <c r="R373" s="1" t="str">
        <f>IF(OR(Orders[[#This Row],[Region]]="Dhaka",Orders[[#This Row],[Region]]="Chattogram"),"Priority","Standard")</f>
        <v>Priority</v>
      </c>
      <c r="S373" s="1" t="str">
        <f>_xlfn.CONCAT(Orders[[#This Row],[OrderID]],Orders[[#This Row],[CustomerID]],Orders[[#This Row],[Order Value]])</f>
        <v>O01649C032541648.823</v>
      </c>
    </row>
    <row r="374" spans="1:19" x14ac:dyDescent="0.25">
      <c r="A374" s="1" t="s">
        <v>763</v>
      </c>
      <c r="B374" s="1" t="s">
        <v>764</v>
      </c>
      <c r="C374" s="1" t="s">
        <v>108</v>
      </c>
      <c r="D374" s="1" t="str">
        <f>VLOOKUP(C374,Products[],2,FALSE)</f>
        <v>Men Max 446</v>
      </c>
      <c r="E374" s="1" t="str">
        <f>VLOOKUP(Orders[[#This Row],[ProductID]],Products[],3,FALSE)</f>
        <v>Apparel</v>
      </c>
      <c r="F374" s="1" t="s">
        <v>33</v>
      </c>
      <c r="G374" s="1" t="str">
        <f>_xlfn.XLOOKUP(Orders[[#This Row],[CustomerID]],'Customers'!A:A,'Customers'!E:E)</f>
        <v>Corporate</v>
      </c>
      <c r="H374" s="2">
        <v>45838</v>
      </c>
      <c r="I374" s="2">
        <v>45841</v>
      </c>
      <c r="J374">
        <v>21</v>
      </c>
      <c r="K374">
        <v>2944.79</v>
      </c>
      <c r="L374">
        <v>0</v>
      </c>
      <c r="M374" s="1" t="s">
        <v>14</v>
      </c>
      <c r="N374" s="1" t="s">
        <v>15</v>
      </c>
      <c r="O374" s="1" t="s">
        <v>24</v>
      </c>
      <c r="P374" s="3">
        <f>Orders[[#This Row],[Quantity]]*Orders[[#This Row],[UnitPrice]]*(1-Orders[[#This Row],[Discount]])</f>
        <v>61840.59</v>
      </c>
      <c r="Q374" s="1" t="str">
        <f>IF(AND(Orders[[#This Row],[Order Value]]&gt;50000,Orders[[#This Row],[Status]]="Completed"),"Yes","No")</f>
        <v>No</v>
      </c>
      <c r="R374" s="1" t="str">
        <f>IF(OR(Orders[[#This Row],[Region]]="Dhaka",Orders[[#This Row],[Region]]="Chattogram"),"Priority","Standard")</f>
        <v>Standard</v>
      </c>
      <c r="S374" s="1" t="str">
        <f>_xlfn.CONCAT(Orders[[#This Row],[OrderID]],Orders[[#This Row],[CustomerID]],Orders[[#This Row],[Order Value]])</f>
        <v>O04609C045861840.59</v>
      </c>
    </row>
    <row r="375" spans="1:19" x14ac:dyDescent="0.25">
      <c r="A375" s="1" t="s">
        <v>765</v>
      </c>
      <c r="B375" s="1" t="s">
        <v>331</v>
      </c>
      <c r="C375" s="1" t="s">
        <v>197</v>
      </c>
      <c r="D375" s="1" t="str">
        <f>VLOOKUP(C375,Products[],2,FALSE)</f>
        <v>Chairs Prime 149</v>
      </c>
      <c r="E375" s="1" t="str">
        <f>VLOOKUP(Orders[[#This Row],[ProductID]],Products[],3,FALSE)</f>
        <v>Furniture</v>
      </c>
      <c r="F375" s="1" t="s">
        <v>105</v>
      </c>
      <c r="G375" s="1" t="str">
        <f>_xlfn.XLOOKUP(Orders[[#This Row],[CustomerID]],'Customers'!A:A,'Customers'!E:E)</f>
        <v>consumer</v>
      </c>
      <c r="H375" s="2">
        <v>45652</v>
      </c>
      <c r="I375" s="2">
        <v>45661</v>
      </c>
      <c r="J375">
        <v>22</v>
      </c>
      <c r="K375">
        <v>6035.56</v>
      </c>
      <c r="L375">
        <v>0</v>
      </c>
      <c r="M375" s="1" t="s">
        <v>20</v>
      </c>
      <c r="N375" s="1" t="s">
        <v>34</v>
      </c>
      <c r="O375" s="1" t="s">
        <v>29</v>
      </c>
      <c r="P375" s="3">
        <f>Orders[[#This Row],[Quantity]]*Orders[[#This Row],[UnitPrice]]*(1-Orders[[#This Row],[Discount]])</f>
        <v>132782.32</v>
      </c>
      <c r="Q375" s="1" t="str">
        <f>IF(AND(Orders[[#This Row],[Order Value]]&gt;50000,Orders[[#This Row],[Status]]="Completed"),"Yes","No")</f>
        <v>Yes</v>
      </c>
      <c r="R375" s="1" t="str">
        <f>IF(OR(Orders[[#This Row],[Region]]="Dhaka",Orders[[#This Row],[Region]]="Chattogram"),"Priority","Standard")</f>
        <v>Priority</v>
      </c>
      <c r="S375" s="1" t="str">
        <f>_xlfn.CONCAT(Orders[[#This Row],[OrderID]],Orders[[#This Row],[CustomerID]],Orders[[#This Row],[Order Value]])</f>
        <v>O02559C0260132782.32</v>
      </c>
    </row>
    <row r="376" spans="1:19" x14ac:dyDescent="0.25">
      <c r="A376" s="1" t="s">
        <v>766</v>
      </c>
      <c r="B376" s="1" t="s">
        <v>186</v>
      </c>
      <c r="C376" s="1" t="s">
        <v>18</v>
      </c>
      <c r="D376" s="1" t="str">
        <f>VLOOKUP(C376,Products[],2,FALSE)</f>
        <v>Labels Deluxe 800</v>
      </c>
      <c r="E376" s="1" t="str">
        <f>VLOOKUP(Orders[[#This Row],[ProductID]],Products[],3,FALSE)</f>
        <v>Office Supplies</v>
      </c>
      <c r="F376" s="1" t="s">
        <v>63</v>
      </c>
      <c r="G376" s="1" t="str">
        <f>_xlfn.XLOOKUP(Orders[[#This Row],[CustomerID]],'Customers'!A:A,'Customers'!E:E)</f>
        <v>Consumer</v>
      </c>
      <c r="H376" s="2">
        <v>45799</v>
      </c>
      <c r="I376" s="2">
        <v>45798</v>
      </c>
      <c r="J376">
        <v>12</v>
      </c>
      <c r="K376">
        <v>5039.4799999999996</v>
      </c>
      <c r="L376">
        <v>0.15</v>
      </c>
      <c r="M376" s="1" t="s">
        <v>14</v>
      </c>
      <c r="N376" s="1" t="s">
        <v>34</v>
      </c>
      <c r="O376" s="1" t="s">
        <v>21</v>
      </c>
      <c r="P376" s="3">
        <f>Orders[[#This Row],[Quantity]]*Orders[[#This Row],[UnitPrice]]*(1-Orders[[#This Row],[Discount]])</f>
        <v>51402.695999999996</v>
      </c>
      <c r="Q376" s="1" t="str">
        <f>IF(AND(Orders[[#This Row],[Order Value]]&gt;50000,Orders[[#This Row],[Status]]="Completed"),"Yes","No")</f>
        <v>Yes</v>
      </c>
      <c r="R376" s="1" t="str">
        <f>IF(OR(Orders[[#This Row],[Region]]="Dhaka",Orders[[#This Row],[Region]]="Chattogram"),"Priority","Standard")</f>
        <v>Standard</v>
      </c>
      <c r="S376" s="1" t="str">
        <f>_xlfn.CONCAT(Orders[[#This Row],[OrderID]],Orders[[#This Row],[CustomerID]],Orders[[#This Row],[Order Value]])</f>
        <v>O02919C005451402.696</v>
      </c>
    </row>
    <row r="377" spans="1:19" x14ac:dyDescent="0.25">
      <c r="A377" s="1" t="s">
        <v>768</v>
      </c>
      <c r="B377" s="1" t="s">
        <v>503</v>
      </c>
      <c r="C377" s="1" t="s">
        <v>197</v>
      </c>
      <c r="D377" s="1" t="str">
        <f>VLOOKUP(C377,Products[],2,FALSE)</f>
        <v>Chairs Prime 149</v>
      </c>
      <c r="E377" s="1" t="str">
        <f>VLOOKUP(Orders[[#This Row],[ProductID]],Products[],3,FALSE)</f>
        <v>Furniture</v>
      </c>
      <c r="F377" s="1" t="s">
        <v>13</v>
      </c>
      <c r="G377" s="1" t="str">
        <f>_xlfn.XLOOKUP(Orders[[#This Row],[CustomerID]],'Customers'!A:A,'Customers'!E:E)</f>
        <v>Corporate</v>
      </c>
      <c r="H377" s="2">
        <v>45439</v>
      </c>
      <c r="I377" s="2">
        <v>45443</v>
      </c>
      <c r="J377">
        <v>18</v>
      </c>
      <c r="K377">
        <v>913.75</v>
      </c>
      <c r="L377">
        <v>0</v>
      </c>
      <c r="M377" s="1" t="s">
        <v>43</v>
      </c>
      <c r="N377" s="1" t="s">
        <v>84</v>
      </c>
      <c r="O377" s="1" t="s">
        <v>21</v>
      </c>
      <c r="P377" s="3">
        <f>Orders[[#This Row],[Quantity]]*Orders[[#This Row],[UnitPrice]]*(1-Orders[[#This Row],[Discount]])</f>
        <v>16447.5</v>
      </c>
      <c r="Q377" s="1" t="str">
        <f>IF(AND(Orders[[#This Row],[Order Value]]&gt;50000,Orders[[#This Row],[Status]]="Completed"),"Yes","No")</f>
        <v>No</v>
      </c>
      <c r="R377" s="1" t="str">
        <f>IF(OR(Orders[[#This Row],[Region]]="Dhaka",Orders[[#This Row],[Region]]="Chattogram"),"Priority","Standard")</f>
        <v>Standard</v>
      </c>
      <c r="S377" s="1" t="str">
        <f>_xlfn.CONCAT(Orders[[#This Row],[OrderID]],Orders[[#This Row],[CustomerID]],Orders[[#This Row],[Order Value]])</f>
        <v>O03956C020716447.5</v>
      </c>
    </row>
    <row r="378" spans="1:19" x14ac:dyDescent="0.25">
      <c r="A378" s="1" t="s">
        <v>769</v>
      </c>
      <c r="B378" s="1" t="s">
        <v>415</v>
      </c>
      <c r="C378" s="1" t="s">
        <v>108</v>
      </c>
      <c r="D378" s="1" t="str">
        <f>VLOOKUP(C378,Products[],2,FALSE)</f>
        <v>Men Max 446</v>
      </c>
      <c r="E378" s="1" t="str">
        <f>VLOOKUP(Orders[[#This Row],[ProductID]],Products[],3,FALSE)</f>
        <v>Apparel</v>
      </c>
      <c r="F378" s="1" t="s">
        <v>23</v>
      </c>
      <c r="G378" s="1" t="str">
        <f>_xlfn.XLOOKUP(Orders[[#This Row],[CustomerID]],'Customers'!A:A,'Customers'!E:E)</f>
        <v>SMB</v>
      </c>
      <c r="H378" s="2">
        <v>45502</v>
      </c>
      <c r="I378" s="2">
        <v>45502</v>
      </c>
      <c r="J378">
        <v>4</v>
      </c>
      <c r="K378">
        <v>2549</v>
      </c>
      <c r="L378">
        <v>0.1</v>
      </c>
      <c r="M378" s="1" t="s">
        <v>43</v>
      </c>
      <c r="N378" s="1" t="s">
        <v>34</v>
      </c>
      <c r="O378" s="1" t="s">
        <v>29</v>
      </c>
      <c r="P378" s="3">
        <f>Orders[[#This Row],[Quantity]]*Orders[[#This Row],[UnitPrice]]*(1-Orders[[#This Row],[Discount]])</f>
        <v>9176.4</v>
      </c>
      <c r="Q378" s="1" t="str">
        <f>IF(AND(Orders[[#This Row],[Order Value]]&gt;50000,Orders[[#This Row],[Status]]="Completed"),"Yes","No")</f>
        <v>No</v>
      </c>
      <c r="R378" s="1" t="str">
        <f>IF(OR(Orders[[#This Row],[Region]]="Dhaka",Orders[[#This Row],[Region]]="Chattogram"),"Priority","Standard")</f>
        <v>Standard</v>
      </c>
      <c r="S378" s="1" t="str">
        <f>_xlfn.CONCAT(Orders[[#This Row],[OrderID]],Orders[[#This Row],[CustomerID]],Orders[[#This Row],[Order Value]])</f>
        <v>O03784C00849176.4</v>
      </c>
    </row>
    <row r="379" spans="1:19" x14ac:dyDescent="0.25">
      <c r="A379" s="1" t="s">
        <v>770</v>
      </c>
      <c r="B379" s="1" t="s">
        <v>300</v>
      </c>
      <c r="C379" s="1" t="s">
        <v>178</v>
      </c>
      <c r="D379" s="1" t="str">
        <f>VLOOKUP(C379,Products[],2,FALSE)</f>
        <v>Personal Care Mini 570</v>
      </c>
      <c r="E379" s="1" t="str">
        <f>VLOOKUP(Orders[[#This Row],[ProductID]],Products[],3,FALSE)</f>
        <v>Groceries</v>
      </c>
      <c r="F379" s="1" t="s">
        <v>79</v>
      </c>
      <c r="G379" s="1" t="str">
        <f>_xlfn.XLOOKUP(Orders[[#This Row],[CustomerID]],'Customers'!A:A,'Customers'!E:E)</f>
        <v>consumer</v>
      </c>
      <c r="H379" s="2">
        <v>45569</v>
      </c>
      <c r="I379" s="2">
        <v>45576</v>
      </c>
      <c r="J379">
        <v>22</v>
      </c>
      <c r="K379">
        <v>1045.08</v>
      </c>
      <c r="L379">
        <v>0.2</v>
      </c>
      <c r="M379" s="1" t="s">
        <v>52</v>
      </c>
      <c r="N379" s="1" t="s">
        <v>84</v>
      </c>
      <c r="O379" s="1" t="s">
        <v>24</v>
      </c>
      <c r="P379" s="3">
        <f>Orders[[#This Row],[Quantity]]*Orders[[#This Row],[UnitPrice]]*(1-Orders[[#This Row],[Discount]])</f>
        <v>18393.407999999999</v>
      </c>
      <c r="Q379" s="1" t="str">
        <f>IF(AND(Orders[[#This Row],[Order Value]]&gt;50000,Orders[[#This Row],[Status]]="Completed"),"Yes","No")</f>
        <v>No</v>
      </c>
      <c r="R379" s="1" t="str">
        <f>IF(OR(Orders[[#This Row],[Region]]="Dhaka",Orders[[#This Row],[Region]]="Chattogram"),"Priority","Standard")</f>
        <v>Priority</v>
      </c>
      <c r="S379" s="1" t="str">
        <f>_xlfn.CONCAT(Orders[[#This Row],[OrderID]],Orders[[#This Row],[CustomerID]],Orders[[#This Row],[Order Value]])</f>
        <v>O02663C016418393.408</v>
      </c>
    </row>
    <row r="380" spans="1:19" x14ac:dyDescent="0.25">
      <c r="A380" s="1" t="s">
        <v>771</v>
      </c>
      <c r="B380" s="1" t="s">
        <v>223</v>
      </c>
      <c r="C380" s="1" t="s">
        <v>114</v>
      </c>
      <c r="D380" s="1" t="str">
        <f>VLOOKUP(C380,Products[],2,FALSE)</f>
        <v>Snacks Standard 963</v>
      </c>
      <c r="E380" s="1" t="str">
        <f>VLOOKUP(Orders[[#This Row],[ProductID]],Products[],3,FALSE)</f>
        <v>Groceries</v>
      </c>
      <c r="F380" s="1" t="s">
        <v>51</v>
      </c>
      <c r="G380" s="1" t="str">
        <f>_xlfn.XLOOKUP(Orders[[#This Row],[CustomerID]],'Customers'!A:A,'Customers'!E:E)</f>
        <v>Consumer</v>
      </c>
      <c r="H380" s="2">
        <v>45783</v>
      </c>
      <c r="I380" s="2">
        <v>45794</v>
      </c>
      <c r="J380">
        <v>8</v>
      </c>
      <c r="K380">
        <v>5095.26</v>
      </c>
      <c r="L380">
        <v>0</v>
      </c>
      <c r="M380" s="1" t="s">
        <v>39</v>
      </c>
      <c r="N380" s="1" t="s">
        <v>34</v>
      </c>
      <c r="O380" s="1" t="s">
        <v>35</v>
      </c>
      <c r="P380" s="3">
        <f>Orders[[#This Row],[Quantity]]*Orders[[#This Row],[UnitPrice]]*(1-Orders[[#This Row],[Discount]])</f>
        <v>40762.080000000002</v>
      </c>
      <c r="Q380" s="1" t="str">
        <f>IF(AND(Orders[[#This Row],[Order Value]]&gt;50000,Orders[[#This Row],[Status]]="Completed"),"Yes","No")</f>
        <v>No</v>
      </c>
      <c r="R380" s="1" t="str">
        <f>IF(OR(Orders[[#This Row],[Region]]="Dhaka",Orders[[#This Row],[Region]]="Chattogram"),"Priority","Standard")</f>
        <v>Standard</v>
      </c>
      <c r="S380" s="1" t="str">
        <f>_xlfn.CONCAT(Orders[[#This Row],[OrderID]],Orders[[#This Row],[CustomerID]],Orders[[#This Row],[Order Value]])</f>
        <v>O03062C014540762.08</v>
      </c>
    </row>
    <row r="381" spans="1:19" x14ac:dyDescent="0.25">
      <c r="A381" s="1" t="s">
        <v>772</v>
      </c>
      <c r="B381" s="1" t="s">
        <v>344</v>
      </c>
      <c r="C381" s="1" t="s">
        <v>194</v>
      </c>
      <c r="D381" s="1" t="str">
        <f>VLOOKUP(C381,Products[],2,FALSE)</f>
        <v>Pens Mini 388</v>
      </c>
      <c r="E381" s="1" t="str">
        <f>VLOOKUP(Orders[[#This Row],[ProductID]],Products[],3,FALSE)</f>
        <v>Office Supplies</v>
      </c>
      <c r="F381" s="1" t="s">
        <v>79</v>
      </c>
      <c r="G381" s="1" t="str">
        <f>_xlfn.XLOOKUP(Orders[[#This Row],[CustomerID]],'Customers'!A:A,'Customers'!E:E)</f>
        <v>consumer</v>
      </c>
      <c r="H381" s="2">
        <v>45742</v>
      </c>
      <c r="I381" s="2">
        <v>45742</v>
      </c>
      <c r="J381">
        <v>13</v>
      </c>
      <c r="K381">
        <v>6207.55</v>
      </c>
      <c r="L381">
        <v>0</v>
      </c>
      <c r="M381" s="1" t="s">
        <v>20</v>
      </c>
      <c r="N381" s="1" t="s">
        <v>34</v>
      </c>
      <c r="O381" s="1" t="s">
        <v>24</v>
      </c>
      <c r="P381" s="3">
        <f>Orders[[#This Row],[Quantity]]*Orders[[#This Row],[UnitPrice]]*(1-Orders[[#This Row],[Discount]])</f>
        <v>80698.150000000009</v>
      </c>
      <c r="Q381" s="1" t="str">
        <f>IF(AND(Orders[[#This Row],[Order Value]]&gt;50000,Orders[[#This Row],[Status]]="Completed"),"Yes","No")</f>
        <v>Yes</v>
      </c>
      <c r="R381" s="1" t="str">
        <f>IF(OR(Orders[[#This Row],[Region]]="Dhaka",Orders[[#This Row],[Region]]="Chattogram"),"Priority","Standard")</f>
        <v>Priority</v>
      </c>
      <c r="S381" s="1" t="str">
        <f>_xlfn.CONCAT(Orders[[#This Row],[OrderID]],Orders[[#This Row],[CustomerID]],Orders[[#This Row],[Order Value]])</f>
        <v>O04780C036880698.15</v>
      </c>
    </row>
    <row r="382" spans="1:19" x14ac:dyDescent="0.25">
      <c r="A382" s="1" t="s">
        <v>773</v>
      </c>
      <c r="B382" s="1" t="s">
        <v>269</v>
      </c>
      <c r="C382" s="1" t="s">
        <v>138</v>
      </c>
      <c r="D382" s="1" t="str">
        <f>VLOOKUP(C382,Products[],2,FALSE)</f>
        <v>Pens Deluxe 654</v>
      </c>
      <c r="E382" s="1" t="str">
        <f>VLOOKUP(Orders[[#This Row],[ProductID]],Products[],3,FALSE)</f>
        <v>Office Supplies</v>
      </c>
      <c r="F382" s="1" t="s">
        <v>47</v>
      </c>
      <c r="G382" s="1" t="str">
        <f>_xlfn.XLOOKUP(Orders[[#This Row],[CustomerID]],'Customers'!A:A,'Customers'!E:E)</f>
        <v>Home Office</v>
      </c>
      <c r="H382" s="2">
        <v>45777</v>
      </c>
      <c r="I382" s="2">
        <v>45781</v>
      </c>
      <c r="J382">
        <v>5</v>
      </c>
      <c r="K382">
        <v>2168.98</v>
      </c>
      <c r="L382">
        <v>0</v>
      </c>
      <c r="M382" s="1" t="s">
        <v>52</v>
      </c>
      <c r="N382" s="1" t="s">
        <v>34</v>
      </c>
      <c r="O382" s="1" t="s">
        <v>29</v>
      </c>
      <c r="P382" s="3">
        <f>Orders[[#This Row],[Quantity]]*Orders[[#This Row],[UnitPrice]]*(1-Orders[[#This Row],[Discount]])</f>
        <v>10844.9</v>
      </c>
      <c r="Q382" s="1" t="str">
        <f>IF(AND(Orders[[#This Row],[Order Value]]&gt;50000,Orders[[#This Row],[Status]]="Completed"),"Yes","No")</f>
        <v>No</v>
      </c>
      <c r="R382" s="1" t="str">
        <f>IF(OR(Orders[[#This Row],[Region]]="Dhaka",Orders[[#This Row],[Region]]="Chattogram"),"Priority","Standard")</f>
        <v>Priority</v>
      </c>
      <c r="S382" s="1" t="str">
        <f>_xlfn.CONCAT(Orders[[#This Row],[OrderID]],Orders[[#This Row],[CustomerID]],Orders[[#This Row],[Order Value]])</f>
        <v>O00630C037210844.9</v>
      </c>
    </row>
    <row r="383" spans="1:19" x14ac:dyDescent="0.25">
      <c r="A383" s="1" t="s">
        <v>774</v>
      </c>
      <c r="B383" s="1" t="s">
        <v>775</v>
      </c>
      <c r="C383" s="1" t="s">
        <v>104</v>
      </c>
      <c r="D383" s="1" t="str">
        <f>VLOOKUP(C383,Products[],2,FALSE)</f>
        <v>Audio Prime 238</v>
      </c>
      <c r="E383" s="1" t="str">
        <f>VLOOKUP(Orders[[#This Row],[ProductID]],Products[],3,FALSE)</f>
        <v>Electronics</v>
      </c>
      <c r="F383" s="1" t="s">
        <v>13</v>
      </c>
      <c r="G383" s="1" t="str">
        <f>_xlfn.XLOOKUP(Orders[[#This Row],[CustomerID]],'Customers'!A:A,'Customers'!E:E)</f>
        <v>Home Office</v>
      </c>
      <c r="H383" s="2">
        <v>45514</v>
      </c>
      <c r="I383" s="2">
        <v>45515</v>
      </c>
      <c r="J383">
        <v>14</v>
      </c>
      <c r="K383">
        <v>866.13</v>
      </c>
      <c r="L383">
        <v>0.15</v>
      </c>
      <c r="M383" s="1" t="s">
        <v>43</v>
      </c>
      <c r="N383" s="1" t="s">
        <v>28</v>
      </c>
      <c r="O383" s="1" t="s">
        <v>35</v>
      </c>
      <c r="P383" s="3">
        <f>Orders[[#This Row],[Quantity]]*Orders[[#This Row],[UnitPrice]]*(1-Orders[[#This Row],[Discount]])</f>
        <v>10306.947</v>
      </c>
      <c r="Q383" s="1" t="str">
        <f>IF(AND(Orders[[#This Row],[Order Value]]&gt;50000,Orders[[#This Row],[Status]]="Completed"),"Yes","No")</f>
        <v>No</v>
      </c>
      <c r="R383" s="1" t="str">
        <f>IF(OR(Orders[[#This Row],[Region]]="Dhaka",Orders[[#This Row],[Region]]="Chattogram"),"Priority","Standard")</f>
        <v>Standard</v>
      </c>
      <c r="S383" s="1" t="str">
        <f>_xlfn.CONCAT(Orders[[#This Row],[OrderID]],Orders[[#This Row],[CustomerID]],Orders[[#This Row],[Order Value]])</f>
        <v>O00190C004010306.947</v>
      </c>
    </row>
    <row r="384" spans="1:19" x14ac:dyDescent="0.25">
      <c r="A384" s="1" t="s">
        <v>776</v>
      </c>
      <c r="B384" s="1" t="s">
        <v>672</v>
      </c>
      <c r="C384" s="1" t="s">
        <v>473</v>
      </c>
      <c r="D384" s="1" t="str">
        <f>VLOOKUP(C384,Products[],2,FALSE)</f>
        <v>Laptops Prime 770</v>
      </c>
      <c r="E384" s="1" t="str">
        <f>VLOOKUP(Orders[[#This Row],[ProductID]],Products[],3,FALSE)</f>
        <v>Electronics</v>
      </c>
      <c r="F384" s="1" t="s">
        <v>47</v>
      </c>
      <c r="G384" s="1" t="str">
        <f>_xlfn.XLOOKUP(Orders[[#This Row],[CustomerID]],'Customers'!A:A,'Customers'!E:E)</f>
        <v>SMB</v>
      </c>
      <c r="H384" s="2">
        <v>45656</v>
      </c>
      <c r="I384" s="2">
        <v>45664</v>
      </c>
      <c r="J384">
        <v>16</v>
      </c>
      <c r="K384">
        <v>6847.76</v>
      </c>
      <c r="L384">
        <v>0</v>
      </c>
      <c r="M384" s="1" t="s">
        <v>43</v>
      </c>
      <c r="N384" s="1" t="s">
        <v>34</v>
      </c>
      <c r="O384" s="1" t="s">
        <v>29</v>
      </c>
      <c r="P384" s="3">
        <f>Orders[[#This Row],[Quantity]]*Orders[[#This Row],[UnitPrice]]*(1-Orders[[#This Row],[Discount]])</f>
        <v>109564.16</v>
      </c>
      <c r="Q384" s="1" t="str">
        <f>IF(AND(Orders[[#This Row],[Order Value]]&gt;50000,Orders[[#This Row],[Status]]="Completed"),"Yes","No")</f>
        <v>Yes</v>
      </c>
      <c r="R384" s="1" t="str">
        <f>IF(OR(Orders[[#This Row],[Region]]="Dhaka",Orders[[#This Row],[Region]]="Chattogram"),"Priority","Standard")</f>
        <v>Standard</v>
      </c>
      <c r="S384" s="1" t="str">
        <f>_xlfn.CONCAT(Orders[[#This Row],[OrderID]],Orders[[#This Row],[CustomerID]],Orders[[#This Row],[Order Value]])</f>
        <v>O01880C0036109564.16</v>
      </c>
    </row>
    <row r="385" spans="1:19" x14ac:dyDescent="0.25">
      <c r="A385" s="1" t="s">
        <v>777</v>
      </c>
      <c r="B385" s="1" t="s">
        <v>411</v>
      </c>
      <c r="C385" s="1" t="s">
        <v>102</v>
      </c>
      <c r="D385" s="1" t="str">
        <f>VLOOKUP(C385,Products[],2,FALSE)</f>
        <v>Pens Mini 821</v>
      </c>
      <c r="E385" s="1" t="str">
        <f>VLOOKUP(Orders[[#This Row],[ProductID]],Products[],3,FALSE)</f>
        <v>Office Supplies</v>
      </c>
      <c r="F385" s="1" t="s">
        <v>51</v>
      </c>
      <c r="G385" s="1" t="str">
        <f>_xlfn.XLOOKUP(Orders[[#This Row],[CustomerID]],'Customers'!A:A,'Customers'!E:E)</f>
        <v>Corporate</v>
      </c>
      <c r="H385" s="2">
        <v>45433</v>
      </c>
      <c r="I385" s="2">
        <v>45434</v>
      </c>
      <c r="J385">
        <v>19</v>
      </c>
      <c r="K385">
        <v>4382.22</v>
      </c>
      <c r="L385">
        <v>0</v>
      </c>
      <c r="M385" s="1" t="s">
        <v>20</v>
      </c>
      <c r="N385" s="1" t="s">
        <v>34</v>
      </c>
      <c r="O385" s="1" t="s">
        <v>24</v>
      </c>
      <c r="P385" s="3">
        <f>Orders[[#This Row],[Quantity]]*Orders[[#This Row],[UnitPrice]]*(1-Orders[[#This Row],[Discount]])</f>
        <v>83262.180000000008</v>
      </c>
      <c r="Q385" s="1" t="str">
        <f>IF(AND(Orders[[#This Row],[Order Value]]&gt;50000,Orders[[#This Row],[Status]]="Completed"),"Yes","No")</f>
        <v>Yes</v>
      </c>
      <c r="R385" s="1" t="str">
        <f>IF(OR(Orders[[#This Row],[Region]]="Dhaka",Orders[[#This Row],[Region]]="Chattogram"),"Priority","Standard")</f>
        <v>Priority</v>
      </c>
      <c r="S385" s="1" t="str">
        <f>_xlfn.CONCAT(Orders[[#This Row],[OrderID]],Orders[[#This Row],[CustomerID]],Orders[[#This Row],[Order Value]])</f>
        <v>O05712C049583262.18</v>
      </c>
    </row>
    <row r="386" spans="1:19" x14ac:dyDescent="0.25">
      <c r="A386" s="1" t="s">
        <v>778</v>
      </c>
      <c r="B386" s="1" t="s">
        <v>779</v>
      </c>
      <c r="C386" s="1" t="s">
        <v>50</v>
      </c>
      <c r="D386" s="1" t="str">
        <f>VLOOKUP(C386,Products[],2,FALSE)</f>
        <v>Kids Pro 311</v>
      </c>
      <c r="E386" s="1" t="str">
        <f>VLOOKUP(Orders[[#This Row],[ProductID]],Products[],3,FALSE)</f>
        <v>Apparel</v>
      </c>
      <c r="F386" s="1" t="s">
        <v>63</v>
      </c>
      <c r="G386" s="1" t="str">
        <f>_xlfn.XLOOKUP(Orders[[#This Row],[CustomerID]],'Customers'!A:A,'Customers'!E:E)</f>
        <v>SMB</v>
      </c>
      <c r="H386" s="2">
        <v>45689</v>
      </c>
      <c r="I386" s="2">
        <v>45690</v>
      </c>
      <c r="J386">
        <v>23</v>
      </c>
      <c r="K386">
        <v>7096.19</v>
      </c>
      <c r="L386">
        <v>0</v>
      </c>
      <c r="M386" s="1" t="s">
        <v>43</v>
      </c>
      <c r="N386" s="1" t="s">
        <v>34</v>
      </c>
      <c r="O386" s="1" t="s">
        <v>29</v>
      </c>
      <c r="P386" s="3">
        <f>Orders[[#This Row],[Quantity]]*Orders[[#This Row],[UnitPrice]]*(1-Orders[[#This Row],[Discount]])</f>
        <v>163212.37</v>
      </c>
      <c r="Q386" s="1" t="str">
        <f>IF(AND(Orders[[#This Row],[Order Value]]&gt;50000,Orders[[#This Row],[Status]]="Completed"),"Yes","No")</f>
        <v>Yes</v>
      </c>
      <c r="R386" s="1" t="str">
        <f>IF(OR(Orders[[#This Row],[Region]]="Dhaka",Orders[[#This Row],[Region]]="Chattogram"),"Priority","Standard")</f>
        <v>Standard</v>
      </c>
      <c r="S386" s="1" t="str">
        <f>_xlfn.CONCAT(Orders[[#This Row],[OrderID]],Orders[[#This Row],[CustomerID]],Orders[[#This Row],[Order Value]])</f>
        <v>O05318C0121163212.37</v>
      </c>
    </row>
    <row r="387" spans="1:19" x14ac:dyDescent="0.25">
      <c r="A387" s="1" t="s">
        <v>780</v>
      </c>
      <c r="B387" s="1" t="s">
        <v>781</v>
      </c>
      <c r="C387" s="1" t="s">
        <v>284</v>
      </c>
      <c r="D387" s="1" t="str">
        <f>VLOOKUP(C387,Products[],2,FALSE)</f>
        <v>Labels Lite 562</v>
      </c>
      <c r="E387" s="1" t="str">
        <f>VLOOKUP(Orders[[#This Row],[ProductID]],Products[],3,FALSE)</f>
        <v>Office Supplies</v>
      </c>
      <c r="F387" s="1" t="s">
        <v>105</v>
      </c>
      <c r="G387" s="1" t="str">
        <f>_xlfn.XLOOKUP(Orders[[#This Row],[CustomerID]],'Customers'!A:A,'Customers'!E:E)</f>
        <v>Consumer</v>
      </c>
      <c r="H387" s="2">
        <v>45402</v>
      </c>
      <c r="I387" s="2">
        <v>45403</v>
      </c>
      <c r="J387">
        <v>5</v>
      </c>
      <c r="K387">
        <v>4769.51</v>
      </c>
      <c r="L387">
        <v>0</v>
      </c>
      <c r="M387" s="1" t="s">
        <v>43</v>
      </c>
      <c r="N387" s="1" t="s">
        <v>15</v>
      </c>
      <c r="O387" s="1" t="s">
        <v>29</v>
      </c>
      <c r="P387" s="3">
        <f>Orders[[#This Row],[Quantity]]*Orders[[#This Row],[UnitPrice]]*(1-Orders[[#This Row],[Discount]])</f>
        <v>23847.550000000003</v>
      </c>
      <c r="Q387" s="1" t="str">
        <f>IF(AND(Orders[[#This Row],[Order Value]]&gt;50000,Orders[[#This Row],[Status]]="Completed"),"Yes","No")</f>
        <v>No</v>
      </c>
      <c r="R387" s="1" t="str">
        <f>IF(OR(Orders[[#This Row],[Region]]="Dhaka",Orders[[#This Row],[Region]]="Chattogram"),"Priority","Standard")</f>
        <v>Standard</v>
      </c>
      <c r="S387" s="1" t="str">
        <f>_xlfn.CONCAT(Orders[[#This Row],[OrderID]],Orders[[#This Row],[CustomerID]],Orders[[#This Row],[Order Value]])</f>
        <v>O01245C035223847.55</v>
      </c>
    </row>
    <row r="388" spans="1:19" x14ac:dyDescent="0.25">
      <c r="A388" s="1" t="s">
        <v>783</v>
      </c>
      <c r="B388" s="1" t="s">
        <v>67</v>
      </c>
      <c r="C388" s="1" t="s">
        <v>218</v>
      </c>
      <c r="D388" s="1" t="str">
        <f>VLOOKUP(C388,Products[],2,FALSE)</f>
        <v>Kids Eco 762</v>
      </c>
      <c r="E388" s="1" t="str">
        <f>VLOOKUP(Orders[[#This Row],[ProductID]],Products[],3,FALSE)</f>
        <v>Apparel</v>
      </c>
      <c r="F388" s="1" t="s">
        <v>42</v>
      </c>
      <c r="G388" s="1" t="str">
        <f>_xlfn.XLOOKUP(Orders[[#This Row],[CustomerID]],'Customers'!A:A,'Customers'!E:E)</f>
        <v>Consumer</v>
      </c>
      <c r="H388" s="2">
        <v>45837</v>
      </c>
      <c r="I388" s="2">
        <v>45835</v>
      </c>
      <c r="J388">
        <v>11</v>
      </c>
      <c r="K388">
        <v>3373.98</v>
      </c>
      <c r="L388">
        <v>0</v>
      </c>
      <c r="M388" s="1" t="s">
        <v>39</v>
      </c>
      <c r="N388" s="1" t="s">
        <v>34</v>
      </c>
      <c r="O388" s="1" t="s">
        <v>29</v>
      </c>
      <c r="P388" s="3">
        <f>Orders[[#This Row],[Quantity]]*Orders[[#This Row],[UnitPrice]]*(1-Orders[[#This Row],[Discount]])</f>
        <v>37113.78</v>
      </c>
      <c r="Q388" s="1" t="str">
        <f>IF(AND(Orders[[#This Row],[Order Value]]&gt;50000,Orders[[#This Row],[Status]]="Completed"),"Yes","No")</f>
        <v>No</v>
      </c>
      <c r="R388" s="1" t="str">
        <f>IF(OR(Orders[[#This Row],[Region]]="Dhaka",Orders[[#This Row],[Region]]="Chattogram"),"Priority","Standard")</f>
        <v>Standard</v>
      </c>
      <c r="S388" s="1" t="str">
        <f>_xlfn.CONCAT(Orders[[#This Row],[OrderID]],Orders[[#This Row],[CustomerID]],Orders[[#This Row],[Order Value]])</f>
        <v>O00834C013837113.78</v>
      </c>
    </row>
    <row r="389" spans="1:19" x14ac:dyDescent="0.25">
      <c r="A389" s="1" t="s">
        <v>784</v>
      </c>
      <c r="B389" s="1" t="s">
        <v>598</v>
      </c>
      <c r="C389" s="1" t="s">
        <v>230</v>
      </c>
      <c r="D389" s="1" t="str">
        <f>VLOOKUP(C389,Products[],2,FALSE)</f>
        <v>Footwear Eco 532</v>
      </c>
      <c r="E389" s="1" t="str">
        <f>VLOOKUP(Orders[[#This Row],[ProductID]],Products[],3,FALSE)</f>
        <v>Apparel</v>
      </c>
      <c r="F389" s="1" t="s">
        <v>55</v>
      </c>
      <c r="G389" s="1" t="str">
        <f>_xlfn.XLOOKUP(Orders[[#This Row],[CustomerID]],'Customers'!A:A,'Customers'!E:E)</f>
        <v>Corporate</v>
      </c>
      <c r="H389" s="2">
        <v>45368</v>
      </c>
      <c r="I389" s="2">
        <v>45373</v>
      </c>
      <c r="J389">
        <v>17</v>
      </c>
      <c r="K389">
        <v>2617.4499999999998</v>
      </c>
      <c r="L389">
        <v>0.05</v>
      </c>
      <c r="M389" s="1" t="s">
        <v>14</v>
      </c>
      <c r="N389" s="1" t="s">
        <v>28</v>
      </c>
      <c r="O389" s="1" t="s">
        <v>29</v>
      </c>
      <c r="P389" s="3">
        <f>Orders[[#This Row],[Quantity]]*Orders[[#This Row],[UnitPrice]]*(1-Orders[[#This Row],[Discount]])</f>
        <v>42271.81749999999</v>
      </c>
      <c r="Q389" s="1" t="str">
        <f>IF(AND(Orders[[#This Row],[Order Value]]&gt;50000,Orders[[#This Row],[Status]]="Completed"),"Yes","No")</f>
        <v>No</v>
      </c>
      <c r="R389" s="1" t="str">
        <f>IF(OR(Orders[[#This Row],[Region]]="Dhaka",Orders[[#This Row],[Region]]="Chattogram"),"Priority","Standard")</f>
        <v>Standard</v>
      </c>
      <c r="S389" s="1" t="str">
        <f>_xlfn.CONCAT(Orders[[#This Row],[OrderID]],Orders[[#This Row],[CustomerID]],Orders[[#This Row],[Order Value]])</f>
        <v>O04161C017842271.8175</v>
      </c>
    </row>
    <row r="390" spans="1:19" x14ac:dyDescent="0.25">
      <c r="A390" s="1" t="s">
        <v>786</v>
      </c>
      <c r="B390" s="1" t="s">
        <v>198</v>
      </c>
      <c r="C390" s="1" t="s">
        <v>18</v>
      </c>
      <c r="D390" s="1" t="str">
        <f>VLOOKUP(C390,Products[],2,FALSE)</f>
        <v>Labels Deluxe 800</v>
      </c>
      <c r="E390" s="1" t="str">
        <f>VLOOKUP(Orders[[#This Row],[ProductID]],Products[],3,FALSE)</f>
        <v>Office Supplies</v>
      </c>
      <c r="F390" s="1" t="s">
        <v>63</v>
      </c>
      <c r="G390" s="1" t="str">
        <f>_xlfn.XLOOKUP(Orders[[#This Row],[CustomerID]],'Customers'!A:A,'Customers'!E:E)</f>
        <v>Home Office</v>
      </c>
      <c r="H390" s="2">
        <v>45679</v>
      </c>
      <c r="I390" s="2">
        <v>45693</v>
      </c>
      <c r="J390">
        <v>18</v>
      </c>
      <c r="K390">
        <v>368.93</v>
      </c>
      <c r="L390">
        <v>0.15</v>
      </c>
      <c r="M390" s="1" t="s">
        <v>39</v>
      </c>
      <c r="N390" s="1" t="s">
        <v>15</v>
      </c>
      <c r="O390" s="1" t="s">
        <v>29</v>
      </c>
      <c r="P390" s="3">
        <f>Orders[[#This Row],[Quantity]]*Orders[[#This Row],[UnitPrice]]*(1-Orders[[#This Row],[Discount]])</f>
        <v>5644.6289999999999</v>
      </c>
      <c r="Q390" s="1" t="str">
        <f>IF(AND(Orders[[#This Row],[Order Value]]&gt;50000,Orders[[#This Row],[Status]]="Completed"),"Yes","No")</f>
        <v>No</v>
      </c>
      <c r="R390" s="1" t="str">
        <f>IF(OR(Orders[[#This Row],[Region]]="Dhaka",Orders[[#This Row],[Region]]="Chattogram"),"Priority","Standard")</f>
        <v>Standard</v>
      </c>
      <c r="S390" s="1" t="str">
        <f>_xlfn.CONCAT(Orders[[#This Row],[OrderID]],Orders[[#This Row],[CustomerID]],Orders[[#This Row],[Order Value]])</f>
        <v>O04772C00465644.629</v>
      </c>
    </row>
    <row r="391" spans="1:19" x14ac:dyDescent="0.25">
      <c r="A391" s="1" t="s">
        <v>787</v>
      </c>
      <c r="B391" s="1" t="s">
        <v>107</v>
      </c>
      <c r="C391" s="1" t="s">
        <v>12</v>
      </c>
      <c r="D391" s="1" t="str">
        <f>VLOOKUP(C391,Products[],2,FALSE)</f>
        <v>Beverages Plus 578</v>
      </c>
      <c r="E391" s="1" t="str">
        <f>VLOOKUP(Orders[[#This Row],[ProductID]],Products[],3,FALSE)</f>
        <v>Groceries</v>
      </c>
      <c r="F391" s="1" t="s">
        <v>82</v>
      </c>
      <c r="G391" s="1" t="str">
        <f>_xlfn.XLOOKUP(Orders[[#This Row],[CustomerID]],'Customers'!A:A,'Customers'!E:E)</f>
        <v>Home Office</v>
      </c>
      <c r="H391" s="2">
        <v>45447</v>
      </c>
      <c r="I391" s="2">
        <v>45454</v>
      </c>
      <c r="J391">
        <v>11</v>
      </c>
      <c r="K391">
        <v>7829.12</v>
      </c>
      <c r="L391">
        <v>0</v>
      </c>
      <c r="M391" s="1" t="s">
        <v>39</v>
      </c>
      <c r="N391" s="1" t="s">
        <v>34</v>
      </c>
      <c r="O391" s="1" t="s">
        <v>21</v>
      </c>
      <c r="P391" s="3">
        <f>Orders[[#This Row],[Quantity]]*Orders[[#This Row],[UnitPrice]]*(1-Orders[[#This Row],[Discount]])</f>
        <v>86120.319999999992</v>
      </c>
      <c r="Q391" s="1" t="str">
        <f>IF(AND(Orders[[#This Row],[Order Value]]&gt;50000,Orders[[#This Row],[Status]]="Completed"),"Yes","No")</f>
        <v>Yes</v>
      </c>
      <c r="R391" s="1" t="str">
        <f>IF(OR(Orders[[#This Row],[Region]]="Dhaka",Orders[[#This Row],[Region]]="Chattogram"),"Priority","Standard")</f>
        <v>Standard</v>
      </c>
      <c r="S391" s="1" t="str">
        <f>_xlfn.CONCAT(Orders[[#This Row],[OrderID]],Orders[[#This Row],[CustomerID]],Orders[[#This Row],[Order Value]])</f>
        <v>O01675C010886120.32</v>
      </c>
    </row>
    <row r="392" spans="1:19" x14ac:dyDescent="0.25">
      <c r="A392" s="1" t="s">
        <v>788</v>
      </c>
      <c r="B392" s="1" t="s">
        <v>789</v>
      </c>
      <c r="C392" s="1" t="s">
        <v>218</v>
      </c>
      <c r="D392" s="1" t="str">
        <f>VLOOKUP(C392,Products[],2,FALSE)</f>
        <v>Kids Eco 762</v>
      </c>
      <c r="E392" s="1" t="str">
        <f>VLOOKUP(Orders[[#This Row],[ProductID]],Products[],3,FALSE)</f>
        <v>Apparel</v>
      </c>
      <c r="F392" s="1" t="s">
        <v>23</v>
      </c>
      <c r="G392" s="1" t="str">
        <f>_xlfn.XLOOKUP(Orders[[#This Row],[CustomerID]],'Customers'!A:A,'Customers'!E:E)</f>
        <v>Consumer</v>
      </c>
      <c r="H392" s="2">
        <v>45891</v>
      </c>
      <c r="I392" s="2">
        <v>45903</v>
      </c>
      <c r="J392">
        <v>13</v>
      </c>
      <c r="K392">
        <v>6590.29</v>
      </c>
      <c r="L392">
        <v>0</v>
      </c>
      <c r="M392" s="1" t="s">
        <v>20</v>
      </c>
      <c r="N392" s="1" t="s">
        <v>15</v>
      </c>
      <c r="O392" s="1" t="s">
        <v>24</v>
      </c>
      <c r="P392" s="3">
        <f>Orders[[#This Row],[Quantity]]*Orders[[#This Row],[UnitPrice]]*(1-Orders[[#This Row],[Discount]])</f>
        <v>85673.77</v>
      </c>
      <c r="Q392" s="1" t="str">
        <f>IF(AND(Orders[[#This Row],[Order Value]]&gt;50000,Orders[[#This Row],[Status]]="Completed"),"Yes","No")</f>
        <v>No</v>
      </c>
      <c r="R392" s="1" t="str">
        <f>IF(OR(Orders[[#This Row],[Region]]="Dhaka",Orders[[#This Row],[Region]]="Chattogram"),"Priority","Standard")</f>
        <v>Priority</v>
      </c>
      <c r="S392" s="1" t="str">
        <f>_xlfn.CONCAT(Orders[[#This Row],[OrderID]],Orders[[#This Row],[CustomerID]],Orders[[#This Row],[Order Value]])</f>
        <v>O01226C025485673.77</v>
      </c>
    </row>
    <row r="393" spans="1:19" x14ac:dyDescent="0.25">
      <c r="A393" s="1" t="s">
        <v>790</v>
      </c>
      <c r="B393" s="1" t="s">
        <v>402</v>
      </c>
      <c r="C393" s="1" t="s">
        <v>27</v>
      </c>
      <c r="D393" s="1" t="str">
        <f>VLOOKUP(C393,Products[],2,FALSE)</f>
        <v>Women Eco 225</v>
      </c>
      <c r="E393" s="1" t="str">
        <f>VLOOKUP(Orders[[#This Row],[ProductID]],Products[],3,FALSE)</f>
        <v>Apparel</v>
      </c>
      <c r="F393" s="1" t="s">
        <v>105</v>
      </c>
      <c r="G393" s="1" t="str">
        <f>_xlfn.XLOOKUP(Orders[[#This Row],[CustomerID]],'Customers'!A:A,'Customers'!E:E)</f>
        <v>consumer</v>
      </c>
      <c r="H393" s="2">
        <v>45382</v>
      </c>
      <c r="I393" s="2">
        <v>45385</v>
      </c>
      <c r="J393">
        <v>8</v>
      </c>
      <c r="K393">
        <v>7732.73</v>
      </c>
      <c r="L393">
        <v>0</v>
      </c>
      <c r="M393" s="1" t="s">
        <v>52</v>
      </c>
      <c r="N393" s="1" t="s">
        <v>28</v>
      </c>
      <c r="O393" s="1" t="s">
        <v>29</v>
      </c>
      <c r="P393" s="3">
        <f>Orders[[#This Row],[Quantity]]*Orders[[#This Row],[UnitPrice]]*(1-Orders[[#This Row],[Discount]])</f>
        <v>61861.84</v>
      </c>
      <c r="Q393" s="1" t="str">
        <f>IF(AND(Orders[[#This Row],[Order Value]]&gt;50000,Orders[[#This Row],[Status]]="Completed"),"Yes","No")</f>
        <v>No</v>
      </c>
      <c r="R393" s="1" t="str">
        <f>IF(OR(Orders[[#This Row],[Region]]="Dhaka",Orders[[#This Row],[Region]]="Chattogram"),"Priority","Standard")</f>
        <v>Priority</v>
      </c>
      <c r="S393" s="1" t="str">
        <f>_xlfn.CONCAT(Orders[[#This Row],[OrderID]],Orders[[#This Row],[CustomerID]],Orders[[#This Row],[Order Value]])</f>
        <v>O04642C045961861.84</v>
      </c>
    </row>
    <row r="394" spans="1:19" x14ac:dyDescent="0.25">
      <c r="A394" s="1" t="s">
        <v>791</v>
      </c>
      <c r="B394" s="1" t="s">
        <v>792</v>
      </c>
      <c r="C394" s="1" t="s">
        <v>102</v>
      </c>
      <c r="D394" s="1" t="str">
        <f>VLOOKUP(C394,Products[],2,FALSE)</f>
        <v>Pens Mini 821</v>
      </c>
      <c r="E394" s="1" t="str">
        <f>VLOOKUP(Orders[[#This Row],[ProductID]],Products[],3,FALSE)</f>
        <v>Office Supplies</v>
      </c>
      <c r="F394" s="1" t="s">
        <v>55</v>
      </c>
      <c r="G394" s="1" t="str">
        <f>_xlfn.XLOOKUP(Orders[[#This Row],[CustomerID]],'Customers'!A:A,'Customers'!E:E)</f>
        <v>SMB</v>
      </c>
      <c r="H394" s="2">
        <v>45601</v>
      </c>
      <c r="I394" s="2">
        <v>45612</v>
      </c>
      <c r="J394">
        <v>14</v>
      </c>
      <c r="K394">
        <v>6997.52</v>
      </c>
      <c r="L394">
        <v>0</v>
      </c>
      <c r="M394" s="1" t="s">
        <v>14</v>
      </c>
      <c r="N394" s="1" t="s">
        <v>28</v>
      </c>
      <c r="O394" s="1" t="s">
        <v>35</v>
      </c>
      <c r="P394" s="3">
        <f>Orders[[#This Row],[Quantity]]*Orders[[#This Row],[UnitPrice]]*(1-Orders[[#This Row],[Discount]])</f>
        <v>97965.28</v>
      </c>
      <c r="Q394" s="1" t="str">
        <f>IF(AND(Orders[[#This Row],[Order Value]]&gt;50000,Orders[[#This Row],[Status]]="Completed"),"Yes","No")</f>
        <v>No</v>
      </c>
      <c r="R394" s="1" t="str">
        <f>IF(OR(Orders[[#This Row],[Region]]="Dhaka",Orders[[#This Row],[Region]]="Chattogram"),"Priority","Standard")</f>
        <v>Standard</v>
      </c>
      <c r="S394" s="1" t="str">
        <f>_xlfn.CONCAT(Orders[[#This Row],[OrderID]],Orders[[#This Row],[CustomerID]],Orders[[#This Row],[Order Value]])</f>
        <v>O04810C001797965.28</v>
      </c>
    </row>
    <row r="395" spans="1:19" x14ac:dyDescent="0.25">
      <c r="A395" s="1" t="s">
        <v>793</v>
      </c>
      <c r="B395" s="1" t="s">
        <v>173</v>
      </c>
      <c r="C395" s="1" t="s">
        <v>267</v>
      </c>
      <c r="D395" s="1" t="str">
        <f>VLOOKUP(C395,Products[],2,FALSE)</f>
        <v>Decor Prime 953</v>
      </c>
      <c r="E395" s="1" t="str">
        <f>VLOOKUP(Orders[[#This Row],[ProductID]],Products[],3,FALSE)</f>
        <v>Furniture</v>
      </c>
      <c r="F395" s="1" t="s">
        <v>59</v>
      </c>
      <c r="G395" s="1" t="str">
        <f>_xlfn.XLOOKUP(Orders[[#This Row],[CustomerID]],'Customers'!A:A,'Customers'!E:E)</f>
        <v>Corporate</v>
      </c>
      <c r="H395" s="2">
        <v>45858</v>
      </c>
      <c r="I395" s="2">
        <v>45864</v>
      </c>
      <c r="J395">
        <v>3</v>
      </c>
      <c r="K395">
        <v>4202.67</v>
      </c>
      <c r="L395">
        <v>0.15</v>
      </c>
      <c r="M395" s="1" t="s">
        <v>39</v>
      </c>
      <c r="N395" s="1" t="s">
        <v>84</v>
      </c>
      <c r="O395" s="1" t="s">
        <v>24</v>
      </c>
      <c r="P395" s="3">
        <f>Orders[[#This Row],[Quantity]]*Orders[[#This Row],[UnitPrice]]*(1-Orders[[#This Row],[Discount]])</f>
        <v>10716.808499999999</v>
      </c>
      <c r="Q395" s="1" t="str">
        <f>IF(AND(Orders[[#This Row],[Order Value]]&gt;50000,Orders[[#This Row],[Status]]="Completed"),"Yes","No")</f>
        <v>No</v>
      </c>
      <c r="R395" s="1" t="str">
        <f>IF(OR(Orders[[#This Row],[Region]]="Dhaka",Orders[[#This Row],[Region]]="Chattogram"),"Priority","Standard")</f>
        <v>Standard</v>
      </c>
      <c r="S395" s="1" t="str">
        <f>_xlfn.CONCAT(Orders[[#This Row],[OrderID]],Orders[[#This Row],[CustomerID]],Orders[[#This Row],[Order Value]])</f>
        <v>O05044C005210716.8085</v>
      </c>
    </row>
    <row r="396" spans="1:19" x14ac:dyDescent="0.25">
      <c r="A396" s="1" t="s">
        <v>794</v>
      </c>
      <c r="B396" s="1" t="s">
        <v>532</v>
      </c>
      <c r="C396" s="1" t="s">
        <v>124</v>
      </c>
      <c r="D396" s="1" t="str">
        <f>VLOOKUP(C396,Products[],2,FALSE)</f>
        <v>Decor Lite 474</v>
      </c>
      <c r="E396" s="1" t="str">
        <f>VLOOKUP(Orders[[#This Row],[ProductID]],Products[],3,FALSE)</f>
        <v>Furniture</v>
      </c>
      <c r="F396" s="1" t="s">
        <v>23</v>
      </c>
      <c r="G396" s="1" t="str">
        <f>_xlfn.XLOOKUP(Orders[[#This Row],[CustomerID]],'Customers'!A:A,'Customers'!E:E)</f>
        <v>Home Office</v>
      </c>
      <c r="H396" s="2">
        <v>45327</v>
      </c>
      <c r="I396" s="2">
        <v>45341</v>
      </c>
      <c r="J396">
        <v>11</v>
      </c>
      <c r="K396">
        <v>262.5</v>
      </c>
      <c r="L396">
        <v>0.2</v>
      </c>
      <c r="M396" s="1" t="s">
        <v>39</v>
      </c>
      <c r="N396" s="1" t="s">
        <v>34</v>
      </c>
      <c r="O396" s="1" t="s">
        <v>35</v>
      </c>
      <c r="P396" s="3">
        <f>Orders[[#This Row],[Quantity]]*Orders[[#This Row],[UnitPrice]]*(1-Orders[[#This Row],[Discount]])</f>
        <v>2310</v>
      </c>
      <c r="Q396" s="1" t="str">
        <f>IF(AND(Orders[[#This Row],[Order Value]]&gt;50000,Orders[[#This Row],[Status]]="Completed"),"Yes","No")</f>
        <v>No</v>
      </c>
      <c r="R396" s="1" t="str">
        <f>IF(OR(Orders[[#This Row],[Region]]="Dhaka",Orders[[#This Row],[Region]]="Chattogram"),"Priority","Standard")</f>
        <v>Standard</v>
      </c>
      <c r="S396" s="1" t="str">
        <f>_xlfn.CONCAT(Orders[[#This Row],[OrderID]],Orders[[#This Row],[CustomerID]],Orders[[#This Row],[Order Value]])</f>
        <v>O04889C01232310</v>
      </c>
    </row>
    <row r="397" spans="1:19" x14ac:dyDescent="0.25">
      <c r="A397" s="1" t="s">
        <v>795</v>
      </c>
      <c r="B397" s="1" t="s">
        <v>291</v>
      </c>
      <c r="C397" s="1" t="s">
        <v>284</v>
      </c>
      <c r="D397" s="1" t="str">
        <f>VLOOKUP(C397,Products[],2,FALSE)</f>
        <v>Labels Lite 562</v>
      </c>
      <c r="E397" s="1" t="str">
        <f>VLOOKUP(Orders[[#This Row],[ProductID]],Products[],3,FALSE)</f>
        <v>Office Supplies</v>
      </c>
      <c r="F397" s="1" t="s">
        <v>55</v>
      </c>
      <c r="G397" s="1" t="str">
        <f>_xlfn.XLOOKUP(Orders[[#This Row],[CustomerID]],'Customers'!A:A,'Customers'!E:E)</f>
        <v>SMB</v>
      </c>
      <c r="H397" s="2">
        <v>46001</v>
      </c>
      <c r="I397" s="2">
        <v>46008</v>
      </c>
      <c r="J397">
        <v>4</v>
      </c>
      <c r="K397">
        <v>7781.54</v>
      </c>
      <c r="L397">
        <v>0</v>
      </c>
      <c r="M397" s="1" t="s">
        <v>52</v>
      </c>
      <c r="N397" s="1" t="s">
        <v>28</v>
      </c>
      <c r="O397" s="1" t="s">
        <v>35</v>
      </c>
      <c r="P397" s="3">
        <f>Orders[[#This Row],[Quantity]]*Orders[[#This Row],[UnitPrice]]*(1-Orders[[#This Row],[Discount]])</f>
        <v>31126.16</v>
      </c>
      <c r="Q397" s="1" t="str">
        <f>IF(AND(Orders[[#This Row],[Order Value]]&gt;50000,Orders[[#This Row],[Status]]="Completed"),"Yes","No")</f>
        <v>No</v>
      </c>
      <c r="R397" s="1" t="str">
        <f>IF(OR(Orders[[#This Row],[Region]]="Dhaka",Orders[[#This Row],[Region]]="Chattogram"),"Priority","Standard")</f>
        <v>Priority</v>
      </c>
      <c r="S397" s="1" t="str">
        <f>_xlfn.CONCAT(Orders[[#This Row],[OrderID]],Orders[[#This Row],[CustomerID]],Orders[[#This Row],[Order Value]])</f>
        <v>O00468C019231126.16</v>
      </c>
    </row>
    <row r="398" spans="1:19" x14ac:dyDescent="0.25">
      <c r="A398" s="1" t="s">
        <v>796</v>
      </c>
      <c r="B398" s="1" t="s">
        <v>797</v>
      </c>
      <c r="C398" s="1" t="s">
        <v>133</v>
      </c>
      <c r="D398" s="1" t="str">
        <f>VLOOKUP(C398,Products[],2,FALSE)</f>
        <v>Paper Eco 932</v>
      </c>
      <c r="E398" s="1" t="str">
        <f>VLOOKUP(Orders[[#This Row],[ProductID]],Products[],3,FALSE)</f>
        <v>Office Supplies</v>
      </c>
      <c r="F398" s="1" t="s">
        <v>47</v>
      </c>
      <c r="G398" s="1" t="str">
        <f>_xlfn.XLOOKUP(Orders[[#This Row],[CustomerID]],'Customers'!A:A,'Customers'!E:E)</f>
        <v>Home Office</v>
      </c>
      <c r="H398" s="2">
        <v>45964</v>
      </c>
      <c r="I398" s="2">
        <v>45975</v>
      </c>
      <c r="J398">
        <v>11</v>
      </c>
      <c r="K398">
        <v>6454.38</v>
      </c>
      <c r="L398">
        <v>0</v>
      </c>
      <c r="M398" s="1" t="s">
        <v>39</v>
      </c>
      <c r="N398" s="1" t="s">
        <v>34</v>
      </c>
      <c r="O398" s="1" t="s">
        <v>24</v>
      </c>
      <c r="P398" s="3">
        <f>Orders[[#This Row],[Quantity]]*Orders[[#This Row],[UnitPrice]]*(1-Orders[[#This Row],[Discount]])</f>
        <v>70998.180000000008</v>
      </c>
      <c r="Q398" s="1" t="str">
        <f>IF(AND(Orders[[#This Row],[Order Value]]&gt;50000,Orders[[#This Row],[Status]]="Completed"),"Yes","No")</f>
        <v>Yes</v>
      </c>
      <c r="R398" s="1" t="str">
        <f>IF(OR(Orders[[#This Row],[Region]]="Dhaka",Orders[[#This Row],[Region]]="Chattogram"),"Priority","Standard")</f>
        <v>Standard</v>
      </c>
      <c r="S398" s="1" t="str">
        <f>_xlfn.CONCAT(Orders[[#This Row],[OrderID]],Orders[[#This Row],[CustomerID]],Orders[[#This Row],[Order Value]])</f>
        <v>O02485C028970998.18</v>
      </c>
    </row>
    <row r="399" spans="1:19" x14ac:dyDescent="0.25">
      <c r="A399" s="1" t="s">
        <v>798</v>
      </c>
      <c r="B399" s="1" t="s">
        <v>171</v>
      </c>
      <c r="C399" s="1" t="s">
        <v>12</v>
      </c>
      <c r="D399" s="1" t="str">
        <f>VLOOKUP(C399,Products[],2,FALSE)</f>
        <v>Beverages Plus 578</v>
      </c>
      <c r="E399" s="1" t="str">
        <f>VLOOKUP(Orders[[#This Row],[ProductID]],Products[],3,FALSE)</f>
        <v>Groceries</v>
      </c>
      <c r="F399" s="1" t="s">
        <v>23</v>
      </c>
      <c r="G399" s="1" t="str">
        <f>_xlfn.XLOOKUP(Orders[[#This Row],[CustomerID]],'Customers'!A:A,'Customers'!E:E)</f>
        <v>Home Office</v>
      </c>
      <c r="H399" s="2">
        <v>45344</v>
      </c>
      <c r="I399" s="2">
        <v>45346</v>
      </c>
      <c r="J399">
        <v>20</v>
      </c>
      <c r="K399">
        <v>7460.29</v>
      </c>
      <c r="L399">
        <v>0.1</v>
      </c>
      <c r="M399" s="1" t="s">
        <v>39</v>
      </c>
      <c r="N399" s="1" t="s">
        <v>84</v>
      </c>
      <c r="O399" s="1" t="s">
        <v>24</v>
      </c>
      <c r="P399" s="3">
        <f>Orders[[#This Row],[Quantity]]*Orders[[#This Row],[UnitPrice]]*(1-Orders[[#This Row],[Discount]])</f>
        <v>134285.22</v>
      </c>
      <c r="Q399" s="1" t="str">
        <f>IF(AND(Orders[[#This Row],[Order Value]]&gt;50000,Orders[[#This Row],[Status]]="Completed"),"Yes","No")</f>
        <v>No</v>
      </c>
      <c r="R399" s="1" t="str">
        <f>IF(OR(Orders[[#This Row],[Region]]="Dhaka",Orders[[#This Row],[Region]]="Chattogram"),"Priority","Standard")</f>
        <v>Standard</v>
      </c>
      <c r="S399" s="1" t="str">
        <f>_xlfn.CONCAT(Orders[[#This Row],[OrderID]],Orders[[#This Row],[CustomerID]],Orders[[#This Row],[Order Value]])</f>
        <v>O05308C0053134285.22</v>
      </c>
    </row>
    <row r="400" spans="1:19" x14ac:dyDescent="0.25">
      <c r="A400" s="1" t="s">
        <v>800</v>
      </c>
      <c r="B400" s="1" t="s">
        <v>300</v>
      </c>
      <c r="C400" s="1" t="s">
        <v>230</v>
      </c>
      <c r="D400" s="1" t="str">
        <f>VLOOKUP(C400,Products[],2,FALSE)</f>
        <v>Footwear Eco 532</v>
      </c>
      <c r="E400" s="1" t="str">
        <f>VLOOKUP(Orders[[#This Row],[ProductID]],Products[],3,FALSE)</f>
        <v>Apparel</v>
      </c>
      <c r="F400" s="1" t="s">
        <v>82</v>
      </c>
      <c r="G400" s="1" t="str">
        <f>_xlfn.XLOOKUP(Orders[[#This Row],[CustomerID]],'Customers'!A:A,'Customers'!E:E)</f>
        <v>consumer</v>
      </c>
      <c r="H400" s="2">
        <v>46003</v>
      </c>
      <c r="I400" s="2">
        <v>46005</v>
      </c>
      <c r="J400">
        <v>11</v>
      </c>
      <c r="K400">
        <v>6853.6</v>
      </c>
      <c r="L400">
        <v>0</v>
      </c>
      <c r="M400" s="1" t="s">
        <v>14</v>
      </c>
      <c r="N400" s="1" t="s">
        <v>34</v>
      </c>
      <c r="O400" s="1" t="s">
        <v>35</v>
      </c>
      <c r="P400" s="3">
        <f>Orders[[#This Row],[Quantity]]*Orders[[#This Row],[UnitPrice]]*(1-Orders[[#This Row],[Discount]])</f>
        <v>75389.600000000006</v>
      </c>
      <c r="Q400" s="1" t="str">
        <f>IF(AND(Orders[[#This Row],[Order Value]]&gt;50000,Orders[[#This Row],[Status]]="Completed"),"Yes","No")</f>
        <v>Yes</v>
      </c>
      <c r="R400" s="1" t="str">
        <f>IF(OR(Orders[[#This Row],[Region]]="Dhaka",Orders[[#This Row],[Region]]="Chattogram"),"Priority","Standard")</f>
        <v>Standard</v>
      </c>
      <c r="S400" s="1" t="str">
        <f>_xlfn.CONCAT(Orders[[#This Row],[OrderID]],Orders[[#This Row],[CustomerID]],Orders[[#This Row],[Order Value]])</f>
        <v>O05120C016475389.6</v>
      </c>
    </row>
    <row r="401" spans="1:19" x14ac:dyDescent="0.25">
      <c r="A401" s="1" t="s">
        <v>801</v>
      </c>
      <c r="B401" s="1" t="s">
        <v>666</v>
      </c>
      <c r="C401" s="1" t="s">
        <v>178</v>
      </c>
      <c r="D401" s="1" t="str">
        <f>VLOOKUP(C401,Products[],2,FALSE)</f>
        <v>Personal Care Mini 570</v>
      </c>
      <c r="E401" s="1" t="str">
        <f>VLOOKUP(Orders[[#This Row],[ProductID]],Products[],3,FALSE)</f>
        <v>Groceries</v>
      </c>
      <c r="F401" s="1" t="s">
        <v>105</v>
      </c>
      <c r="G401" s="1" t="str">
        <f>_xlfn.XLOOKUP(Orders[[#This Row],[CustomerID]],'Customers'!A:A,'Customers'!E:E)</f>
        <v>Corporate</v>
      </c>
      <c r="H401" s="2">
        <v>45617</v>
      </c>
      <c r="I401" s="2">
        <v>45624</v>
      </c>
      <c r="J401">
        <v>23</v>
      </c>
      <c r="K401">
        <v>4852.9399999999996</v>
      </c>
      <c r="L401">
        <v>0</v>
      </c>
      <c r="M401" s="1" t="s">
        <v>14</v>
      </c>
      <c r="N401" s="1" t="s">
        <v>34</v>
      </c>
      <c r="O401" s="1" t="s">
        <v>21</v>
      </c>
      <c r="P401" s="3">
        <f>Orders[[#This Row],[Quantity]]*Orders[[#This Row],[UnitPrice]]*(1-Orders[[#This Row],[Discount]])</f>
        <v>111617.62</v>
      </c>
      <c r="Q401" s="1" t="str">
        <f>IF(AND(Orders[[#This Row],[Order Value]]&gt;50000,Orders[[#This Row],[Status]]="Completed"),"Yes","No")</f>
        <v>Yes</v>
      </c>
      <c r="R401" s="1" t="str">
        <f>IF(OR(Orders[[#This Row],[Region]]="Dhaka",Orders[[#This Row],[Region]]="Chattogram"),"Priority","Standard")</f>
        <v>Standard</v>
      </c>
      <c r="S401" s="1" t="str">
        <f>_xlfn.CONCAT(Orders[[#This Row],[OrderID]],Orders[[#This Row],[CustomerID]],Orders[[#This Row],[Order Value]])</f>
        <v>O01831C0365111617.62</v>
      </c>
    </row>
    <row r="402" spans="1:19" x14ac:dyDescent="0.25">
      <c r="A402" s="1" t="s">
        <v>803</v>
      </c>
      <c r="B402" s="1" t="s">
        <v>804</v>
      </c>
      <c r="C402" s="1" t="s">
        <v>104</v>
      </c>
      <c r="D402" s="1" t="str">
        <f>VLOOKUP(C402,Products[],2,FALSE)</f>
        <v>Audio Prime 238</v>
      </c>
      <c r="E402" s="1" t="str">
        <f>VLOOKUP(Orders[[#This Row],[ProductID]],Products[],3,FALSE)</f>
        <v>Electronics</v>
      </c>
      <c r="F402" s="1" t="s">
        <v>19</v>
      </c>
      <c r="G402" s="1" t="str">
        <f>_xlfn.XLOOKUP(Orders[[#This Row],[CustomerID]],'Customers'!A:A,'Customers'!E:E)</f>
        <v>Consumer</v>
      </c>
      <c r="H402" s="2">
        <v>45802</v>
      </c>
      <c r="I402" s="2">
        <v>45804</v>
      </c>
      <c r="J402">
        <v>19</v>
      </c>
      <c r="K402">
        <v>6197.61</v>
      </c>
      <c r="L402">
        <v>0</v>
      </c>
      <c r="M402" s="1" t="s">
        <v>43</v>
      </c>
      <c r="N402" s="1" t="s">
        <v>15</v>
      </c>
      <c r="O402" s="1" t="s">
        <v>35</v>
      </c>
      <c r="P402" s="3">
        <f>Orders[[#This Row],[Quantity]]*Orders[[#This Row],[UnitPrice]]*(1-Orders[[#This Row],[Discount]])</f>
        <v>117754.59</v>
      </c>
      <c r="Q402" s="1" t="str">
        <f>IF(AND(Orders[[#This Row],[Order Value]]&gt;50000,Orders[[#This Row],[Status]]="Completed"),"Yes","No")</f>
        <v>No</v>
      </c>
      <c r="R402" s="1" t="str">
        <f>IF(OR(Orders[[#This Row],[Region]]="Dhaka",Orders[[#This Row],[Region]]="Chattogram"),"Priority","Standard")</f>
        <v>Standard</v>
      </c>
      <c r="S402" s="1" t="str">
        <f>_xlfn.CONCAT(Orders[[#This Row],[OrderID]],Orders[[#This Row],[CustomerID]],Orders[[#This Row],[Order Value]])</f>
        <v>O00420C0232117754.59</v>
      </c>
    </row>
    <row r="403" spans="1:19" x14ac:dyDescent="0.25">
      <c r="A403" s="1" t="s">
        <v>805</v>
      </c>
      <c r="B403" s="1" t="s">
        <v>806</v>
      </c>
      <c r="C403" s="1" t="s">
        <v>270</v>
      </c>
      <c r="D403" s="1" t="str">
        <f>VLOOKUP(C403,Products[],2,FALSE)</f>
        <v>Storage Mini 899</v>
      </c>
      <c r="E403" s="1" t="str">
        <f>VLOOKUP(Orders[[#This Row],[ProductID]],Products[],3,FALSE)</f>
        <v>Furniture</v>
      </c>
      <c r="F403" s="1" t="s">
        <v>59</v>
      </c>
      <c r="G403" s="1" t="str">
        <f>_xlfn.XLOOKUP(Orders[[#This Row],[CustomerID]],'Customers'!A:A,'Customers'!E:E)</f>
        <v>Corporate</v>
      </c>
      <c r="H403" s="2">
        <v>45466</v>
      </c>
      <c r="I403" s="2">
        <v>45475</v>
      </c>
      <c r="J403">
        <v>18</v>
      </c>
      <c r="K403">
        <v>7486.17</v>
      </c>
      <c r="L403">
        <v>0</v>
      </c>
      <c r="M403" s="1" t="s">
        <v>43</v>
      </c>
      <c r="N403" s="1" t="s">
        <v>15</v>
      </c>
      <c r="O403" s="1" t="s">
        <v>35</v>
      </c>
      <c r="P403" s="3">
        <f>Orders[[#This Row],[Quantity]]*Orders[[#This Row],[UnitPrice]]*(1-Orders[[#This Row],[Discount]])</f>
        <v>134751.06</v>
      </c>
      <c r="Q403" s="1" t="str">
        <f>IF(AND(Orders[[#This Row],[Order Value]]&gt;50000,Orders[[#This Row],[Status]]="Completed"),"Yes","No")</f>
        <v>No</v>
      </c>
      <c r="R403" s="1" t="str">
        <f>IF(OR(Orders[[#This Row],[Region]]="Dhaka",Orders[[#This Row],[Region]]="Chattogram"),"Priority","Standard")</f>
        <v>Standard</v>
      </c>
      <c r="S403" s="1" t="str">
        <f>_xlfn.CONCAT(Orders[[#This Row],[OrderID]],Orders[[#This Row],[CustomerID]],Orders[[#This Row],[Order Value]])</f>
        <v>O00810C0181134751.06</v>
      </c>
    </row>
    <row r="404" spans="1:19" x14ac:dyDescent="0.25">
      <c r="A404" s="1" t="s">
        <v>807</v>
      </c>
      <c r="B404" s="1" t="s">
        <v>328</v>
      </c>
      <c r="C404" s="1" t="s">
        <v>114</v>
      </c>
      <c r="D404" s="1" t="str">
        <f>VLOOKUP(C404,Products[],2,FALSE)</f>
        <v>Snacks Standard 963</v>
      </c>
      <c r="E404" s="1" t="str">
        <f>VLOOKUP(Orders[[#This Row],[ProductID]],Products[],3,FALSE)</f>
        <v>Groceries</v>
      </c>
      <c r="F404" s="1" t="s">
        <v>79</v>
      </c>
      <c r="G404" s="1" t="str">
        <f>_xlfn.XLOOKUP(Orders[[#This Row],[CustomerID]],'Customers'!A:A,'Customers'!E:E)</f>
        <v>Consumer</v>
      </c>
      <c r="H404" s="2">
        <v>45709</v>
      </c>
      <c r="I404" s="2">
        <v>45707</v>
      </c>
      <c r="J404">
        <v>7</v>
      </c>
      <c r="K404">
        <v>7796.01</v>
      </c>
      <c r="L404">
        <v>0</v>
      </c>
      <c r="M404" s="1" t="s">
        <v>52</v>
      </c>
      <c r="N404" s="1" t="s">
        <v>84</v>
      </c>
      <c r="O404" s="1" t="s">
        <v>24</v>
      </c>
      <c r="P404" s="3">
        <f>Orders[[#This Row],[Quantity]]*Orders[[#This Row],[UnitPrice]]*(1-Orders[[#This Row],[Discount]])</f>
        <v>54572.07</v>
      </c>
      <c r="Q404" s="1" t="str">
        <f>IF(AND(Orders[[#This Row],[Order Value]]&gt;50000,Orders[[#This Row],[Status]]="Completed"),"Yes","No")</f>
        <v>No</v>
      </c>
      <c r="R404" s="1" t="str">
        <f>IF(OR(Orders[[#This Row],[Region]]="Dhaka",Orders[[#This Row],[Region]]="Chattogram"),"Priority","Standard")</f>
        <v>Priority</v>
      </c>
      <c r="S404" s="1" t="str">
        <f>_xlfn.CONCAT(Orders[[#This Row],[OrderID]],Orders[[#This Row],[CustomerID]],Orders[[#This Row],[Order Value]])</f>
        <v>O02722C007554572.07</v>
      </c>
    </row>
    <row r="405" spans="1:19" x14ac:dyDescent="0.25">
      <c r="A405" s="1" t="s">
        <v>808</v>
      </c>
      <c r="B405" s="1" t="s">
        <v>253</v>
      </c>
      <c r="C405" s="1" t="s">
        <v>176</v>
      </c>
      <c r="D405" s="1" t="str">
        <f>VLOOKUP(C405,Products[],2,FALSE)</f>
        <v>Decor Standard 312 (New)</v>
      </c>
      <c r="E405" s="1" t="str">
        <f>VLOOKUP(Orders[[#This Row],[ProductID]],Products[],3,FALSE)</f>
        <v>Furniture</v>
      </c>
      <c r="F405" s="1" t="s">
        <v>82</v>
      </c>
      <c r="G405" s="1" t="str">
        <f>_xlfn.XLOOKUP(Orders[[#This Row],[CustomerID]],'Customers'!A:A,'Customers'!E:E)</f>
        <v>Consumer</v>
      </c>
      <c r="H405" s="2">
        <v>45950</v>
      </c>
      <c r="I405" s="2">
        <v>45964</v>
      </c>
      <c r="J405">
        <v>24</v>
      </c>
      <c r="K405">
        <v>3951.96</v>
      </c>
      <c r="L405">
        <v>0</v>
      </c>
      <c r="M405" s="1" t="s">
        <v>43</v>
      </c>
      <c r="N405" s="1" t="s">
        <v>15</v>
      </c>
      <c r="O405" s="1" t="s">
        <v>35</v>
      </c>
      <c r="P405" s="3">
        <f>Orders[[#This Row],[Quantity]]*Orders[[#This Row],[UnitPrice]]*(1-Orders[[#This Row],[Discount]])</f>
        <v>94847.040000000008</v>
      </c>
      <c r="Q405" s="1" t="str">
        <f>IF(AND(Orders[[#This Row],[Order Value]]&gt;50000,Orders[[#This Row],[Status]]="Completed"),"Yes","No")</f>
        <v>No</v>
      </c>
      <c r="R405" s="1" t="str">
        <f>IF(OR(Orders[[#This Row],[Region]]="Dhaka",Orders[[#This Row],[Region]]="Chattogram"),"Priority","Standard")</f>
        <v>Standard</v>
      </c>
      <c r="S405" s="1" t="str">
        <f>_xlfn.CONCAT(Orders[[#This Row],[OrderID]],Orders[[#This Row],[CustomerID]],Orders[[#This Row],[Order Value]])</f>
        <v>O02932C001994847.04</v>
      </c>
    </row>
    <row r="406" spans="1:19" x14ac:dyDescent="0.25">
      <c r="A406" s="1" t="s">
        <v>809</v>
      </c>
      <c r="B406" s="1" t="s">
        <v>329</v>
      </c>
      <c r="C406" s="1" t="s">
        <v>270</v>
      </c>
      <c r="D406" s="1" t="str">
        <f>VLOOKUP(C406,Products[],2,FALSE)</f>
        <v>Storage Mini 899</v>
      </c>
      <c r="E406" s="1" t="str">
        <f>VLOOKUP(Orders[[#This Row],[ProductID]],Products[],3,FALSE)</f>
        <v>Furniture</v>
      </c>
      <c r="F406" s="1" t="s">
        <v>82</v>
      </c>
      <c r="G406" s="1" t="str">
        <f>_xlfn.XLOOKUP(Orders[[#This Row],[CustomerID]],'Customers'!A:A,'Customers'!E:E)</f>
        <v>SMB</v>
      </c>
      <c r="H406" s="2">
        <v>45834</v>
      </c>
      <c r="I406" s="2">
        <v>45833</v>
      </c>
      <c r="J406">
        <v>4</v>
      </c>
      <c r="K406">
        <v>1542.81</v>
      </c>
      <c r="L406">
        <v>0</v>
      </c>
      <c r="M406" s="1" t="s">
        <v>39</v>
      </c>
      <c r="N406" s="1" t="s">
        <v>84</v>
      </c>
      <c r="O406" s="1" t="s">
        <v>21</v>
      </c>
      <c r="P406" s="3">
        <f>Orders[[#This Row],[Quantity]]*Orders[[#This Row],[UnitPrice]]*(1-Orders[[#This Row],[Discount]])</f>
        <v>6171.24</v>
      </c>
      <c r="Q406" s="1" t="str">
        <f>IF(AND(Orders[[#This Row],[Order Value]]&gt;50000,Orders[[#This Row],[Status]]="Completed"),"Yes","No")</f>
        <v>No</v>
      </c>
      <c r="R406" s="1" t="str">
        <f>IF(OR(Orders[[#This Row],[Region]]="Dhaka",Orders[[#This Row],[Region]]="Chattogram"),"Priority","Standard")</f>
        <v>Standard</v>
      </c>
      <c r="S406" s="1" t="str">
        <f>_xlfn.CONCAT(Orders[[#This Row],[OrderID]],Orders[[#This Row],[CustomerID]],Orders[[#This Row],[Order Value]])</f>
        <v>O02721C04406171.24</v>
      </c>
    </row>
    <row r="407" spans="1:19" x14ac:dyDescent="0.25">
      <c r="A407" s="1" t="s">
        <v>810</v>
      </c>
      <c r="B407" s="1" t="s">
        <v>188</v>
      </c>
      <c r="C407" s="1" t="s">
        <v>73</v>
      </c>
      <c r="D407" s="1" t="str">
        <f>VLOOKUP(C407,Products[],2,FALSE)</f>
        <v>Mobile Accessories Max 508</v>
      </c>
      <c r="E407" s="1" t="str">
        <f>VLOOKUP(Orders[[#This Row],[ProductID]],Products[],3,FALSE)</f>
        <v>Electronics</v>
      </c>
      <c r="F407" s="1" t="s">
        <v>55</v>
      </c>
      <c r="G407" s="1" t="str">
        <f>_xlfn.XLOOKUP(Orders[[#This Row],[CustomerID]],'Customers'!A:A,'Customers'!E:E)</f>
        <v>SMB</v>
      </c>
      <c r="H407" s="2">
        <v>45806</v>
      </c>
      <c r="I407" s="2">
        <v>45816</v>
      </c>
      <c r="J407">
        <v>23</v>
      </c>
      <c r="K407">
        <v>1746.24</v>
      </c>
      <c r="L407">
        <v>0</v>
      </c>
      <c r="M407" s="1" t="s">
        <v>52</v>
      </c>
      <c r="N407" s="1" t="s">
        <v>34</v>
      </c>
      <c r="O407" s="1" t="s">
        <v>21</v>
      </c>
      <c r="P407" s="3">
        <f>Orders[[#This Row],[Quantity]]*Orders[[#This Row],[UnitPrice]]*(1-Orders[[#This Row],[Discount]])</f>
        <v>40163.519999999997</v>
      </c>
      <c r="Q407" s="1" t="str">
        <f>IF(AND(Orders[[#This Row],[Order Value]]&gt;50000,Orders[[#This Row],[Status]]="Completed"),"Yes","No")</f>
        <v>No</v>
      </c>
      <c r="R407" s="1" t="str">
        <f>IF(OR(Orders[[#This Row],[Region]]="Dhaka",Orders[[#This Row],[Region]]="Chattogram"),"Priority","Standard")</f>
        <v>Priority</v>
      </c>
      <c r="S407" s="1" t="str">
        <f>_xlfn.CONCAT(Orders[[#This Row],[OrderID]],Orders[[#This Row],[CustomerID]],Orders[[#This Row],[Order Value]])</f>
        <v>O05268C039540163.52</v>
      </c>
    </row>
    <row r="408" spans="1:19" x14ac:dyDescent="0.25">
      <c r="A408" s="1" t="s">
        <v>811</v>
      </c>
      <c r="B408" s="1" t="s">
        <v>812</v>
      </c>
      <c r="C408" s="1" t="s">
        <v>73</v>
      </c>
      <c r="D408" s="1" t="str">
        <f>VLOOKUP(C408,Products[],2,FALSE)</f>
        <v>Mobile Accessories Max 508</v>
      </c>
      <c r="E408" s="1" t="str">
        <f>VLOOKUP(Orders[[#This Row],[ProductID]],Products[],3,FALSE)</f>
        <v>Electronics</v>
      </c>
      <c r="F408" s="1" t="s">
        <v>42</v>
      </c>
      <c r="G408" s="1" t="str">
        <f>_xlfn.XLOOKUP(Orders[[#This Row],[CustomerID]],'Customers'!A:A,'Customers'!E:E)</f>
        <v>Consumer</v>
      </c>
      <c r="H408" s="2">
        <v>45465</v>
      </c>
      <c r="I408" s="2">
        <v>45470</v>
      </c>
      <c r="J408">
        <v>21</v>
      </c>
      <c r="K408">
        <v>2849.45</v>
      </c>
      <c r="L408">
        <v>0.15</v>
      </c>
      <c r="M408" s="1" t="s">
        <v>14</v>
      </c>
      <c r="N408" s="1" t="s">
        <v>84</v>
      </c>
      <c r="O408" s="1" t="s">
        <v>21</v>
      </c>
      <c r="P408" s="3">
        <f>Orders[[#This Row],[Quantity]]*Orders[[#This Row],[UnitPrice]]*(1-Orders[[#This Row],[Discount]])</f>
        <v>50862.682499999995</v>
      </c>
      <c r="Q408" s="1" t="str">
        <f>IF(AND(Orders[[#This Row],[Order Value]]&gt;50000,Orders[[#This Row],[Status]]="Completed"),"Yes","No")</f>
        <v>No</v>
      </c>
      <c r="R408" s="1" t="str">
        <f>IF(OR(Orders[[#This Row],[Region]]="Dhaka",Orders[[#This Row],[Region]]="Chattogram"),"Priority","Standard")</f>
        <v>Standard</v>
      </c>
      <c r="S408" s="1" t="str">
        <f>_xlfn.CONCAT(Orders[[#This Row],[OrderID]],Orders[[#This Row],[CustomerID]],Orders[[#This Row],[Order Value]])</f>
        <v>O00102C003150862.6825</v>
      </c>
    </row>
    <row r="409" spans="1:19" x14ac:dyDescent="0.25">
      <c r="A409" s="1" t="s">
        <v>814</v>
      </c>
      <c r="B409" s="1" t="s">
        <v>451</v>
      </c>
      <c r="C409" s="1" t="s">
        <v>267</v>
      </c>
      <c r="D409" s="1" t="str">
        <f>VLOOKUP(C409,Products[],2,FALSE)</f>
        <v>Decor Prime 953</v>
      </c>
      <c r="E409" s="1" t="str">
        <f>VLOOKUP(Orders[[#This Row],[ProductID]],Products[],3,FALSE)</f>
        <v>Furniture</v>
      </c>
      <c r="F409" s="1" t="s">
        <v>125</v>
      </c>
      <c r="G409" s="1" t="str">
        <f>_xlfn.XLOOKUP(Orders[[#This Row],[CustomerID]],'Customers'!A:A,'Customers'!E:E)</f>
        <v>consumer</v>
      </c>
      <c r="H409" s="2">
        <v>45890</v>
      </c>
      <c r="I409" s="2">
        <v>45893</v>
      </c>
      <c r="J409">
        <v>20</v>
      </c>
      <c r="K409">
        <v>3179.68</v>
      </c>
      <c r="L409">
        <v>0</v>
      </c>
      <c r="M409" s="1" t="s">
        <v>20</v>
      </c>
      <c r="N409" s="1" t="s">
        <v>34</v>
      </c>
      <c r="O409" s="1" t="s">
        <v>29</v>
      </c>
      <c r="P409" s="3">
        <f>Orders[[#This Row],[Quantity]]*Orders[[#This Row],[UnitPrice]]*(1-Orders[[#This Row],[Discount]])</f>
        <v>63593.599999999999</v>
      </c>
      <c r="Q409" s="1" t="str">
        <f>IF(AND(Orders[[#This Row],[Order Value]]&gt;50000,Orders[[#This Row],[Status]]="Completed"),"Yes","No")</f>
        <v>Yes</v>
      </c>
      <c r="R409" s="1" t="str">
        <f>IF(OR(Orders[[#This Row],[Region]]="Dhaka",Orders[[#This Row],[Region]]="Chattogram"),"Priority","Standard")</f>
        <v>Priority</v>
      </c>
      <c r="S409" s="1" t="str">
        <f>_xlfn.CONCAT(Orders[[#This Row],[OrderID]],Orders[[#This Row],[CustomerID]],Orders[[#This Row],[Order Value]])</f>
        <v>O03768C015463593.6</v>
      </c>
    </row>
    <row r="410" spans="1:19" x14ac:dyDescent="0.25">
      <c r="A410" s="1" t="s">
        <v>815</v>
      </c>
      <c r="B410" s="1" t="s">
        <v>749</v>
      </c>
      <c r="C410" s="1" t="s">
        <v>50</v>
      </c>
      <c r="D410" s="1" t="str">
        <f>VLOOKUP(C410,Products[],2,FALSE)</f>
        <v>Kids Pro 311</v>
      </c>
      <c r="E410" s="1" t="str">
        <f>VLOOKUP(Orders[[#This Row],[ProductID]],Products[],3,FALSE)</f>
        <v>Apparel</v>
      </c>
      <c r="F410" s="1" t="s">
        <v>125</v>
      </c>
      <c r="G410" s="1" t="str">
        <f>_xlfn.XLOOKUP(Orders[[#This Row],[CustomerID]],'Customers'!A:A,'Customers'!E:E)</f>
        <v>SMB</v>
      </c>
      <c r="H410" s="2">
        <v>45397</v>
      </c>
      <c r="I410" s="2">
        <v>45406</v>
      </c>
      <c r="J410">
        <v>12</v>
      </c>
      <c r="K410">
        <v>6004.84</v>
      </c>
      <c r="L410">
        <v>0.05</v>
      </c>
      <c r="M410" s="1" t="s">
        <v>39</v>
      </c>
      <c r="N410" s="1" t="s">
        <v>34</v>
      </c>
      <c r="O410" s="1" t="s">
        <v>35</v>
      </c>
      <c r="P410" s="3">
        <f>Orders[[#This Row],[Quantity]]*Orders[[#This Row],[UnitPrice]]*(1-Orders[[#This Row],[Discount]])</f>
        <v>68455.175999999992</v>
      </c>
      <c r="Q410" s="1" t="str">
        <f>IF(AND(Orders[[#This Row],[Order Value]]&gt;50000,Orders[[#This Row],[Status]]="Completed"),"Yes","No")</f>
        <v>Yes</v>
      </c>
      <c r="R410" s="1" t="str">
        <f>IF(OR(Orders[[#This Row],[Region]]="Dhaka",Orders[[#This Row],[Region]]="Chattogram"),"Priority","Standard")</f>
        <v>Standard</v>
      </c>
      <c r="S410" s="1" t="str">
        <f>_xlfn.CONCAT(Orders[[#This Row],[OrderID]],Orders[[#This Row],[CustomerID]],Orders[[#This Row],[Order Value]])</f>
        <v>O04039C042368455.176</v>
      </c>
    </row>
    <row r="411" spans="1:19" x14ac:dyDescent="0.25">
      <c r="A411" s="1" t="s">
        <v>816</v>
      </c>
      <c r="B411" s="1" t="s">
        <v>507</v>
      </c>
      <c r="C411" s="1" t="s">
        <v>62</v>
      </c>
      <c r="D411" s="1" t="str">
        <f>VLOOKUP(C411,Products[],2,FALSE)</f>
        <v>Mobile Accessories Lite 346</v>
      </c>
      <c r="E411" s="1" t="str">
        <f>VLOOKUP(Orders[[#This Row],[ProductID]],Products[],3,FALSE)</f>
        <v>Electronics</v>
      </c>
      <c r="F411" s="1" t="s">
        <v>59</v>
      </c>
      <c r="G411" s="1" t="str">
        <f>_xlfn.XLOOKUP(Orders[[#This Row],[CustomerID]],'Customers'!A:A,'Customers'!E:E)</f>
        <v>Consumer</v>
      </c>
      <c r="H411" s="2">
        <v>45723</v>
      </c>
      <c r="I411" s="2">
        <v>45731</v>
      </c>
      <c r="J411">
        <v>22</v>
      </c>
      <c r="K411">
        <v>5455.32</v>
      </c>
      <c r="L411">
        <v>0.1</v>
      </c>
      <c r="M411" s="1" t="s">
        <v>39</v>
      </c>
      <c r="N411" s="1" t="s">
        <v>34</v>
      </c>
      <c r="O411" s="1" t="s">
        <v>29</v>
      </c>
      <c r="P411" s="3">
        <f>Orders[[#This Row],[Quantity]]*Orders[[#This Row],[UnitPrice]]*(1-Orders[[#This Row],[Discount]])</f>
        <v>108015.336</v>
      </c>
      <c r="Q411" s="1" t="str">
        <f>IF(AND(Orders[[#This Row],[Order Value]]&gt;50000,Orders[[#This Row],[Status]]="Completed"),"Yes","No")</f>
        <v>Yes</v>
      </c>
      <c r="R411" s="1" t="str">
        <f>IF(OR(Orders[[#This Row],[Region]]="Dhaka",Orders[[#This Row],[Region]]="Chattogram"),"Priority","Standard")</f>
        <v>Standard</v>
      </c>
      <c r="S411" s="1" t="str">
        <f>_xlfn.CONCAT(Orders[[#This Row],[OrderID]],Orders[[#This Row],[CustomerID]],Orders[[#This Row],[Order Value]])</f>
        <v>O02131C0080108015.336</v>
      </c>
    </row>
    <row r="412" spans="1:19" x14ac:dyDescent="0.25">
      <c r="A412" s="1" t="s">
        <v>819</v>
      </c>
      <c r="B412" s="1" t="s">
        <v>247</v>
      </c>
      <c r="C412" s="1" t="s">
        <v>154</v>
      </c>
      <c r="D412" s="1" t="str">
        <f>VLOOKUP(C412,Products[],2,FALSE)</f>
        <v>Household Standard 873</v>
      </c>
      <c r="E412" s="1" t="str">
        <f>VLOOKUP(Orders[[#This Row],[ProductID]],Products[],3,FALSE)</f>
        <v>Groceries</v>
      </c>
      <c r="F412" s="1" t="s">
        <v>33</v>
      </c>
      <c r="G412" s="1" t="str">
        <f>_xlfn.XLOOKUP(Orders[[#This Row],[CustomerID]],'Customers'!A:A,'Customers'!E:E)</f>
        <v>consumer</v>
      </c>
      <c r="H412" s="2">
        <v>45537</v>
      </c>
      <c r="I412" s="2">
        <v>45542</v>
      </c>
      <c r="J412">
        <v>20</v>
      </c>
      <c r="K412">
        <v>6729.47</v>
      </c>
      <c r="L412">
        <v>0</v>
      </c>
      <c r="M412" s="1" t="s">
        <v>20</v>
      </c>
      <c r="N412" s="1" t="s">
        <v>28</v>
      </c>
      <c r="O412" s="1" t="s">
        <v>21</v>
      </c>
      <c r="P412" s="3">
        <f>Orders[[#This Row],[Quantity]]*Orders[[#This Row],[UnitPrice]]*(1-Orders[[#This Row],[Discount]])</f>
        <v>134589.4</v>
      </c>
      <c r="Q412" s="1" t="str">
        <f>IF(AND(Orders[[#This Row],[Order Value]]&gt;50000,Orders[[#This Row],[Status]]="Completed"),"Yes","No")</f>
        <v>No</v>
      </c>
      <c r="R412" s="1" t="str">
        <f>IF(OR(Orders[[#This Row],[Region]]="Dhaka",Orders[[#This Row],[Region]]="Chattogram"),"Priority","Standard")</f>
        <v>Priority</v>
      </c>
      <c r="S412" s="1" t="str">
        <f>_xlfn.CONCAT(Orders[[#This Row],[OrderID]],Orders[[#This Row],[CustomerID]],Orders[[#This Row],[Order Value]])</f>
        <v>O00251C0069134589.4</v>
      </c>
    </row>
    <row r="413" spans="1:19" x14ac:dyDescent="0.25">
      <c r="A413" s="1" t="s">
        <v>820</v>
      </c>
      <c r="B413" s="1" t="s">
        <v>289</v>
      </c>
      <c r="C413" s="1" t="s">
        <v>114</v>
      </c>
      <c r="D413" s="1" t="str">
        <f>VLOOKUP(C413,Products[],2,FALSE)</f>
        <v>Snacks Standard 963</v>
      </c>
      <c r="E413" s="1" t="str">
        <f>VLOOKUP(Orders[[#This Row],[ProductID]],Products[],3,FALSE)</f>
        <v>Groceries</v>
      </c>
      <c r="F413" s="1" t="s">
        <v>63</v>
      </c>
      <c r="G413" s="1" t="str">
        <f>_xlfn.XLOOKUP(Orders[[#This Row],[CustomerID]],'Customers'!A:A,'Customers'!E:E)</f>
        <v>Corporate</v>
      </c>
      <c r="H413" s="2">
        <v>45360</v>
      </c>
      <c r="I413" s="2">
        <v>45366</v>
      </c>
      <c r="J413">
        <v>5</v>
      </c>
      <c r="K413">
        <v>4688.88</v>
      </c>
      <c r="L413">
        <v>0</v>
      </c>
      <c r="M413" s="1" t="s">
        <v>39</v>
      </c>
      <c r="N413" s="1" t="s">
        <v>28</v>
      </c>
      <c r="O413" s="1" t="s">
        <v>24</v>
      </c>
      <c r="P413" s="3">
        <f>Orders[[#This Row],[Quantity]]*Orders[[#This Row],[UnitPrice]]*(1-Orders[[#This Row],[Discount]])</f>
        <v>23444.400000000001</v>
      </c>
      <c r="Q413" s="1" t="str">
        <f>IF(AND(Orders[[#This Row],[Order Value]]&gt;50000,Orders[[#This Row],[Status]]="Completed"),"Yes","No")</f>
        <v>No</v>
      </c>
      <c r="R413" s="1" t="str">
        <f>IF(OR(Orders[[#This Row],[Region]]="Dhaka",Orders[[#This Row],[Region]]="Chattogram"),"Priority","Standard")</f>
        <v>Standard</v>
      </c>
      <c r="S413" s="1" t="str">
        <f>_xlfn.CONCAT(Orders[[#This Row],[OrderID]],Orders[[#This Row],[CustomerID]],Orders[[#This Row],[Order Value]])</f>
        <v>O05672C047323444.4</v>
      </c>
    </row>
    <row r="414" spans="1:19" x14ac:dyDescent="0.25">
      <c r="A414" s="1" t="s">
        <v>821</v>
      </c>
      <c r="B414" s="1" t="s">
        <v>613</v>
      </c>
      <c r="C414" s="1" t="s">
        <v>12</v>
      </c>
      <c r="D414" s="1" t="str">
        <f>VLOOKUP(C414,Products[],2,FALSE)</f>
        <v>Beverages Plus 578</v>
      </c>
      <c r="E414" s="1" t="str">
        <f>VLOOKUP(Orders[[#This Row],[ProductID]],Products[],3,FALSE)</f>
        <v>Groceries</v>
      </c>
      <c r="F414" s="1" t="s">
        <v>82</v>
      </c>
      <c r="G414" s="1" t="str">
        <f>_xlfn.XLOOKUP(Orders[[#This Row],[CustomerID]],'Customers'!A:A,'Customers'!E:E)</f>
        <v>consumer</v>
      </c>
      <c r="H414" s="2">
        <v>45855</v>
      </c>
      <c r="I414" s="2">
        <v>45868</v>
      </c>
      <c r="J414">
        <v>1</v>
      </c>
      <c r="K414">
        <v>4210.8100000000004</v>
      </c>
      <c r="L414">
        <v>0.1</v>
      </c>
      <c r="M414" s="1" t="s">
        <v>20</v>
      </c>
      <c r="N414" s="1" t="s">
        <v>34</v>
      </c>
      <c r="O414" s="1" t="s">
        <v>21</v>
      </c>
      <c r="P414" s="3">
        <f>Orders[[#This Row],[Quantity]]*Orders[[#This Row],[UnitPrice]]*(1-Orders[[#This Row],[Discount]])</f>
        <v>3789.7290000000003</v>
      </c>
      <c r="Q414" s="1" t="str">
        <f>IF(AND(Orders[[#This Row],[Order Value]]&gt;50000,Orders[[#This Row],[Status]]="Completed"),"Yes","No")</f>
        <v>No</v>
      </c>
      <c r="R414" s="1" t="str">
        <f>IF(OR(Orders[[#This Row],[Region]]="Dhaka",Orders[[#This Row],[Region]]="Chattogram"),"Priority","Standard")</f>
        <v>Priority</v>
      </c>
      <c r="S414" s="1" t="str">
        <f>_xlfn.CONCAT(Orders[[#This Row],[OrderID]],Orders[[#This Row],[CustomerID]],Orders[[#This Row],[Order Value]])</f>
        <v>O01316C03903789.729</v>
      </c>
    </row>
    <row r="415" spans="1:19" x14ac:dyDescent="0.25">
      <c r="A415" s="1" t="s">
        <v>822</v>
      </c>
      <c r="B415" s="1" t="s">
        <v>823</v>
      </c>
      <c r="C415" s="1" t="s">
        <v>22</v>
      </c>
      <c r="D415" s="1" t="str">
        <f>VLOOKUP(C415,Products[],2,FALSE)</f>
        <v>Laptops Lite 159</v>
      </c>
      <c r="E415" s="1" t="str">
        <f>VLOOKUP(Orders[[#This Row],[ProductID]],Products[],3,FALSE)</f>
        <v>Electronics</v>
      </c>
      <c r="F415" s="1" t="s">
        <v>33</v>
      </c>
      <c r="G415" s="1" t="str">
        <f>_xlfn.XLOOKUP(Orders[[#This Row],[CustomerID]],'Customers'!A:A,'Customers'!E:E)</f>
        <v>Home Office</v>
      </c>
      <c r="H415" s="2">
        <v>45909</v>
      </c>
      <c r="I415" s="2">
        <v>45916</v>
      </c>
      <c r="J415">
        <v>1</v>
      </c>
      <c r="K415">
        <v>3652.1</v>
      </c>
      <c r="L415">
        <v>0</v>
      </c>
      <c r="M415" s="1" t="s">
        <v>39</v>
      </c>
      <c r="N415" s="1" t="s">
        <v>34</v>
      </c>
      <c r="O415" s="1" t="s">
        <v>21</v>
      </c>
      <c r="P415" s="3">
        <f>Orders[[#This Row],[Quantity]]*Orders[[#This Row],[UnitPrice]]*(1-Orders[[#This Row],[Discount]])</f>
        <v>3652.1</v>
      </c>
      <c r="Q415" s="1" t="str">
        <f>IF(AND(Orders[[#This Row],[Order Value]]&gt;50000,Orders[[#This Row],[Status]]="Completed"),"Yes","No")</f>
        <v>No</v>
      </c>
      <c r="R415" s="1" t="str">
        <f>IF(OR(Orders[[#This Row],[Region]]="Dhaka",Orders[[#This Row],[Region]]="Chattogram"),"Priority","Standard")</f>
        <v>Standard</v>
      </c>
      <c r="S415" s="1" t="str">
        <f>_xlfn.CONCAT(Orders[[#This Row],[OrderID]],Orders[[#This Row],[CustomerID]],Orders[[#This Row],[Order Value]])</f>
        <v>O00223C01463652.1</v>
      </c>
    </row>
    <row r="416" spans="1:19" x14ac:dyDescent="0.25">
      <c r="A416" s="1" t="s">
        <v>824</v>
      </c>
      <c r="B416" s="1" t="s">
        <v>300</v>
      </c>
      <c r="C416" s="1" t="s">
        <v>65</v>
      </c>
      <c r="D416" s="1" t="str">
        <f>VLOOKUP(C416,Products[],2,FALSE)</f>
        <v>Household Classic 671</v>
      </c>
      <c r="E416" s="1" t="str">
        <f>VLOOKUP(Orders[[#This Row],[ProductID]],Products[],3,FALSE)</f>
        <v>Groceries</v>
      </c>
      <c r="F416" s="1" t="s">
        <v>51</v>
      </c>
      <c r="G416" s="1" t="str">
        <f>_xlfn.XLOOKUP(Orders[[#This Row],[CustomerID]],'Customers'!A:A,'Customers'!E:E)</f>
        <v>consumer</v>
      </c>
      <c r="H416" s="2">
        <v>45713</v>
      </c>
      <c r="I416" s="2">
        <v>45721</v>
      </c>
      <c r="J416">
        <v>16</v>
      </c>
      <c r="K416">
        <v>2182.66</v>
      </c>
      <c r="L416">
        <v>0</v>
      </c>
      <c r="M416" s="1" t="s">
        <v>43</v>
      </c>
      <c r="N416" s="1" t="s">
        <v>34</v>
      </c>
      <c r="O416" s="1" t="s">
        <v>35</v>
      </c>
      <c r="P416" s="3">
        <f>Orders[[#This Row],[Quantity]]*Orders[[#This Row],[UnitPrice]]*(1-Orders[[#This Row],[Discount]])</f>
        <v>34922.559999999998</v>
      </c>
      <c r="Q416" s="1" t="str">
        <f>IF(AND(Orders[[#This Row],[Order Value]]&gt;50000,Orders[[#This Row],[Status]]="Completed"),"Yes","No")</f>
        <v>No</v>
      </c>
      <c r="R416" s="1" t="str">
        <f>IF(OR(Orders[[#This Row],[Region]]="Dhaka",Orders[[#This Row],[Region]]="Chattogram"),"Priority","Standard")</f>
        <v>Standard</v>
      </c>
      <c r="S416" s="1" t="str">
        <f>_xlfn.CONCAT(Orders[[#This Row],[OrderID]],Orders[[#This Row],[CustomerID]],Orders[[#This Row],[Order Value]])</f>
        <v>O02549C016434922.56</v>
      </c>
    </row>
    <row r="417" spans="1:19" x14ac:dyDescent="0.25">
      <c r="A417" s="1" t="s">
        <v>825</v>
      </c>
      <c r="B417" s="1" t="s">
        <v>220</v>
      </c>
      <c r="C417" s="1" t="s">
        <v>27</v>
      </c>
      <c r="D417" s="1" t="str">
        <f>VLOOKUP(C417,Products[],2,FALSE)</f>
        <v>Women Eco 225</v>
      </c>
      <c r="E417" s="1" t="str">
        <f>VLOOKUP(Orders[[#This Row],[ProductID]],Products[],3,FALSE)</f>
        <v>Apparel</v>
      </c>
      <c r="F417" s="1" t="s">
        <v>59</v>
      </c>
      <c r="G417" s="1" t="str">
        <f>_xlfn.XLOOKUP(Orders[[#This Row],[CustomerID]],'Customers'!A:A,'Customers'!E:E)</f>
        <v>Corporate</v>
      </c>
      <c r="H417" s="2">
        <v>45512</v>
      </c>
      <c r="I417" s="2">
        <v>45514</v>
      </c>
      <c r="J417">
        <v>20</v>
      </c>
      <c r="K417">
        <v>6638.36</v>
      </c>
      <c r="L417">
        <v>0.2</v>
      </c>
      <c r="M417" s="1" t="s">
        <v>43</v>
      </c>
      <c r="N417" s="1" t="s">
        <v>34</v>
      </c>
      <c r="O417" s="1" t="s">
        <v>21</v>
      </c>
      <c r="P417" s="3">
        <f>Orders[[#This Row],[Quantity]]*Orders[[#This Row],[UnitPrice]]*(1-Orders[[#This Row],[Discount]])</f>
        <v>106213.75999999999</v>
      </c>
      <c r="Q417" s="1" t="str">
        <f>IF(AND(Orders[[#This Row],[Order Value]]&gt;50000,Orders[[#This Row],[Status]]="Completed"),"Yes","No")</f>
        <v>Yes</v>
      </c>
      <c r="R417" s="1" t="str">
        <f>IF(OR(Orders[[#This Row],[Region]]="Dhaka",Orders[[#This Row],[Region]]="Chattogram"),"Priority","Standard")</f>
        <v>Standard</v>
      </c>
      <c r="S417" s="1" t="str">
        <f>_xlfn.CONCAT(Orders[[#This Row],[OrderID]],Orders[[#This Row],[CustomerID]],Orders[[#This Row],[Order Value]])</f>
        <v>O03590C0357106213.76</v>
      </c>
    </row>
    <row r="418" spans="1:19" x14ac:dyDescent="0.25">
      <c r="A418" s="1" t="s">
        <v>826</v>
      </c>
      <c r="B418" s="1" t="s">
        <v>692</v>
      </c>
      <c r="C418" s="1" t="s">
        <v>54</v>
      </c>
      <c r="D418" s="1" t="str">
        <f>VLOOKUP(C418,Products[],2,FALSE)</f>
        <v>Women Lite 643</v>
      </c>
      <c r="E418" s="1" t="str">
        <f>VLOOKUP(Orders[[#This Row],[ProductID]],Products[],3,FALSE)</f>
        <v>Apparel</v>
      </c>
      <c r="F418" s="1" t="s">
        <v>42</v>
      </c>
      <c r="G418" s="1" t="str">
        <f>_xlfn.XLOOKUP(Orders[[#This Row],[CustomerID]],'Customers'!A:A,'Customers'!E:E)</f>
        <v>Corporate</v>
      </c>
      <c r="H418" s="2">
        <v>45756</v>
      </c>
      <c r="I418" s="2">
        <v>45769</v>
      </c>
      <c r="J418">
        <v>3</v>
      </c>
      <c r="K418">
        <v>5443.31</v>
      </c>
      <c r="L418">
        <v>0</v>
      </c>
      <c r="M418" s="1" t="s">
        <v>20</v>
      </c>
      <c r="N418" s="1" t="s">
        <v>34</v>
      </c>
      <c r="O418" s="1" t="s">
        <v>29</v>
      </c>
      <c r="P418" s="3">
        <f>Orders[[#This Row],[Quantity]]*Orders[[#This Row],[UnitPrice]]*(1-Orders[[#This Row],[Discount]])</f>
        <v>16329.93</v>
      </c>
      <c r="Q418" s="1" t="str">
        <f>IF(AND(Orders[[#This Row],[Order Value]]&gt;50000,Orders[[#This Row],[Status]]="Completed"),"Yes","No")</f>
        <v>No</v>
      </c>
      <c r="R418" s="1" t="str">
        <f>IF(OR(Orders[[#This Row],[Region]]="Dhaka",Orders[[#This Row],[Region]]="Chattogram"),"Priority","Standard")</f>
        <v>Priority</v>
      </c>
      <c r="S418" s="1" t="str">
        <f>_xlfn.CONCAT(Orders[[#This Row],[OrderID]],Orders[[#This Row],[CustomerID]],Orders[[#This Row],[Order Value]])</f>
        <v>O03576C026416329.93</v>
      </c>
    </row>
    <row r="419" spans="1:19" x14ac:dyDescent="0.25">
      <c r="A419" s="1" t="s">
        <v>827</v>
      </c>
      <c r="B419" s="1" t="s">
        <v>785</v>
      </c>
      <c r="C419" s="1" t="s">
        <v>128</v>
      </c>
      <c r="D419" s="1" t="str">
        <f>VLOOKUP(C419,Products[],2,FALSE)</f>
        <v>Paper Prime 195</v>
      </c>
      <c r="E419" s="1" t="str">
        <f>VLOOKUP(Orders[[#This Row],[ProductID]],Products[],3,FALSE)</f>
        <v>Office Supplies</v>
      </c>
      <c r="F419" s="1" t="s">
        <v>59</v>
      </c>
      <c r="G419" s="1" t="str">
        <f>_xlfn.XLOOKUP(Orders[[#This Row],[CustomerID]],'Customers'!A:A,'Customers'!E:E)</f>
        <v>consumer</v>
      </c>
      <c r="H419" s="2">
        <v>45604</v>
      </c>
      <c r="I419" s="2">
        <v>45611</v>
      </c>
      <c r="J419">
        <v>16</v>
      </c>
      <c r="K419">
        <v>3214.78</v>
      </c>
      <c r="L419">
        <v>0.15</v>
      </c>
      <c r="M419" s="1" t="s">
        <v>14</v>
      </c>
      <c r="N419" s="1" t="s">
        <v>34</v>
      </c>
      <c r="O419" s="1" t="s">
        <v>29</v>
      </c>
      <c r="P419" s="3">
        <f>Orders[[#This Row],[Quantity]]*Orders[[#This Row],[UnitPrice]]*(1-Orders[[#This Row],[Discount]])</f>
        <v>43721.008000000002</v>
      </c>
      <c r="Q419" s="1" t="str">
        <f>IF(AND(Orders[[#This Row],[Order Value]]&gt;50000,Orders[[#This Row],[Status]]="Completed"),"Yes","No")</f>
        <v>No</v>
      </c>
      <c r="R419" s="1" t="str">
        <f>IF(OR(Orders[[#This Row],[Region]]="Dhaka",Orders[[#This Row],[Region]]="Chattogram"),"Priority","Standard")</f>
        <v>Standard</v>
      </c>
      <c r="S419" s="1" t="str">
        <f>_xlfn.CONCAT(Orders[[#This Row],[OrderID]],Orders[[#This Row],[CustomerID]],Orders[[#This Row],[Order Value]])</f>
        <v>O02516C035943721.008</v>
      </c>
    </row>
    <row r="420" spans="1:19" x14ac:dyDescent="0.25">
      <c r="A420" s="1" t="s">
        <v>828</v>
      </c>
      <c r="B420" s="1" t="s">
        <v>348</v>
      </c>
      <c r="C420" s="1" t="s">
        <v>133</v>
      </c>
      <c r="D420" s="1" t="str">
        <f>VLOOKUP(C420,Products[],2,FALSE)</f>
        <v>Paper Eco 932</v>
      </c>
      <c r="E420" s="1" t="str">
        <f>VLOOKUP(Orders[[#This Row],[ProductID]],Products[],3,FALSE)</f>
        <v>Office Supplies</v>
      </c>
      <c r="F420" s="1" t="s">
        <v>125</v>
      </c>
      <c r="G420" s="1" t="str">
        <f>_xlfn.XLOOKUP(Orders[[#This Row],[CustomerID]],'Customers'!A:A,'Customers'!E:E)</f>
        <v>Consumer</v>
      </c>
      <c r="H420" s="2">
        <v>45666</v>
      </c>
      <c r="I420" s="2">
        <v>45680</v>
      </c>
      <c r="J420">
        <v>15</v>
      </c>
      <c r="K420">
        <v>2924.16</v>
      </c>
      <c r="L420">
        <v>0</v>
      </c>
      <c r="M420" s="1" t="s">
        <v>52</v>
      </c>
      <c r="N420" s="1" t="s">
        <v>84</v>
      </c>
      <c r="O420" s="1" t="s">
        <v>29</v>
      </c>
      <c r="P420" s="3">
        <f>Orders[[#This Row],[Quantity]]*Orders[[#This Row],[UnitPrice]]*(1-Orders[[#This Row],[Discount]])</f>
        <v>43862.399999999994</v>
      </c>
      <c r="Q420" s="1" t="str">
        <f>IF(AND(Orders[[#This Row],[Order Value]]&gt;50000,Orders[[#This Row],[Status]]="Completed"),"Yes","No")</f>
        <v>No</v>
      </c>
      <c r="R420" s="1" t="str">
        <f>IF(OR(Orders[[#This Row],[Region]]="Dhaka",Orders[[#This Row],[Region]]="Chattogram"),"Priority","Standard")</f>
        <v>Priority</v>
      </c>
      <c r="S420" s="1" t="str">
        <f>_xlfn.CONCAT(Orders[[#This Row],[OrderID]],Orders[[#This Row],[CustomerID]],Orders[[#This Row],[Order Value]])</f>
        <v>O01567C001343862.4</v>
      </c>
    </row>
    <row r="421" spans="1:19" x14ac:dyDescent="0.25">
      <c r="A421" s="1" t="s">
        <v>829</v>
      </c>
      <c r="B421" s="1" t="s">
        <v>830</v>
      </c>
      <c r="C421" s="1" t="s">
        <v>54</v>
      </c>
      <c r="D421" s="1" t="str">
        <f>VLOOKUP(C421,Products[],2,FALSE)</f>
        <v>Women Lite 643</v>
      </c>
      <c r="E421" s="1" t="str">
        <f>VLOOKUP(Orders[[#This Row],[ProductID]],Products[],3,FALSE)</f>
        <v>Apparel</v>
      </c>
      <c r="F421" s="1" t="s">
        <v>105</v>
      </c>
      <c r="G421" s="1" t="str">
        <f>_xlfn.XLOOKUP(Orders[[#This Row],[CustomerID]],'Customers'!A:A,'Customers'!E:E)</f>
        <v>Consumer</v>
      </c>
      <c r="H421" s="2">
        <v>45577</v>
      </c>
      <c r="I421" s="2">
        <v>45590</v>
      </c>
      <c r="J421">
        <v>15</v>
      </c>
      <c r="K421">
        <v>4641.08</v>
      </c>
      <c r="L421">
        <v>0</v>
      </c>
      <c r="M421" s="1" t="s">
        <v>20</v>
      </c>
      <c r="N421" s="1" t="s">
        <v>84</v>
      </c>
      <c r="O421" s="1" t="s">
        <v>35</v>
      </c>
      <c r="P421" s="3">
        <f>Orders[[#This Row],[Quantity]]*Orders[[#This Row],[UnitPrice]]*(1-Orders[[#This Row],[Discount]])</f>
        <v>69616.2</v>
      </c>
      <c r="Q421" s="1" t="str">
        <f>IF(AND(Orders[[#This Row],[Order Value]]&gt;50000,Orders[[#This Row],[Status]]="Completed"),"Yes","No")</f>
        <v>No</v>
      </c>
      <c r="R421" s="1" t="str">
        <f>IF(OR(Orders[[#This Row],[Region]]="Dhaka",Orders[[#This Row],[Region]]="Chattogram"),"Priority","Standard")</f>
        <v>Priority</v>
      </c>
      <c r="S421" s="1" t="str">
        <f>_xlfn.CONCAT(Orders[[#This Row],[OrderID]],Orders[[#This Row],[CustomerID]],Orders[[#This Row],[Order Value]])</f>
        <v>O00770C027369616.2</v>
      </c>
    </row>
    <row r="422" spans="1:19" x14ac:dyDescent="0.25">
      <c r="A422" s="1" t="s">
        <v>831</v>
      </c>
      <c r="B422" s="1" t="s">
        <v>344</v>
      </c>
      <c r="C422" s="1" t="s">
        <v>41</v>
      </c>
      <c r="D422" s="1" t="str">
        <f>VLOOKUP(C422,Products[],2,FALSE)</f>
        <v>Personal Care Mini 941</v>
      </c>
      <c r="E422" s="1" t="str">
        <f>VLOOKUP(Orders[[#This Row],[ProductID]],Products[],3,FALSE)</f>
        <v>Groceries</v>
      </c>
      <c r="F422" s="1" t="s">
        <v>59</v>
      </c>
      <c r="G422" s="1" t="str">
        <f>_xlfn.XLOOKUP(Orders[[#This Row],[CustomerID]],'Customers'!A:A,'Customers'!E:E)</f>
        <v>consumer</v>
      </c>
      <c r="H422" s="2">
        <v>45751</v>
      </c>
      <c r="I422" s="2">
        <v>45752</v>
      </c>
      <c r="J422">
        <v>4</v>
      </c>
      <c r="K422">
        <v>1033.8599999999999</v>
      </c>
      <c r="L422">
        <v>0</v>
      </c>
      <c r="M422" s="1" t="s">
        <v>14</v>
      </c>
      <c r="N422" s="1" t="s">
        <v>34</v>
      </c>
      <c r="O422" s="1" t="s">
        <v>21</v>
      </c>
      <c r="P422" s="3">
        <f>Orders[[#This Row],[Quantity]]*Orders[[#This Row],[UnitPrice]]*(1-Orders[[#This Row],[Discount]])</f>
        <v>4135.4399999999996</v>
      </c>
      <c r="Q422" s="1" t="str">
        <f>IF(AND(Orders[[#This Row],[Order Value]]&gt;50000,Orders[[#This Row],[Status]]="Completed"),"Yes","No")</f>
        <v>No</v>
      </c>
      <c r="R422" s="1" t="str">
        <f>IF(OR(Orders[[#This Row],[Region]]="Dhaka",Orders[[#This Row],[Region]]="Chattogram"),"Priority","Standard")</f>
        <v>Standard</v>
      </c>
      <c r="S422" s="1" t="str">
        <f>_xlfn.CONCAT(Orders[[#This Row],[OrderID]],Orders[[#This Row],[CustomerID]],Orders[[#This Row],[Order Value]])</f>
        <v>O04919C03684135.44</v>
      </c>
    </row>
    <row r="423" spans="1:19" x14ac:dyDescent="0.25">
      <c r="A423" s="1" t="s">
        <v>832</v>
      </c>
      <c r="B423" s="1" t="s">
        <v>833</v>
      </c>
      <c r="C423" s="1" t="s">
        <v>162</v>
      </c>
      <c r="D423" s="1" t="str">
        <f>VLOOKUP(C423,Products[],2,FALSE)</f>
        <v>Binders Lite 852</v>
      </c>
      <c r="E423" s="1" t="str">
        <f>VLOOKUP(Orders[[#This Row],[ProductID]],Products[],3,FALSE)</f>
        <v>Office Supplies</v>
      </c>
      <c r="F423" s="1" t="s">
        <v>105</v>
      </c>
      <c r="G423" s="1" t="str">
        <f>_xlfn.XLOOKUP(Orders[[#This Row],[CustomerID]],'Customers'!A:A,'Customers'!E:E)</f>
        <v>consumer</v>
      </c>
      <c r="H423" s="2">
        <v>45931</v>
      </c>
      <c r="I423" s="2">
        <v>45939</v>
      </c>
      <c r="J423">
        <v>12</v>
      </c>
      <c r="K423">
        <v>3487.62</v>
      </c>
      <c r="L423">
        <v>0.1</v>
      </c>
      <c r="M423" s="1" t="s">
        <v>20</v>
      </c>
      <c r="N423" s="1" t="s">
        <v>15</v>
      </c>
      <c r="O423" s="1" t="s">
        <v>24</v>
      </c>
      <c r="P423" s="3">
        <f>Orders[[#This Row],[Quantity]]*Orders[[#This Row],[UnitPrice]]*(1-Orders[[#This Row],[Discount]])</f>
        <v>37666.296000000002</v>
      </c>
      <c r="Q423" s="1" t="str">
        <f>IF(AND(Orders[[#This Row],[Order Value]]&gt;50000,Orders[[#This Row],[Status]]="Completed"),"Yes","No")</f>
        <v>No</v>
      </c>
      <c r="R423" s="1" t="str">
        <f>IF(OR(Orders[[#This Row],[Region]]="Dhaka",Orders[[#This Row],[Region]]="Chattogram"),"Priority","Standard")</f>
        <v>Priority</v>
      </c>
      <c r="S423" s="1" t="str">
        <f>_xlfn.CONCAT(Orders[[#This Row],[OrderID]],Orders[[#This Row],[CustomerID]],Orders[[#This Row],[Order Value]])</f>
        <v>O05800C014037666.296</v>
      </c>
    </row>
    <row r="424" spans="1:19" x14ac:dyDescent="0.25">
      <c r="A424" s="1" t="s">
        <v>834</v>
      </c>
      <c r="B424" s="1" t="s">
        <v>306</v>
      </c>
      <c r="C424" s="1" t="s">
        <v>199</v>
      </c>
      <c r="D424" s="1" t="str">
        <f>VLOOKUP(C424,Products[],2,FALSE)</f>
        <v>Laptops Deluxe 892</v>
      </c>
      <c r="E424" s="1" t="str">
        <f>VLOOKUP(Orders[[#This Row],[ProductID]],Products[],3,FALSE)</f>
        <v>Electronics</v>
      </c>
      <c r="F424" s="1" t="s">
        <v>13</v>
      </c>
      <c r="G424" s="1" t="str">
        <f>_xlfn.XLOOKUP(Orders[[#This Row],[CustomerID]],'Customers'!A:A,'Customers'!E:E)</f>
        <v>SMB</v>
      </c>
      <c r="H424" s="2">
        <v>45324</v>
      </c>
      <c r="I424" s="2">
        <v>45323</v>
      </c>
      <c r="J424">
        <v>19</v>
      </c>
      <c r="K424">
        <v>7523.26</v>
      </c>
      <c r="L424">
        <v>0.15</v>
      </c>
      <c r="M424" s="1" t="s">
        <v>43</v>
      </c>
      <c r="N424" s="1" t="s">
        <v>84</v>
      </c>
      <c r="O424" s="1" t="s">
        <v>29</v>
      </c>
      <c r="P424" s="3">
        <f>Orders[[#This Row],[Quantity]]*Orders[[#This Row],[UnitPrice]]*(1-Orders[[#This Row],[Discount]])</f>
        <v>121500.649</v>
      </c>
      <c r="Q424" s="1" t="str">
        <f>IF(AND(Orders[[#This Row],[Order Value]]&gt;50000,Orders[[#This Row],[Status]]="Completed"),"Yes","No")</f>
        <v>No</v>
      </c>
      <c r="R424" s="1" t="str">
        <f>IF(OR(Orders[[#This Row],[Region]]="Dhaka",Orders[[#This Row],[Region]]="Chattogram"),"Priority","Standard")</f>
        <v>Standard</v>
      </c>
      <c r="S424" s="1" t="str">
        <f>_xlfn.CONCAT(Orders[[#This Row],[OrderID]],Orders[[#This Row],[CustomerID]],Orders[[#This Row],[Order Value]])</f>
        <v>O02629C0001121500.649</v>
      </c>
    </row>
    <row r="425" spans="1:19" x14ac:dyDescent="0.25">
      <c r="A425" s="1" t="s">
        <v>835</v>
      </c>
      <c r="B425" s="1" t="s">
        <v>461</v>
      </c>
      <c r="C425" s="1" t="s">
        <v>104</v>
      </c>
      <c r="D425" s="1" t="str">
        <f>VLOOKUP(C425,Products[],2,FALSE)</f>
        <v>Audio Prime 238</v>
      </c>
      <c r="E425" s="1" t="str">
        <f>VLOOKUP(Orders[[#This Row],[ProductID]],Products[],3,FALSE)</f>
        <v>Electronics</v>
      </c>
      <c r="F425" s="1" t="s">
        <v>51</v>
      </c>
      <c r="G425" s="1" t="str">
        <f>_xlfn.XLOOKUP(Orders[[#This Row],[CustomerID]],'Customers'!A:A,'Customers'!E:E)</f>
        <v>consumer</v>
      </c>
      <c r="H425" s="2">
        <v>45518</v>
      </c>
      <c r="I425" s="2">
        <v>45518</v>
      </c>
      <c r="J425">
        <v>3</v>
      </c>
      <c r="K425">
        <v>2880.89</v>
      </c>
      <c r="L425">
        <v>0</v>
      </c>
      <c r="M425" s="1" t="s">
        <v>14</v>
      </c>
      <c r="N425" s="1" t="s">
        <v>34</v>
      </c>
      <c r="O425" s="1" t="s">
        <v>35</v>
      </c>
      <c r="P425" s="3">
        <f>Orders[[#This Row],[Quantity]]*Orders[[#This Row],[UnitPrice]]*(1-Orders[[#This Row],[Discount]])</f>
        <v>8642.67</v>
      </c>
      <c r="Q425" s="1" t="str">
        <f>IF(AND(Orders[[#This Row],[Order Value]]&gt;50000,Orders[[#This Row],[Status]]="Completed"),"Yes","No")</f>
        <v>No</v>
      </c>
      <c r="R425" s="1" t="str">
        <f>IF(OR(Orders[[#This Row],[Region]]="Dhaka",Orders[[#This Row],[Region]]="Chattogram"),"Priority","Standard")</f>
        <v>Standard</v>
      </c>
      <c r="S425" s="1" t="str">
        <f>_xlfn.CONCAT(Orders[[#This Row],[OrderID]],Orders[[#This Row],[CustomerID]],Orders[[#This Row],[Order Value]])</f>
        <v>O05028C00878642.67</v>
      </c>
    </row>
    <row r="426" spans="1:19" x14ac:dyDescent="0.25">
      <c r="A426" s="1" t="s">
        <v>836</v>
      </c>
      <c r="B426" s="1" t="s">
        <v>426</v>
      </c>
      <c r="C426" s="1" t="s">
        <v>162</v>
      </c>
      <c r="D426" s="1" t="str">
        <f>VLOOKUP(C426,Products[],2,FALSE)</f>
        <v>Binders Lite 852</v>
      </c>
      <c r="E426" s="1" t="str">
        <f>VLOOKUP(Orders[[#This Row],[ProductID]],Products[],3,FALSE)</f>
        <v>Office Supplies</v>
      </c>
      <c r="F426" s="1" t="s">
        <v>19</v>
      </c>
      <c r="G426" s="1" t="str">
        <f>_xlfn.XLOOKUP(Orders[[#This Row],[CustomerID]],'Customers'!A:A,'Customers'!E:E)</f>
        <v>consumer</v>
      </c>
      <c r="H426" s="2">
        <v>45828</v>
      </c>
      <c r="I426" s="2">
        <v>45833</v>
      </c>
      <c r="J426">
        <v>17</v>
      </c>
      <c r="K426">
        <v>2961.27</v>
      </c>
      <c r="L426">
        <v>0.2</v>
      </c>
      <c r="M426" s="1" t="s">
        <v>52</v>
      </c>
      <c r="N426" s="1" t="s">
        <v>34</v>
      </c>
      <c r="O426" s="1" t="s">
        <v>29</v>
      </c>
      <c r="P426" s="3">
        <f>Orders[[#This Row],[Quantity]]*Orders[[#This Row],[UnitPrice]]*(1-Orders[[#This Row],[Discount]])</f>
        <v>40273.271999999997</v>
      </c>
      <c r="Q426" s="1" t="str">
        <f>IF(AND(Orders[[#This Row],[Order Value]]&gt;50000,Orders[[#This Row],[Status]]="Completed"),"Yes","No")</f>
        <v>No</v>
      </c>
      <c r="R426" s="1" t="str">
        <f>IF(OR(Orders[[#This Row],[Region]]="Dhaka",Orders[[#This Row],[Region]]="Chattogram"),"Priority","Standard")</f>
        <v>Priority</v>
      </c>
      <c r="S426" s="1" t="str">
        <f>_xlfn.CONCAT(Orders[[#This Row],[OrderID]],Orders[[#This Row],[CustomerID]],Orders[[#This Row],[Order Value]])</f>
        <v>O03250C017140273.272</v>
      </c>
    </row>
    <row r="427" spans="1:19" x14ac:dyDescent="0.25">
      <c r="A427" s="1" t="s">
        <v>837</v>
      </c>
      <c r="B427" s="1" t="s">
        <v>118</v>
      </c>
      <c r="C427" s="1" t="s">
        <v>154</v>
      </c>
      <c r="D427" s="1" t="str">
        <f>VLOOKUP(C427,Products[],2,FALSE)</f>
        <v>Household Standard 873</v>
      </c>
      <c r="E427" s="1" t="str">
        <f>VLOOKUP(Orders[[#This Row],[ProductID]],Products[],3,FALSE)</f>
        <v>Groceries</v>
      </c>
      <c r="F427" s="1" t="s">
        <v>51</v>
      </c>
      <c r="G427" s="1" t="str">
        <f>_xlfn.XLOOKUP(Orders[[#This Row],[CustomerID]],'Customers'!A:A,'Customers'!E:E)</f>
        <v>Consumer</v>
      </c>
      <c r="H427" s="2">
        <v>45767</v>
      </c>
      <c r="I427" s="2">
        <v>45780</v>
      </c>
      <c r="J427">
        <v>13</v>
      </c>
      <c r="K427">
        <v>7709.37</v>
      </c>
      <c r="L427">
        <v>0.15</v>
      </c>
      <c r="M427" s="1" t="s">
        <v>14</v>
      </c>
      <c r="N427" s="1" t="s">
        <v>34</v>
      </c>
      <c r="O427" s="1" t="s">
        <v>29</v>
      </c>
      <c r="P427" s="3">
        <f>Orders[[#This Row],[Quantity]]*Orders[[#This Row],[UnitPrice]]*(1-Orders[[#This Row],[Discount]])</f>
        <v>85188.538499999995</v>
      </c>
      <c r="Q427" s="1" t="str">
        <f>IF(AND(Orders[[#This Row],[Order Value]]&gt;50000,Orders[[#This Row],[Status]]="Completed"),"Yes","No")</f>
        <v>Yes</v>
      </c>
      <c r="R427" s="1" t="str">
        <f>IF(OR(Orders[[#This Row],[Region]]="Dhaka",Orders[[#This Row],[Region]]="Chattogram"),"Priority","Standard")</f>
        <v>Standard</v>
      </c>
      <c r="S427" s="1" t="str">
        <f>_xlfn.CONCAT(Orders[[#This Row],[OrderID]],Orders[[#This Row],[CustomerID]],Orders[[#This Row],[Order Value]])</f>
        <v>O00085C034985188.5385</v>
      </c>
    </row>
    <row r="428" spans="1:19" x14ac:dyDescent="0.25">
      <c r="A428" s="1" t="s">
        <v>838</v>
      </c>
      <c r="B428" s="1" t="s">
        <v>839</v>
      </c>
      <c r="C428" s="1" t="s">
        <v>284</v>
      </c>
      <c r="D428" s="1" t="str">
        <f>VLOOKUP(C428,Products[],2,FALSE)</f>
        <v>Labels Lite 562</v>
      </c>
      <c r="E428" s="1" t="str">
        <f>VLOOKUP(Orders[[#This Row],[ProductID]],Products[],3,FALSE)</f>
        <v>Office Supplies</v>
      </c>
      <c r="F428" s="1" t="s">
        <v>63</v>
      </c>
      <c r="G428" s="1" t="str">
        <f>_xlfn.XLOOKUP(Orders[[#This Row],[CustomerID]],'Customers'!A:A,'Customers'!E:E)</f>
        <v>consumer</v>
      </c>
      <c r="H428" s="2">
        <v>45738</v>
      </c>
      <c r="I428" s="2">
        <v>45741</v>
      </c>
      <c r="J428">
        <v>10</v>
      </c>
      <c r="K428">
        <v>6393.59</v>
      </c>
      <c r="L428">
        <v>0.05</v>
      </c>
      <c r="M428" s="1" t="s">
        <v>52</v>
      </c>
      <c r="N428" s="1" t="s">
        <v>34</v>
      </c>
      <c r="O428" s="1" t="s">
        <v>24</v>
      </c>
      <c r="P428" s="3">
        <f>Orders[[#This Row],[Quantity]]*Orders[[#This Row],[UnitPrice]]*(1-Orders[[#This Row],[Discount]])</f>
        <v>60739.104999999996</v>
      </c>
      <c r="Q428" s="1" t="str">
        <f>IF(AND(Orders[[#This Row],[Order Value]]&gt;50000,Orders[[#This Row],[Status]]="Completed"),"Yes","No")</f>
        <v>Yes</v>
      </c>
      <c r="R428" s="1" t="str">
        <f>IF(OR(Orders[[#This Row],[Region]]="Dhaka",Orders[[#This Row],[Region]]="Chattogram"),"Priority","Standard")</f>
        <v>Priority</v>
      </c>
      <c r="S428" s="1" t="str">
        <f>_xlfn.CONCAT(Orders[[#This Row],[OrderID]],Orders[[#This Row],[CustomerID]],Orders[[#This Row],[Order Value]])</f>
        <v>O02234C038760739.105</v>
      </c>
    </row>
    <row r="429" spans="1:19" hidden="1" x14ac:dyDescent="0.25">
      <c r="A429" s="1" t="s">
        <v>840</v>
      </c>
      <c r="B429" s="1" t="s">
        <v>841</v>
      </c>
      <c r="C429" s="1" t="s">
        <v>181</v>
      </c>
      <c r="D429" s="1" t="e">
        <f>VLOOKUP(C429,Products[],2,FALSE)</f>
        <v>#N/A</v>
      </c>
      <c r="E429" s="1" t="e">
        <f>VLOOKUP(Orders[[#This Row],[ProductID]],Products[],3,FALSE)</f>
        <v>#N/A</v>
      </c>
      <c r="F429" s="1" t="s">
        <v>105</v>
      </c>
      <c r="G429" s="1" t="str">
        <f>_xlfn.XLOOKUP(Orders[[#This Row],[CustomerID]],'Customers'!A:A,'Customers'!E:E)</f>
        <v>Corporate</v>
      </c>
      <c r="H429" s="2">
        <v>45774</v>
      </c>
      <c r="I429" s="2">
        <v>45788</v>
      </c>
      <c r="J429">
        <v>19</v>
      </c>
      <c r="K429">
        <v>393.57</v>
      </c>
      <c r="L429">
        <v>0.1</v>
      </c>
      <c r="M429" s="1" t="s">
        <v>52</v>
      </c>
      <c r="N429" s="1" t="s">
        <v>34</v>
      </c>
      <c r="O429" s="1" t="s">
        <v>29</v>
      </c>
      <c r="P429" s="3">
        <f>Orders[[#This Row],[Quantity]]*Orders[[#This Row],[UnitPrice]]*(1-Orders[[#This Row],[Discount]])</f>
        <v>6730.0470000000005</v>
      </c>
      <c r="Q429" s="1" t="str">
        <f>IF(AND(Orders[[#This Row],[Order Value]]&gt;50000,Orders[[#This Row],[Status]]="Completed"),"Yes","No")</f>
        <v>No</v>
      </c>
      <c r="R429" s="1" t="str">
        <f>IF(OR(Orders[[#This Row],[Region]]="Dhaka",Orders[[#This Row],[Region]]="Chattogram"),"Priority","Standard")</f>
        <v>Priority</v>
      </c>
      <c r="S429" s="1" t="str">
        <f>_xlfn.CONCAT(Orders[[#This Row],[OrderID]],Orders[[#This Row],[CustomerID]],Orders[[#This Row],[Order Value]])</f>
        <v>O01401C02206730.047</v>
      </c>
    </row>
    <row r="430" spans="1:19" x14ac:dyDescent="0.25">
      <c r="A430" s="1" t="s">
        <v>842</v>
      </c>
      <c r="B430" s="1" t="s">
        <v>381</v>
      </c>
      <c r="C430" s="1" t="s">
        <v>22</v>
      </c>
      <c r="D430" s="1" t="str">
        <f>VLOOKUP(C430,Products[],2,FALSE)</f>
        <v>Laptops Lite 159</v>
      </c>
      <c r="E430" s="1" t="str">
        <f>VLOOKUP(Orders[[#This Row],[ProductID]],Products[],3,FALSE)</f>
        <v>Electronics</v>
      </c>
      <c r="F430" s="1" t="s">
        <v>13</v>
      </c>
      <c r="G430" s="1" t="str">
        <f>_xlfn.XLOOKUP(Orders[[#This Row],[CustomerID]],'Customers'!A:A,'Customers'!E:E)</f>
        <v>Corporate</v>
      </c>
      <c r="H430" s="2">
        <v>45886</v>
      </c>
      <c r="I430" s="2">
        <v>45885</v>
      </c>
      <c r="J430">
        <v>10</v>
      </c>
      <c r="K430">
        <v>5132.22</v>
      </c>
      <c r="L430">
        <v>0</v>
      </c>
      <c r="M430" s="1" t="s">
        <v>43</v>
      </c>
      <c r="N430" s="1" t="s">
        <v>28</v>
      </c>
      <c r="O430" s="1" t="s">
        <v>29</v>
      </c>
      <c r="P430" s="3">
        <f>Orders[[#This Row],[Quantity]]*Orders[[#This Row],[UnitPrice]]*(1-Orders[[#This Row],[Discount]])</f>
        <v>51322.200000000004</v>
      </c>
      <c r="Q430" s="1" t="str">
        <f>IF(AND(Orders[[#This Row],[Order Value]]&gt;50000,Orders[[#This Row],[Status]]="Completed"),"Yes","No")</f>
        <v>No</v>
      </c>
      <c r="R430" s="1" t="str">
        <f>IF(OR(Orders[[#This Row],[Region]]="Dhaka",Orders[[#This Row],[Region]]="Chattogram"),"Priority","Standard")</f>
        <v>Standard</v>
      </c>
      <c r="S430" s="1" t="str">
        <f>_xlfn.CONCAT(Orders[[#This Row],[OrderID]],Orders[[#This Row],[CustomerID]],Orders[[#This Row],[Order Value]])</f>
        <v>O02532C033051322.2</v>
      </c>
    </row>
    <row r="431" spans="1:19" x14ac:dyDescent="0.25">
      <c r="A431" s="1" t="s">
        <v>843</v>
      </c>
      <c r="B431" s="1" t="s">
        <v>622</v>
      </c>
      <c r="C431" s="1" t="s">
        <v>199</v>
      </c>
      <c r="D431" s="1" t="str">
        <f>VLOOKUP(C431,Products[],2,FALSE)</f>
        <v>Laptops Deluxe 892</v>
      </c>
      <c r="E431" s="1" t="str">
        <f>VLOOKUP(Orders[[#This Row],[ProductID]],Products[],3,FALSE)</f>
        <v>Electronics</v>
      </c>
      <c r="F431" s="1" t="s">
        <v>59</v>
      </c>
      <c r="G431" s="1" t="str">
        <f>_xlfn.XLOOKUP(Orders[[#This Row],[CustomerID]],'Customers'!A:A,'Customers'!E:E)</f>
        <v>Corporate</v>
      </c>
      <c r="H431" s="2">
        <v>45797</v>
      </c>
      <c r="I431" s="2">
        <v>45796</v>
      </c>
      <c r="J431">
        <v>5</v>
      </c>
      <c r="K431">
        <v>4107.6099999999997</v>
      </c>
      <c r="L431">
        <v>0</v>
      </c>
      <c r="M431" s="1" t="s">
        <v>39</v>
      </c>
      <c r="N431" s="1" t="s">
        <v>34</v>
      </c>
      <c r="O431" s="1" t="s">
        <v>24</v>
      </c>
      <c r="P431" s="3">
        <f>Orders[[#This Row],[Quantity]]*Orders[[#This Row],[UnitPrice]]*(1-Orders[[#This Row],[Discount]])</f>
        <v>20538.05</v>
      </c>
      <c r="Q431" s="1" t="str">
        <f>IF(AND(Orders[[#This Row],[Order Value]]&gt;50000,Orders[[#This Row],[Status]]="Completed"),"Yes","No")</f>
        <v>No</v>
      </c>
      <c r="R431" s="1" t="str">
        <f>IF(OR(Orders[[#This Row],[Region]]="Dhaka",Orders[[#This Row],[Region]]="Chattogram"),"Priority","Standard")</f>
        <v>Standard</v>
      </c>
      <c r="S431" s="1" t="str">
        <f>_xlfn.CONCAT(Orders[[#This Row],[OrderID]],Orders[[#This Row],[CustomerID]],Orders[[#This Row],[Order Value]])</f>
        <v>O00153C022820538.05</v>
      </c>
    </row>
    <row r="432" spans="1:19" x14ac:dyDescent="0.25">
      <c r="A432" s="1" t="s">
        <v>844</v>
      </c>
      <c r="B432" s="1" t="s">
        <v>812</v>
      </c>
      <c r="C432" s="1" t="s">
        <v>62</v>
      </c>
      <c r="D432" s="1" t="str">
        <f>VLOOKUP(C432,Products[],2,FALSE)</f>
        <v>Mobile Accessories Lite 346</v>
      </c>
      <c r="E432" s="1" t="str">
        <f>VLOOKUP(Orders[[#This Row],[ProductID]],Products[],3,FALSE)</f>
        <v>Electronics</v>
      </c>
      <c r="F432" s="1" t="s">
        <v>47</v>
      </c>
      <c r="G432" s="1" t="str">
        <f>_xlfn.XLOOKUP(Orders[[#This Row],[CustomerID]],'Customers'!A:A,'Customers'!E:E)</f>
        <v>Consumer</v>
      </c>
      <c r="H432" s="2">
        <v>45742</v>
      </c>
      <c r="I432" s="2">
        <v>45756</v>
      </c>
      <c r="J432">
        <v>20</v>
      </c>
      <c r="K432">
        <v>3139</v>
      </c>
      <c r="L432">
        <v>0</v>
      </c>
      <c r="M432" s="1" t="s">
        <v>39</v>
      </c>
      <c r="N432" s="1" t="s">
        <v>34</v>
      </c>
      <c r="O432" s="1" t="s">
        <v>21</v>
      </c>
      <c r="P432" s="3">
        <f>Orders[[#This Row],[Quantity]]*Orders[[#This Row],[UnitPrice]]*(1-Orders[[#This Row],[Discount]])</f>
        <v>62780</v>
      </c>
      <c r="Q432" s="1" t="str">
        <f>IF(AND(Orders[[#This Row],[Order Value]]&gt;50000,Orders[[#This Row],[Status]]="Completed"),"Yes","No")</f>
        <v>Yes</v>
      </c>
      <c r="R432" s="1" t="str">
        <f>IF(OR(Orders[[#This Row],[Region]]="Dhaka",Orders[[#This Row],[Region]]="Chattogram"),"Priority","Standard")</f>
        <v>Standard</v>
      </c>
      <c r="S432" s="1" t="str">
        <f>_xlfn.CONCAT(Orders[[#This Row],[OrderID]],Orders[[#This Row],[CustomerID]],Orders[[#This Row],[Order Value]])</f>
        <v>O00652C003162780</v>
      </c>
    </row>
    <row r="433" spans="1:19" x14ac:dyDescent="0.25">
      <c r="A433" s="1" t="s">
        <v>845</v>
      </c>
      <c r="B433" s="1" t="s">
        <v>785</v>
      </c>
      <c r="C433" s="1" t="s">
        <v>114</v>
      </c>
      <c r="D433" s="1" t="str">
        <f>VLOOKUP(C433,Products[],2,FALSE)</f>
        <v>Snacks Standard 963</v>
      </c>
      <c r="E433" s="1" t="str">
        <f>VLOOKUP(Orders[[#This Row],[ProductID]],Products[],3,FALSE)</f>
        <v>Groceries</v>
      </c>
      <c r="F433" s="1" t="s">
        <v>59</v>
      </c>
      <c r="G433" s="1" t="str">
        <f>_xlfn.XLOOKUP(Orders[[#This Row],[CustomerID]],'Customers'!A:A,'Customers'!E:E)</f>
        <v>consumer</v>
      </c>
      <c r="H433" s="2">
        <v>45424</v>
      </c>
      <c r="I433" s="2">
        <v>45426</v>
      </c>
      <c r="J433">
        <v>5</v>
      </c>
      <c r="K433">
        <v>712.17</v>
      </c>
      <c r="L433">
        <v>0.05</v>
      </c>
      <c r="M433" s="1" t="s">
        <v>43</v>
      </c>
      <c r="N433" s="1" t="s">
        <v>34</v>
      </c>
      <c r="O433" s="1" t="s">
        <v>29</v>
      </c>
      <c r="P433" s="3">
        <f>Orders[[#This Row],[Quantity]]*Orders[[#This Row],[UnitPrice]]*(1-Orders[[#This Row],[Discount]])</f>
        <v>3382.8074999999999</v>
      </c>
      <c r="Q433" s="1" t="str">
        <f>IF(AND(Orders[[#This Row],[Order Value]]&gt;50000,Orders[[#This Row],[Status]]="Completed"),"Yes","No")</f>
        <v>No</v>
      </c>
      <c r="R433" s="1" t="str">
        <f>IF(OR(Orders[[#This Row],[Region]]="Dhaka",Orders[[#This Row],[Region]]="Chattogram"),"Priority","Standard")</f>
        <v>Standard</v>
      </c>
      <c r="S433" s="1" t="str">
        <f>_xlfn.CONCAT(Orders[[#This Row],[OrderID]],Orders[[#This Row],[CustomerID]],Orders[[#This Row],[Order Value]])</f>
        <v>O03993C03593382.8075</v>
      </c>
    </row>
    <row r="434" spans="1:19" x14ac:dyDescent="0.25">
      <c r="A434" s="1" t="s">
        <v>846</v>
      </c>
      <c r="B434" s="1" t="s">
        <v>598</v>
      </c>
      <c r="C434" s="1" t="s">
        <v>201</v>
      </c>
      <c r="D434" s="1" t="str">
        <f>VLOOKUP(C434,Products[],2,FALSE)</f>
        <v>Men Lite 154 (New)</v>
      </c>
      <c r="E434" s="1" t="str">
        <f>VLOOKUP(Orders[[#This Row],[ProductID]],Products[],3,FALSE)</f>
        <v>Apparel</v>
      </c>
      <c r="F434" s="1" t="s">
        <v>79</v>
      </c>
      <c r="G434" s="1" t="str">
        <f>_xlfn.XLOOKUP(Orders[[#This Row],[CustomerID]],'Customers'!A:A,'Customers'!E:E)</f>
        <v>Corporate</v>
      </c>
      <c r="H434" s="2">
        <v>45826</v>
      </c>
      <c r="I434" s="2">
        <v>45828</v>
      </c>
      <c r="J434">
        <v>16</v>
      </c>
      <c r="K434">
        <v>5648.27</v>
      </c>
      <c r="L434">
        <v>0.1</v>
      </c>
      <c r="M434" s="1" t="s">
        <v>39</v>
      </c>
      <c r="N434" s="1" t="s">
        <v>28</v>
      </c>
      <c r="O434" s="1" t="s">
        <v>21</v>
      </c>
      <c r="P434" s="3">
        <f>Orders[[#This Row],[Quantity]]*Orders[[#This Row],[UnitPrice]]*(1-Orders[[#This Row],[Discount]])</f>
        <v>81335.088000000003</v>
      </c>
      <c r="Q434" s="1" t="str">
        <f>IF(AND(Orders[[#This Row],[Order Value]]&gt;50000,Orders[[#This Row],[Status]]="Completed"),"Yes","No")</f>
        <v>No</v>
      </c>
      <c r="R434" s="1" t="str">
        <f>IF(OR(Orders[[#This Row],[Region]]="Dhaka",Orders[[#This Row],[Region]]="Chattogram"),"Priority","Standard")</f>
        <v>Standard</v>
      </c>
      <c r="S434" s="1" t="str">
        <f>_xlfn.CONCAT(Orders[[#This Row],[OrderID]],Orders[[#This Row],[CustomerID]],Orders[[#This Row],[Order Value]])</f>
        <v>O05677C017881335.088</v>
      </c>
    </row>
    <row r="435" spans="1:19" x14ac:dyDescent="0.25">
      <c r="A435" s="1" t="s">
        <v>847</v>
      </c>
      <c r="B435" s="1" t="s">
        <v>759</v>
      </c>
      <c r="C435" s="1" t="s">
        <v>284</v>
      </c>
      <c r="D435" s="1" t="str">
        <f>VLOOKUP(C435,Products[],2,FALSE)</f>
        <v>Labels Lite 562</v>
      </c>
      <c r="E435" s="1" t="str">
        <f>VLOOKUP(Orders[[#This Row],[ProductID]],Products[],3,FALSE)</f>
        <v>Office Supplies</v>
      </c>
      <c r="F435" s="1" t="s">
        <v>42</v>
      </c>
      <c r="G435" s="1" t="str">
        <f>_xlfn.XLOOKUP(Orders[[#This Row],[CustomerID]],'Customers'!A:A,'Customers'!E:E)</f>
        <v>consumer</v>
      </c>
      <c r="H435" s="2">
        <v>45547</v>
      </c>
      <c r="I435" s="2">
        <v>45550</v>
      </c>
      <c r="J435">
        <v>9</v>
      </c>
      <c r="K435">
        <v>6688.66</v>
      </c>
      <c r="L435">
        <v>0.1</v>
      </c>
      <c r="M435" s="1" t="s">
        <v>52</v>
      </c>
      <c r="N435" s="1" t="s">
        <v>15</v>
      </c>
      <c r="O435" s="1" t="s">
        <v>29</v>
      </c>
      <c r="P435" s="3">
        <f>Orders[[#This Row],[Quantity]]*Orders[[#This Row],[UnitPrice]]*(1-Orders[[#This Row],[Discount]])</f>
        <v>54178.146000000001</v>
      </c>
      <c r="Q435" s="1" t="str">
        <f>IF(AND(Orders[[#This Row],[Order Value]]&gt;50000,Orders[[#This Row],[Status]]="Completed"),"Yes","No")</f>
        <v>No</v>
      </c>
      <c r="R435" s="1" t="str">
        <f>IF(OR(Orders[[#This Row],[Region]]="Dhaka",Orders[[#This Row],[Region]]="Chattogram"),"Priority","Standard")</f>
        <v>Priority</v>
      </c>
      <c r="S435" s="1" t="str">
        <f>_xlfn.CONCAT(Orders[[#This Row],[OrderID]],Orders[[#This Row],[CustomerID]],Orders[[#This Row],[Order Value]])</f>
        <v>O03751C046154178.146</v>
      </c>
    </row>
    <row r="436" spans="1:19" x14ac:dyDescent="0.25">
      <c r="A436" s="1" t="s">
        <v>848</v>
      </c>
      <c r="B436" s="1" t="s">
        <v>457</v>
      </c>
      <c r="C436" s="1" t="s">
        <v>199</v>
      </c>
      <c r="D436" s="1" t="str">
        <f>VLOOKUP(C436,Products[],2,FALSE)</f>
        <v>Laptops Deluxe 892</v>
      </c>
      <c r="E436" s="1" t="str">
        <f>VLOOKUP(Orders[[#This Row],[ProductID]],Products[],3,FALSE)</f>
        <v>Electronics</v>
      </c>
      <c r="F436" s="1" t="s">
        <v>79</v>
      </c>
      <c r="G436" s="1" t="str">
        <f>_xlfn.XLOOKUP(Orders[[#This Row],[CustomerID]],'Customers'!A:A,'Customers'!E:E)</f>
        <v>Home Office</v>
      </c>
      <c r="H436" s="2">
        <v>45311</v>
      </c>
      <c r="I436" s="2">
        <v>45313</v>
      </c>
      <c r="J436">
        <v>14</v>
      </c>
      <c r="K436">
        <v>5629.39</v>
      </c>
      <c r="L436">
        <v>0</v>
      </c>
      <c r="M436" s="1" t="s">
        <v>39</v>
      </c>
      <c r="N436" s="1" t="s">
        <v>34</v>
      </c>
      <c r="O436" s="1" t="s">
        <v>21</v>
      </c>
      <c r="P436" s="3">
        <f>Orders[[#This Row],[Quantity]]*Orders[[#This Row],[UnitPrice]]*(1-Orders[[#This Row],[Discount]])</f>
        <v>78811.460000000006</v>
      </c>
      <c r="Q436" s="1" t="str">
        <f>IF(AND(Orders[[#This Row],[Order Value]]&gt;50000,Orders[[#This Row],[Status]]="Completed"),"Yes","No")</f>
        <v>Yes</v>
      </c>
      <c r="R436" s="1" t="str">
        <f>IF(OR(Orders[[#This Row],[Region]]="Dhaka",Orders[[#This Row],[Region]]="Chattogram"),"Priority","Standard")</f>
        <v>Standard</v>
      </c>
      <c r="S436" s="1" t="str">
        <f>_xlfn.CONCAT(Orders[[#This Row],[OrderID]],Orders[[#This Row],[CustomerID]],Orders[[#This Row],[Order Value]])</f>
        <v>O00945C004278811.46</v>
      </c>
    </row>
    <row r="437" spans="1:19" x14ac:dyDescent="0.25">
      <c r="A437" s="1" t="s">
        <v>849</v>
      </c>
      <c r="B437" s="1" t="s">
        <v>779</v>
      </c>
      <c r="C437" s="1" t="s">
        <v>32</v>
      </c>
      <c r="D437" s="1" t="str">
        <f>VLOOKUP(C437,Products[],2,FALSE)</f>
        <v>Binders Max 146</v>
      </c>
      <c r="E437" s="1" t="str">
        <f>VLOOKUP(Orders[[#This Row],[ProductID]],Products[],3,FALSE)</f>
        <v>Office Supplies</v>
      </c>
      <c r="F437" s="1" t="s">
        <v>105</v>
      </c>
      <c r="G437" s="1" t="str">
        <f>_xlfn.XLOOKUP(Orders[[#This Row],[CustomerID]],'Customers'!A:A,'Customers'!E:E)</f>
        <v>SMB</v>
      </c>
      <c r="H437" s="2">
        <v>45688</v>
      </c>
      <c r="I437" s="2">
        <v>45689</v>
      </c>
      <c r="J437">
        <v>15</v>
      </c>
      <c r="K437">
        <v>2209.02</v>
      </c>
      <c r="L437">
        <v>0</v>
      </c>
      <c r="M437" s="1" t="s">
        <v>52</v>
      </c>
      <c r="N437" s="1" t="s">
        <v>34</v>
      </c>
      <c r="O437" s="1" t="s">
        <v>35</v>
      </c>
      <c r="P437" s="3">
        <f>Orders[[#This Row],[Quantity]]*Orders[[#This Row],[UnitPrice]]*(1-Orders[[#This Row],[Discount]])</f>
        <v>33135.300000000003</v>
      </c>
      <c r="Q437" s="1" t="str">
        <f>IF(AND(Orders[[#This Row],[Order Value]]&gt;50000,Orders[[#This Row],[Status]]="Completed"),"Yes","No")</f>
        <v>No</v>
      </c>
      <c r="R437" s="1" t="str">
        <f>IF(OR(Orders[[#This Row],[Region]]="Dhaka",Orders[[#This Row],[Region]]="Chattogram"),"Priority","Standard")</f>
        <v>Priority</v>
      </c>
      <c r="S437" s="1" t="str">
        <f>_xlfn.CONCAT(Orders[[#This Row],[OrderID]],Orders[[#This Row],[CustomerID]],Orders[[#This Row],[Order Value]])</f>
        <v>O04685C012133135.3</v>
      </c>
    </row>
    <row r="438" spans="1:19" x14ac:dyDescent="0.25">
      <c r="A438" s="1" t="s">
        <v>850</v>
      </c>
      <c r="B438" s="1" t="s">
        <v>217</v>
      </c>
      <c r="C438" s="1" t="s">
        <v>76</v>
      </c>
      <c r="D438" s="1" t="str">
        <f>VLOOKUP(C438,Products[],2,FALSE)</f>
        <v>Mobile Accessories Mini 994</v>
      </c>
      <c r="E438" s="1" t="str">
        <f>VLOOKUP(Orders[[#This Row],[ProductID]],Products[],3,FALSE)</f>
        <v>Electronics</v>
      </c>
      <c r="F438" s="1" t="s">
        <v>51</v>
      </c>
      <c r="G438" s="1" t="str">
        <f>_xlfn.XLOOKUP(Orders[[#This Row],[CustomerID]],'Customers'!A:A,'Customers'!E:E)</f>
        <v>consumer</v>
      </c>
      <c r="H438" s="2">
        <v>45695</v>
      </c>
      <c r="I438" s="2">
        <v>45701</v>
      </c>
      <c r="J438">
        <v>14</v>
      </c>
      <c r="K438">
        <v>2186.71</v>
      </c>
      <c r="L438">
        <v>0</v>
      </c>
      <c r="M438" s="1" t="s">
        <v>20</v>
      </c>
      <c r="N438" s="1" t="s">
        <v>34</v>
      </c>
      <c r="O438" s="1" t="s">
        <v>35</v>
      </c>
      <c r="P438" s="3">
        <f>Orders[[#This Row],[Quantity]]*Orders[[#This Row],[UnitPrice]]*(1-Orders[[#This Row],[Discount]])</f>
        <v>30613.940000000002</v>
      </c>
      <c r="Q438" s="1" t="str">
        <f>IF(AND(Orders[[#This Row],[Order Value]]&gt;50000,Orders[[#This Row],[Status]]="Completed"),"Yes","No")</f>
        <v>No</v>
      </c>
      <c r="R438" s="1" t="str">
        <f>IF(OR(Orders[[#This Row],[Region]]="Dhaka",Orders[[#This Row],[Region]]="Chattogram"),"Priority","Standard")</f>
        <v>Priority</v>
      </c>
      <c r="S438" s="1" t="str">
        <f>_xlfn.CONCAT(Orders[[#This Row],[OrderID]],Orders[[#This Row],[CustomerID]],Orders[[#This Row],[Order Value]])</f>
        <v>O01849C016830613.94</v>
      </c>
    </row>
    <row r="439" spans="1:19" x14ac:dyDescent="0.25">
      <c r="A439" s="1" t="s">
        <v>851</v>
      </c>
      <c r="B439" s="1" t="s">
        <v>852</v>
      </c>
      <c r="C439" s="1" t="s">
        <v>108</v>
      </c>
      <c r="D439" s="1" t="str">
        <f>VLOOKUP(C439,Products[],2,FALSE)</f>
        <v>Men Max 446</v>
      </c>
      <c r="E439" s="1" t="str">
        <f>VLOOKUP(Orders[[#This Row],[ProductID]],Products[],3,FALSE)</f>
        <v>Apparel</v>
      </c>
      <c r="F439" s="1" t="s">
        <v>33</v>
      </c>
      <c r="G439" s="1" t="str">
        <f>_xlfn.XLOOKUP(Orders[[#This Row],[CustomerID]],'Customers'!A:A,'Customers'!E:E)</f>
        <v>consumer</v>
      </c>
      <c r="H439" s="2">
        <v>46021</v>
      </c>
      <c r="I439" s="2">
        <v>46028</v>
      </c>
      <c r="J439">
        <v>23</v>
      </c>
      <c r="K439">
        <v>7183.08</v>
      </c>
      <c r="L439">
        <v>0.2</v>
      </c>
      <c r="M439" s="1" t="s">
        <v>39</v>
      </c>
      <c r="N439" s="1" t="s">
        <v>15</v>
      </c>
      <c r="O439" s="1" t="s">
        <v>29</v>
      </c>
      <c r="P439" s="3">
        <f>Orders[[#This Row],[Quantity]]*Orders[[#This Row],[UnitPrice]]*(1-Orders[[#This Row],[Discount]])</f>
        <v>132168.67199999999</v>
      </c>
      <c r="Q439" s="1" t="str">
        <f>IF(AND(Orders[[#This Row],[Order Value]]&gt;50000,Orders[[#This Row],[Status]]="Completed"),"Yes","No")</f>
        <v>No</v>
      </c>
      <c r="R439" s="1" t="str">
        <f>IF(OR(Orders[[#This Row],[Region]]="Dhaka",Orders[[#This Row],[Region]]="Chattogram"),"Priority","Standard")</f>
        <v>Standard</v>
      </c>
      <c r="S439" s="1" t="str">
        <f>_xlfn.CONCAT(Orders[[#This Row],[OrderID]],Orders[[#This Row],[CustomerID]],Orders[[#This Row],[Order Value]])</f>
        <v>O03216C0412132168.672</v>
      </c>
    </row>
    <row r="440" spans="1:19" x14ac:dyDescent="0.25">
      <c r="A440" s="1" t="s">
        <v>853</v>
      </c>
      <c r="B440" s="1" t="s">
        <v>562</v>
      </c>
      <c r="C440" s="1" t="s">
        <v>230</v>
      </c>
      <c r="D440" s="1" t="str">
        <f>VLOOKUP(C440,Products[],2,FALSE)</f>
        <v>Footwear Eco 532</v>
      </c>
      <c r="E440" s="1" t="str">
        <f>VLOOKUP(Orders[[#This Row],[ProductID]],Products[],3,FALSE)</f>
        <v>Apparel</v>
      </c>
      <c r="F440" s="1" t="s">
        <v>55</v>
      </c>
      <c r="G440" s="1" t="str">
        <f>_xlfn.XLOOKUP(Orders[[#This Row],[CustomerID]],'Customers'!A:A,'Customers'!E:E)</f>
        <v>consumer</v>
      </c>
      <c r="H440" s="2">
        <v>45370</v>
      </c>
      <c r="I440" s="2">
        <v>45377</v>
      </c>
      <c r="J440">
        <v>16</v>
      </c>
      <c r="K440">
        <v>7132.05</v>
      </c>
      <c r="L440">
        <v>0</v>
      </c>
      <c r="M440" s="1" t="s">
        <v>14</v>
      </c>
      <c r="N440" s="1" t="s">
        <v>28</v>
      </c>
      <c r="O440" s="1" t="s">
        <v>29</v>
      </c>
      <c r="P440" s="3">
        <f>Orders[[#This Row],[Quantity]]*Orders[[#This Row],[UnitPrice]]*(1-Orders[[#This Row],[Discount]])</f>
        <v>114112.8</v>
      </c>
      <c r="Q440" s="1" t="str">
        <f>IF(AND(Orders[[#This Row],[Order Value]]&gt;50000,Orders[[#This Row],[Status]]="Completed"),"Yes","No")</f>
        <v>No</v>
      </c>
      <c r="R440" s="1" t="str">
        <f>IF(OR(Orders[[#This Row],[Region]]="Dhaka",Orders[[#This Row],[Region]]="Chattogram"),"Priority","Standard")</f>
        <v>Standard</v>
      </c>
      <c r="S440" s="1" t="str">
        <f>_xlfn.CONCAT(Orders[[#This Row],[OrderID]],Orders[[#This Row],[CustomerID]],Orders[[#This Row],[Order Value]])</f>
        <v>O03175C0082114112.8</v>
      </c>
    </row>
    <row r="441" spans="1:19" x14ac:dyDescent="0.25">
      <c r="A441" s="1" t="s">
        <v>854</v>
      </c>
      <c r="B441" s="1" t="s">
        <v>241</v>
      </c>
      <c r="C441" s="1" t="s">
        <v>78</v>
      </c>
      <c r="D441" s="1" t="str">
        <f>VLOOKUP(C441,Products[],2,FALSE)</f>
        <v>Personal Care Eco 185</v>
      </c>
      <c r="E441" s="1" t="str">
        <f>VLOOKUP(Orders[[#This Row],[ProductID]],Products[],3,FALSE)</f>
        <v>Groceries</v>
      </c>
      <c r="F441" s="1" t="s">
        <v>63</v>
      </c>
      <c r="G441" s="1" t="str">
        <f>_xlfn.XLOOKUP(Orders[[#This Row],[CustomerID]],'Customers'!A:A,'Customers'!E:E)</f>
        <v>Consumer</v>
      </c>
      <c r="H441" s="2">
        <v>45355</v>
      </c>
      <c r="I441" s="2">
        <v>45356</v>
      </c>
      <c r="J441">
        <v>19</v>
      </c>
      <c r="K441">
        <v>3380.68</v>
      </c>
      <c r="L441">
        <v>0</v>
      </c>
      <c r="M441" s="1" t="s">
        <v>20</v>
      </c>
      <c r="N441" s="1" t="s">
        <v>15</v>
      </c>
      <c r="O441" s="1" t="s">
        <v>29</v>
      </c>
      <c r="P441" s="3">
        <f>Orders[[#This Row],[Quantity]]*Orders[[#This Row],[UnitPrice]]*(1-Orders[[#This Row],[Discount]])</f>
        <v>64232.92</v>
      </c>
      <c r="Q441" s="1" t="str">
        <f>IF(AND(Orders[[#This Row],[Order Value]]&gt;50000,Orders[[#This Row],[Status]]="Completed"),"Yes","No")</f>
        <v>No</v>
      </c>
      <c r="R441" s="1" t="str">
        <f>IF(OR(Orders[[#This Row],[Region]]="Dhaka",Orders[[#This Row],[Region]]="Chattogram"),"Priority","Standard")</f>
        <v>Priority</v>
      </c>
      <c r="S441" s="1" t="str">
        <f>_xlfn.CONCAT(Orders[[#This Row],[OrderID]],Orders[[#This Row],[CustomerID]],Orders[[#This Row],[Order Value]])</f>
        <v>O03397C003964232.92</v>
      </c>
    </row>
    <row r="442" spans="1:19" x14ac:dyDescent="0.25">
      <c r="A442" s="1" t="s">
        <v>855</v>
      </c>
      <c r="B442" s="1" t="s">
        <v>578</v>
      </c>
      <c r="C442" s="1" t="s">
        <v>76</v>
      </c>
      <c r="D442" s="1" t="str">
        <f>VLOOKUP(C442,Products[],2,FALSE)</f>
        <v>Mobile Accessories Mini 994</v>
      </c>
      <c r="E442" s="1" t="str">
        <f>VLOOKUP(Orders[[#This Row],[ProductID]],Products[],3,FALSE)</f>
        <v>Electronics</v>
      </c>
      <c r="F442" s="1" t="s">
        <v>63</v>
      </c>
      <c r="G442" s="1" t="str">
        <f>_xlfn.XLOOKUP(Orders[[#This Row],[CustomerID]],'Customers'!A:A,'Customers'!E:E)</f>
        <v>Consumer</v>
      </c>
      <c r="H442" s="2">
        <v>45556</v>
      </c>
      <c r="I442" s="2">
        <v>45566</v>
      </c>
      <c r="J442">
        <v>1</v>
      </c>
      <c r="K442">
        <v>1497.11</v>
      </c>
      <c r="L442">
        <v>0.05</v>
      </c>
      <c r="M442" s="1" t="s">
        <v>14</v>
      </c>
      <c r="N442" s="1" t="s">
        <v>28</v>
      </c>
      <c r="O442" s="1" t="s">
        <v>35</v>
      </c>
      <c r="P442" s="3">
        <f>Orders[[#This Row],[Quantity]]*Orders[[#This Row],[UnitPrice]]*(1-Orders[[#This Row],[Discount]])</f>
        <v>1422.2544999999998</v>
      </c>
      <c r="Q442" s="1" t="str">
        <f>IF(AND(Orders[[#This Row],[Order Value]]&gt;50000,Orders[[#This Row],[Status]]="Completed"),"Yes","No")</f>
        <v>No</v>
      </c>
      <c r="R442" s="1" t="str">
        <f>IF(OR(Orders[[#This Row],[Region]]="Dhaka",Orders[[#This Row],[Region]]="Chattogram"),"Priority","Standard")</f>
        <v>Standard</v>
      </c>
      <c r="S442" s="1" t="str">
        <f>_xlfn.CONCAT(Orders[[#This Row],[OrderID]],Orders[[#This Row],[CustomerID]],Orders[[#This Row],[Order Value]])</f>
        <v>O02473C01361422.2545</v>
      </c>
    </row>
    <row r="443" spans="1:19" x14ac:dyDescent="0.25">
      <c r="A443" s="1" t="s">
        <v>856</v>
      </c>
      <c r="B443" s="1" t="s">
        <v>26</v>
      </c>
      <c r="C443" s="1" t="s">
        <v>270</v>
      </c>
      <c r="D443" s="1" t="str">
        <f>VLOOKUP(C443,Products[],2,FALSE)</f>
        <v>Storage Mini 899</v>
      </c>
      <c r="E443" s="1" t="str">
        <f>VLOOKUP(Orders[[#This Row],[ProductID]],Products[],3,FALSE)</f>
        <v>Furniture</v>
      </c>
      <c r="F443" s="1" t="s">
        <v>51</v>
      </c>
      <c r="G443" s="1" t="str">
        <f>_xlfn.XLOOKUP(Orders[[#This Row],[CustomerID]],'Customers'!A:A,'Customers'!E:E)</f>
        <v>Home Office</v>
      </c>
      <c r="H443" s="2">
        <v>45850</v>
      </c>
      <c r="I443" s="2">
        <v>45855</v>
      </c>
      <c r="J443">
        <v>17</v>
      </c>
      <c r="K443">
        <v>1861</v>
      </c>
      <c r="L443">
        <v>0</v>
      </c>
      <c r="M443" s="1" t="s">
        <v>52</v>
      </c>
      <c r="N443" s="1" t="s">
        <v>28</v>
      </c>
      <c r="O443" s="1" t="s">
        <v>35</v>
      </c>
      <c r="P443" s="3">
        <f>Orders[[#This Row],[Quantity]]*Orders[[#This Row],[UnitPrice]]*(1-Orders[[#This Row],[Discount]])</f>
        <v>31637</v>
      </c>
      <c r="Q443" s="1" t="str">
        <f>IF(AND(Orders[[#This Row],[Order Value]]&gt;50000,Orders[[#This Row],[Status]]="Completed"),"Yes","No")</f>
        <v>No</v>
      </c>
      <c r="R443" s="1" t="str">
        <f>IF(OR(Orders[[#This Row],[Region]]="Dhaka",Orders[[#This Row],[Region]]="Chattogram"),"Priority","Standard")</f>
        <v>Priority</v>
      </c>
      <c r="S443" s="1" t="str">
        <f>_xlfn.CONCAT(Orders[[#This Row],[OrderID]],Orders[[#This Row],[CustomerID]],Orders[[#This Row],[Order Value]])</f>
        <v>O03948C043531637</v>
      </c>
    </row>
    <row r="444" spans="1:19" x14ac:dyDescent="0.25">
      <c r="A444" s="1" t="s">
        <v>857</v>
      </c>
      <c r="B444" s="1" t="s">
        <v>804</v>
      </c>
      <c r="C444" s="1" t="s">
        <v>162</v>
      </c>
      <c r="D444" s="1" t="str">
        <f>VLOOKUP(C444,Products[],2,FALSE)</f>
        <v>Binders Lite 852</v>
      </c>
      <c r="E444" s="1" t="str">
        <f>VLOOKUP(Orders[[#This Row],[ProductID]],Products[],3,FALSE)</f>
        <v>Office Supplies</v>
      </c>
      <c r="F444" s="1" t="s">
        <v>19</v>
      </c>
      <c r="G444" s="1" t="str">
        <f>_xlfn.XLOOKUP(Orders[[#This Row],[CustomerID]],'Customers'!A:A,'Customers'!E:E)</f>
        <v>Consumer</v>
      </c>
      <c r="H444" s="2">
        <v>45631</v>
      </c>
      <c r="I444" s="2">
        <v>45639</v>
      </c>
      <c r="J444">
        <v>20</v>
      </c>
      <c r="K444">
        <v>1558.22</v>
      </c>
      <c r="L444">
        <v>0</v>
      </c>
      <c r="M444" s="1" t="s">
        <v>43</v>
      </c>
      <c r="N444" s="1" t="s">
        <v>28</v>
      </c>
      <c r="O444" s="1" t="s">
        <v>29</v>
      </c>
      <c r="P444" s="3">
        <f>Orders[[#This Row],[Quantity]]*Orders[[#This Row],[UnitPrice]]*(1-Orders[[#This Row],[Discount]])</f>
        <v>31164.400000000001</v>
      </c>
      <c r="Q444" s="1" t="str">
        <f>IF(AND(Orders[[#This Row],[Order Value]]&gt;50000,Orders[[#This Row],[Status]]="Completed"),"Yes","No")</f>
        <v>No</v>
      </c>
      <c r="R444" s="1" t="str">
        <f>IF(OR(Orders[[#This Row],[Region]]="Dhaka",Orders[[#This Row],[Region]]="Chattogram"),"Priority","Standard")</f>
        <v>Standard</v>
      </c>
      <c r="S444" s="1" t="str">
        <f>_xlfn.CONCAT(Orders[[#This Row],[OrderID]],Orders[[#This Row],[CustomerID]],Orders[[#This Row],[Order Value]])</f>
        <v>O03152C023231164.4</v>
      </c>
    </row>
    <row r="445" spans="1:19" x14ac:dyDescent="0.25">
      <c r="A445" s="1" t="s">
        <v>858</v>
      </c>
      <c r="B445" s="1" t="s">
        <v>53</v>
      </c>
      <c r="C445" s="1" t="s">
        <v>178</v>
      </c>
      <c r="D445" s="1" t="str">
        <f>VLOOKUP(C445,Products[],2,FALSE)</f>
        <v>Personal Care Mini 570</v>
      </c>
      <c r="E445" s="1" t="str">
        <f>VLOOKUP(Orders[[#This Row],[ProductID]],Products[],3,FALSE)</f>
        <v>Groceries</v>
      </c>
      <c r="F445" s="1" t="s">
        <v>47</v>
      </c>
      <c r="G445" s="1" t="str">
        <f>_xlfn.XLOOKUP(Orders[[#This Row],[CustomerID]],'Customers'!A:A,'Customers'!E:E)</f>
        <v>Consumer</v>
      </c>
      <c r="H445" s="2">
        <v>45711</v>
      </c>
      <c r="I445" s="2">
        <v>45716</v>
      </c>
      <c r="J445">
        <v>4</v>
      </c>
      <c r="K445">
        <v>5520.42</v>
      </c>
      <c r="L445">
        <v>0.15</v>
      </c>
      <c r="M445" s="1" t="s">
        <v>14</v>
      </c>
      <c r="N445" s="1" t="s">
        <v>15</v>
      </c>
      <c r="O445" s="1" t="s">
        <v>24</v>
      </c>
      <c r="P445" s="3">
        <f>Orders[[#This Row],[Quantity]]*Orders[[#This Row],[UnitPrice]]*(1-Orders[[#This Row],[Discount]])</f>
        <v>18769.428</v>
      </c>
      <c r="Q445" s="1" t="str">
        <f>IF(AND(Orders[[#This Row],[Order Value]]&gt;50000,Orders[[#This Row],[Status]]="Completed"),"Yes","No")</f>
        <v>No</v>
      </c>
      <c r="R445" s="1" t="str">
        <f>IF(OR(Orders[[#This Row],[Region]]="Dhaka",Orders[[#This Row],[Region]]="Chattogram"),"Priority","Standard")</f>
        <v>Standard</v>
      </c>
      <c r="S445" s="1" t="str">
        <f>_xlfn.CONCAT(Orders[[#This Row],[OrderID]],Orders[[#This Row],[CustomerID]],Orders[[#This Row],[Order Value]])</f>
        <v>O01432C003518769.428</v>
      </c>
    </row>
    <row r="446" spans="1:19" x14ac:dyDescent="0.25">
      <c r="A446" s="1" t="s">
        <v>859</v>
      </c>
      <c r="B446" s="1" t="s">
        <v>860</v>
      </c>
      <c r="C446" s="1" t="s">
        <v>194</v>
      </c>
      <c r="D446" s="1" t="str">
        <f>VLOOKUP(C446,Products[],2,FALSE)</f>
        <v>Pens Mini 388</v>
      </c>
      <c r="E446" s="1" t="str">
        <f>VLOOKUP(Orders[[#This Row],[ProductID]],Products[],3,FALSE)</f>
        <v>Office Supplies</v>
      </c>
      <c r="F446" s="1" t="s">
        <v>47</v>
      </c>
      <c r="G446" s="1" t="str">
        <f>_xlfn.XLOOKUP(Orders[[#This Row],[CustomerID]],'Customers'!A:A,'Customers'!E:E)</f>
        <v>Corporate</v>
      </c>
      <c r="H446" s="2">
        <v>45451</v>
      </c>
      <c r="I446" s="2">
        <v>45464</v>
      </c>
      <c r="J446">
        <v>20</v>
      </c>
      <c r="K446">
        <v>3537.05</v>
      </c>
      <c r="L446">
        <v>0</v>
      </c>
      <c r="M446" s="1" t="s">
        <v>20</v>
      </c>
      <c r="N446" s="1" t="s">
        <v>28</v>
      </c>
      <c r="O446" s="1" t="s">
        <v>35</v>
      </c>
      <c r="P446" s="3">
        <f>Orders[[#This Row],[Quantity]]*Orders[[#This Row],[UnitPrice]]*(1-Orders[[#This Row],[Discount]])</f>
        <v>70741</v>
      </c>
      <c r="Q446" s="1" t="str">
        <f>IF(AND(Orders[[#This Row],[Order Value]]&gt;50000,Orders[[#This Row],[Status]]="Completed"),"Yes","No")</f>
        <v>No</v>
      </c>
      <c r="R446" s="1" t="str">
        <f>IF(OR(Orders[[#This Row],[Region]]="Dhaka",Orders[[#This Row],[Region]]="Chattogram"),"Priority","Standard")</f>
        <v>Priority</v>
      </c>
      <c r="S446" s="1" t="str">
        <f>_xlfn.CONCAT(Orders[[#This Row],[OrderID]],Orders[[#This Row],[CustomerID]],Orders[[#This Row],[Order Value]])</f>
        <v>O03326C028770741</v>
      </c>
    </row>
    <row r="447" spans="1:19" x14ac:dyDescent="0.25">
      <c r="A447" s="1" t="s">
        <v>861</v>
      </c>
      <c r="B447" s="1" t="s">
        <v>465</v>
      </c>
      <c r="C447" s="1" t="s">
        <v>284</v>
      </c>
      <c r="D447" s="1" t="str">
        <f>VLOOKUP(C447,Products[],2,FALSE)</f>
        <v>Labels Lite 562</v>
      </c>
      <c r="E447" s="1" t="str">
        <f>VLOOKUP(Orders[[#This Row],[ProductID]],Products[],3,FALSE)</f>
        <v>Office Supplies</v>
      </c>
      <c r="F447" s="1" t="s">
        <v>23</v>
      </c>
      <c r="G447" s="1" t="str">
        <f>_xlfn.XLOOKUP(Orders[[#This Row],[CustomerID]],'Customers'!A:A,'Customers'!E:E)</f>
        <v>SMB</v>
      </c>
      <c r="H447" s="2">
        <v>45838</v>
      </c>
      <c r="I447" s="2">
        <v>45843</v>
      </c>
      <c r="J447">
        <v>8</v>
      </c>
      <c r="K447">
        <v>1555.73</v>
      </c>
      <c r="L447">
        <v>0</v>
      </c>
      <c r="M447" s="1" t="s">
        <v>20</v>
      </c>
      <c r="N447" s="1" t="s">
        <v>34</v>
      </c>
      <c r="O447" s="1" t="s">
        <v>24</v>
      </c>
      <c r="P447" s="3">
        <f>Orders[[#This Row],[Quantity]]*Orders[[#This Row],[UnitPrice]]*(1-Orders[[#This Row],[Discount]])</f>
        <v>12445.84</v>
      </c>
      <c r="Q447" s="1" t="str">
        <f>IF(AND(Orders[[#This Row],[Order Value]]&gt;50000,Orders[[#This Row],[Status]]="Completed"),"Yes","No")</f>
        <v>No</v>
      </c>
      <c r="R447" s="1" t="str">
        <f>IF(OR(Orders[[#This Row],[Region]]="Dhaka",Orders[[#This Row],[Region]]="Chattogram"),"Priority","Standard")</f>
        <v>Priority</v>
      </c>
      <c r="S447" s="1" t="str">
        <f>_xlfn.CONCAT(Orders[[#This Row],[OrderID]],Orders[[#This Row],[CustomerID]],Orders[[#This Row],[Order Value]])</f>
        <v>O02498C049912445.84</v>
      </c>
    </row>
    <row r="448" spans="1:19" x14ac:dyDescent="0.25">
      <c r="A448" s="1" t="s">
        <v>862</v>
      </c>
      <c r="B448" s="1" t="s">
        <v>863</v>
      </c>
      <c r="C448" s="1" t="s">
        <v>131</v>
      </c>
      <c r="D448" s="1" t="str">
        <f>VLOOKUP(C448,Products[],2,FALSE)</f>
        <v>Tables Plus 844</v>
      </c>
      <c r="E448" s="1" t="str">
        <f>VLOOKUP(Orders[[#This Row],[ProductID]],Products[],3,FALSE)</f>
        <v>Furniture</v>
      </c>
      <c r="F448" s="1" t="s">
        <v>47</v>
      </c>
      <c r="G448" s="1" t="str">
        <f>_xlfn.XLOOKUP(Orders[[#This Row],[CustomerID]],'Customers'!A:A,'Customers'!E:E)</f>
        <v>SMB</v>
      </c>
      <c r="H448" s="2">
        <v>45592</v>
      </c>
      <c r="I448" s="2">
        <v>45605</v>
      </c>
      <c r="J448">
        <v>23</v>
      </c>
      <c r="K448">
        <v>4178.07</v>
      </c>
      <c r="L448">
        <v>0</v>
      </c>
      <c r="M448" s="1" t="s">
        <v>39</v>
      </c>
      <c r="N448" s="1" t="s">
        <v>34</v>
      </c>
      <c r="O448" s="1" t="s">
        <v>29</v>
      </c>
      <c r="P448" s="3">
        <f>Orders[[#This Row],[Quantity]]*Orders[[#This Row],[UnitPrice]]*(1-Orders[[#This Row],[Discount]])</f>
        <v>96095.609999999986</v>
      </c>
      <c r="Q448" s="1" t="str">
        <f>IF(AND(Orders[[#This Row],[Order Value]]&gt;50000,Orders[[#This Row],[Status]]="Completed"),"Yes","No")</f>
        <v>Yes</v>
      </c>
      <c r="R448" s="1" t="str">
        <f>IF(OR(Orders[[#This Row],[Region]]="Dhaka",Orders[[#This Row],[Region]]="Chattogram"),"Priority","Standard")</f>
        <v>Standard</v>
      </c>
      <c r="S448" s="1" t="str">
        <f>_xlfn.CONCAT(Orders[[#This Row],[OrderID]],Orders[[#This Row],[CustomerID]],Orders[[#This Row],[Order Value]])</f>
        <v>O05014C041996095.61</v>
      </c>
    </row>
    <row r="449" spans="1:19" x14ac:dyDescent="0.25">
      <c r="A449" s="1" t="s">
        <v>864</v>
      </c>
      <c r="B449" s="1" t="s">
        <v>371</v>
      </c>
      <c r="C449" s="1" t="s">
        <v>191</v>
      </c>
      <c r="D449" s="1" t="str">
        <f>VLOOKUP(C449,Products[],2,FALSE)</f>
        <v>Snacks Standard 597</v>
      </c>
      <c r="E449" s="1" t="str">
        <f>VLOOKUP(Orders[[#This Row],[ProductID]],Products[],3,FALSE)</f>
        <v>Groceries</v>
      </c>
      <c r="F449" s="1" t="s">
        <v>42</v>
      </c>
      <c r="G449" s="1" t="str">
        <f>_xlfn.XLOOKUP(Orders[[#This Row],[CustomerID]],'Customers'!A:A,'Customers'!E:E)</f>
        <v>Consumer</v>
      </c>
      <c r="H449" s="2">
        <v>45372</v>
      </c>
      <c r="I449" s="2">
        <v>45371</v>
      </c>
      <c r="J449">
        <v>10</v>
      </c>
      <c r="K449">
        <v>7488.93</v>
      </c>
      <c r="L449">
        <v>0.2</v>
      </c>
      <c r="M449" s="1" t="s">
        <v>43</v>
      </c>
      <c r="N449" s="1" t="s">
        <v>28</v>
      </c>
      <c r="O449" s="1" t="s">
        <v>24</v>
      </c>
      <c r="P449" s="3">
        <f>Orders[[#This Row],[Quantity]]*Orders[[#This Row],[UnitPrice]]*(1-Orders[[#This Row],[Discount]])</f>
        <v>59911.44</v>
      </c>
      <c r="Q449" s="1" t="str">
        <f>IF(AND(Orders[[#This Row],[Order Value]]&gt;50000,Orders[[#This Row],[Status]]="Completed"),"Yes","No")</f>
        <v>No</v>
      </c>
      <c r="R449" s="1" t="str">
        <f>IF(OR(Orders[[#This Row],[Region]]="Dhaka",Orders[[#This Row],[Region]]="Chattogram"),"Priority","Standard")</f>
        <v>Standard</v>
      </c>
      <c r="S449" s="1" t="str">
        <f>_xlfn.CONCAT(Orders[[#This Row],[OrderID]],Orders[[#This Row],[CustomerID]],Orders[[#This Row],[Order Value]])</f>
        <v>O05098C023459911.44</v>
      </c>
    </row>
    <row r="450" spans="1:19" x14ac:dyDescent="0.25">
      <c r="A450" s="1" t="s">
        <v>865</v>
      </c>
      <c r="B450" s="1" t="s">
        <v>261</v>
      </c>
      <c r="C450" s="1" t="s">
        <v>41</v>
      </c>
      <c r="D450" s="1" t="str">
        <f>VLOOKUP(C450,Products[],2,FALSE)</f>
        <v>Personal Care Mini 941</v>
      </c>
      <c r="E450" s="1" t="str">
        <f>VLOOKUP(Orders[[#This Row],[ProductID]],Products[],3,FALSE)</f>
        <v>Groceries</v>
      </c>
      <c r="F450" s="1" t="s">
        <v>33</v>
      </c>
      <c r="G450" s="1" t="str">
        <f>_xlfn.XLOOKUP(Orders[[#This Row],[CustomerID]],'Customers'!A:A,'Customers'!E:E)</f>
        <v>Home Office</v>
      </c>
      <c r="H450" s="2">
        <v>45537</v>
      </c>
      <c r="I450" s="2">
        <v>45547</v>
      </c>
      <c r="J450">
        <v>23</v>
      </c>
      <c r="K450">
        <v>7657.42</v>
      </c>
      <c r="L450">
        <v>0.15</v>
      </c>
      <c r="M450" s="1" t="s">
        <v>39</v>
      </c>
      <c r="N450" s="1" t="s">
        <v>34</v>
      </c>
      <c r="O450" s="1" t="s">
        <v>29</v>
      </c>
      <c r="P450" s="3">
        <f>Orders[[#This Row],[Quantity]]*Orders[[#This Row],[UnitPrice]]*(1-Orders[[#This Row],[Discount]])</f>
        <v>149702.56099999999</v>
      </c>
      <c r="Q450" s="1" t="str">
        <f>IF(AND(Orders[[#This Row],[Order Value]]&gt;50000,Orders[[#This Row],[Status]]="Completed"),"Yes","No")</f>
        <v>Yes</v>
      </c>
      <c r="R450" s="1" t="str">
        <f>IF(OR(Orders[[#This Row],[Region]]="Dhaka",Orders[[#This Row],[Region]]="Chattogram"),"Priority","Standard")</f>
        <v>Standard</v>
      </c>
      <c r="S450" s="1" t="str">
        <f>_xlfn.CONCAT(Orders[[#This Row],[OrderID]],Orders[[#This Row],[CustomerID]],Orders[[#This Row],[Order Value]])</f>
        <v>O03593C0343149702.561</v>
      </c>
    </row>
    <row r="451" spans="1:19" x14ac:dyDescent="0.25">
      <c r="A451" s="1" t="s">
        <v>866</v>
      </c>
      <c r="B451" s="1" t="s">
        <v>867</v>
      </c>
      <c r="C451" s="1" t="s">
        <v>27</v>
      </c>
      <c r="D451" s="1" t="str">
        <f>VLOOKUP(C451,Products[],2,FALSE)</f>
        <v>Women Eco 225</v>
      </c>
      <c r="E451" s="1" t="str">
        <f>VLOOKUP(Orders[[#This Row],[ProductID]],Products[],3,FALSE)</f>
        <v>Apparel</v>
      </c>
      <c r="F451" s="1" t="s">
        <v>152</v>
      </c>
      <c r="G451" s="1" t="str">
        <f>_xlfn.XLOOKUP(Orders[[#This Row],[CustomerID]],'Customers'!A:A,'Customers'!E:E)</f>
        <v>Corporate</v>
      </c>
      <c r="H451" s="2">
        <v>45506</v>
      </c>
      <c r="I451" s="2">
        <v>45516</v>
      </c>
      <c r="J451">
        <v>15</v>
      </c>
      <c r="K451">
        <v>5716.01</v>
      </c>
      <c r="L451">
        <v>0</v>
      </c>
      <c r="M451" s="1" t="s">
        <v>52</v>
      </c>
      <c r="N451" s="1" t="s">
        <v>34</v>
      </c>
      <c r="O451" s="1" t="s">
        <v>21</v>
      </c>
      <c r="P451" s="3">
        <f>Orders[[#This Row],[Quantity]]*Orders[[#This Row],[UnitPrice]]*(1-Orders[[#This Row],[Discount]])</f>
        <v>85740.150000000009</v>
      </c>
      <c r="Q451" s="1" t="str">
        <f>IF(AND(Orders[[#This Row],[Order Value]]&gt;50000,Orders[[#This Row],[Status]]="Completed"),"Yes","No")</f>
        <v>Yes</v>
      </c>
      <c r="R451" s="1" t="str">
        <f>IF(OR(Orders[[#This Row],[Region]]="Dhaka",Orders[[#This Row],[Region]]="Chattogram"),"Priority","Standard")</f>
        <v>Priority</v>
      </c>
      <c r="S451" s="1" t="str">
        <f>_xlfn.CONCAT(Orders[[#This Row],[OrderID]],Orders[[#This Row],[CustomerID]],Orders[[#This Row],[Order Value]])</f>
        <v>O01748C014285740.15</v>
      </c>
    </row>
    <row r="452" spans="1:19" x14ac:dyDescent="0.25">
      <c r="A452" s="1" t="s">
        <v>868</v>
      </c>
      <c r="B452" s="1" t="s">
        <v>408</v>
      </c>
      <c r="C452" s="1" t="s">
        <v>50</v>
      </c>
      <c r="D452" s="1" t="str">
        <f>VLOOKUP(C452,Products[],2,FALSE)</f>
        <v>Kids Pro 311</v>
      </c>
      <c r="E452" s="1" t="str">
        <f>VLOOKUP(Orders[[#This Row],[ProductID]],Products[],3,FALSE)</f>
        <v>Apparel</v>
      </c>
      <c r="F452" s="1" t="s">
        <v>59</v>
      </c>
      <c r="G452" s="1" t="str">
        <f>_xlfn.XLOOKUP(Orders[[#This Row],[CustomerID]],'Customers'!A:A,'Customers'!E:E)</f>
        <v>Corporate</v>
      </c>
      <c r="H452" s="2">
        <v>45927</v>
      </c>
      <c r="I452" s="2">
        <v>45928</v>
      </c>
      <c r="J452">
        <v>13</v>
      </c>
      <c r="K452">
        <v>3894.46</v>
      </c>
      <c r="L452">
        <v>0</v>
      </c>
      <c r="M452" s="1" t="s">
        <v>39</v>
      </c>
      <c r="N452" s="1" t="s">
        <v>34</v>
      </c>
      <c r="O452" s="1" t="s">
        <v>24</v>
      </c>
      <c r="P452" s="3">
        <f>Orders[[#This Row],[Quantity]]*Orders[[#This Row],[UnitPrice]]*(1-Orders[[#This Row],[Discount]])</f>
        <v>50627.98</v>
      </c>
      <c r="Q452" s="1" t="str">
        <f>IF(AND(Orders[[#This Row],[Order Value]]&gt;50000,Orders[[#This Row],[Status]]="Completed"),"Yes","No")</f>
        <v>Yes</v>
      </c>
      <c r="R452" s="1" t="str">
        <f>IF(OR(Orders[[#This Row],[Region]]="Dhaka",Orders[[#This Row],[Region]]="Chattogram"),"Priority","Standard")</f>
        <v>Standard</v>
      </c>
      <c r="S452" s="1" t="str">
        <f>_xlfn.CONCAT(Orders[[#This Row],[OrderID]],Orders[[#This Row],[CustomerID]],Orders[[#This Row],[Order Value]])</f>
        <v>O03913C033550627.98</v>
      </c>
    </row>
    <row r="453" spans="1:19" x14ac:dyDescent="0.25">
      <c r="A453" s="1" t="s">
        <v>869</v>
      </c>
      <c r="B453" s="1" t="s">
        <v>666</v>
      </c>
      <c r="C453" s="1" t="s">
        <v>58</v>
      </c>
      <c r="D453" s="1" t="str">
        <f>VLOOKUP(C453,Products[],2,FALSE)</f>
        <v>Beverages Standard 258</v>
      </c>
      <c r="E453" s="1" t="str">
        <f>VLOOKUP(Orders[[#This Row],[ProductID]],Products[],3,FALSE)</f>
        <v>Groceries</v>
      </c>
      <c r="F453" s="1" t="s">
        <v>19</v>
      </c>
      <c r="G453" s="1" t="str">
        <f>_xlfn.XLOOKUP(Orders[[#This Row],[CustomerID]],'Customers'!A:A,'Customers'!E:E)</f>
        <v>Corporate</v>
      </c>
      <c r="H453" s="2">
        <v>45780</v>
      </c>
      <c r="I453" s="2">
        <v>45790</v>
      </c>
      <c r="J453">
        <v>5</v>
      </c>
      <c r="K453">
        <v>4534.38</v>
      </c>
      <c r="L453">
        <v>0</v>
      </c>
      <c r="M453" s="1" t="s">
        <v>39</v>
      </c>
      <c r="N453" s="1" t="s">
        <v>34</v>
      </c>
      <c r="O453" s="1" t="s">
        <v>29</v>
      </c>
      <c r="P453" s="3">
        <f>Orders[[#This Row],[Quantity]]*Orders[[#This Row],[UnitPrice]]*(1-Orders[[#This Row],[Discount]])</f>
        <v>22671.9</v>
      </c>
      <c r="Q453" s="1" t="str">
        <f>IF(AND(Orders[[#This Row],[Order Value]]&gt;50000,Orders[[#This Row],[Status]]="Completed"),"Yes","No")</f>
        <v>No</v>
      </c>
      <c r="R453" s="1" t="str">
        <f>IF(OR(Orders[[#This Row],[Region]]="Dhaka",Orders[[#This Row],[Region]]="Chattogram"),"Priority","Standard")</f>
        <v>Standard</v>
      </c>
      <c r="S453" s="1" t="str">
        <f>_xlfn.CONCAT(Orders[[#This Row],[OrderID]],Orders[[#This Row],[CustomerID]],Orders[[#This Row],[Order Value]])</f>
        <v>O03438C036522671.9</v>
      </c>
    </row>
    <row r="454" spans="1:19" x14ac:dyDescent="0.25">
      <c r="A454" s="1" t="s">
        <v>870</v>
      </c>
      <c r="B454" s="1" t="s">
        <v>289</v>
      </c>
      <c r="C454" s="1" t="s">
        <v>284</v>
      </c>
      <c r="D454" s="1" t="str">
        <f>VLOOKUP(C454,Products[],2,FALSE)</f>
        <v>Labels Lite 562</v>
      </c>
      <c r="E454" s="1" t="str">
        <f>VLOOKUP(Orders[[#This Row],[ProductID]],Products[],3,FALSE)</f>
        <v>Office Supplies</v>
      </c>
      <c r="F454" s="1" t="s">
        <v>42</v>
      </c>
      <c r="G454" s="1" t="str">
        <f>_xlfn.XLOOKUP(Orders[[#This Row],[CustomerID]],'Customers'!A:A,'Customers'!E:E)</f>
        <v>Corporate</v>
      </c>
      <c r="H454" s="2">
        <v>45748</v>
      </c>
      <c r="I454" s="2">
        <v>45746</v>
      </c>
      <c r="J454">
        <v>18</v>
      </c>
      <c r="K454">
        <v>7020.28</v>
      </c>
      <c r="L454">
        <v>0</v>
      </c>
      <c r="M454" s="1" t="s">
        <v>52</v>
      </c>
      <c r="N454" s="1" t="s">
        <v>15</v>
      </c>
      <c r="O454" s="1" t="s">
        <v>35</v>
      </c>
      <c r="P454" s="3">
        <f>Orders[[#This Row],[Quantity]]*Orders[[#This Row],[UnitPrice]]*(1-Orders[[#This Row],[Discount]])</f>
        <v>126365.04</v>
      </c>
      <c r="Q454" s="1" t="str">
        <f>IF(AND(Orders[[#This Row],[Order Value]]&gt;50000,Orders[[#This Row],[Status]]="Completed"),"Yes","No")</f>
        <v>No</v>
      </c>
      <c r="R454" s="1" t="str">
        <f>IF(OR(Orders[[#This Row],[Region]]="Dhaka",Orders[[#This Row],[Region]]="Chattogram"),"Priority","Standard")</f>
        <v>Priority</v>
      </c>
      <c r="S454" s="1" t="str">
        <f>_xlfn.CONCAT(Orders[[#This Row],[OrderID]],Orders[[#This Row],[CustomerID]],Orders[[#This Row],[Order Value]])</f>
        <v>O04423C0473126365.04</v>
      </c>
    </row>
    <row r="455" spans="1:19" x14ac:dyDescent="0.25">
      <c r="A455" s="1" t="s">
        <v>872</v>
      </c>
      <c r="B455" s="1" t="s">
        <v>873</v>
      </c>
      <c r="C455" s="1" t="s">
        <v>68</v>
      </c>
      <c r="D455" s="1" t="str">
        <f>VLOOKUP(C455,Products[],2,FALSE)</f>
        <v>Tables Prime 385</v>
      </c>
      <c r="E455" s="1" t="str">
        <f>VLOOKUP(Orders[[#This Row],[ProductID]],Products[],3,FALSE)</f>
        <v>Furniture</v>
      </c>
      <c r="F455" s="1" t="s">
        <v>59</v>
      </c>
      <c r="G455" s="1" t="str">
        <f>_xlfn.XLOOKUP(Orders[[#This Row],[CustomerID]],'Customers'!A:A,'Customers'!E:E)</f>
        <v>Corporate</v>
      </c>
      <c r="H455" s="2">
        <v>45703</v>
      </c>
      <c r="I455" s="2">
        <v>45710</v>
      </c>
      <c r="J455">
        <v>17</v>
      </c>
      <c r="K455">
        <v>4297.66</v>
      </c>
      <c r="L455">
        <v>0.1</v>
      </c>
      <c r="M455" s="1" t="s">
        <v>52</v>
      </c>
      <c r="N455" s="1" t="s">
        <v>84</v>
      </c>
      <c r="O455" s="1" t="s">
        <v>24</v>
      </c>
      <c r="P455" s="3">
        <f>Orders[[#This Row],[Quantity]]*Orders[[#This Row],[UnitPrice]]*(1-Orders[[#This Row],[Discount]])</f>
        <v>65754.198000000004</v>
      </c>
      <c r="Q455" s="1" t="str">
        <f>IF(AND(Orders[[#This Row],[Order Value]]&gt;50000,Orders[[#This Row],[Status]]="Completed"),"Yes","No")</f>
        <v>No</v>
      </c>
      <c r="R455" s="1" t="str">
        <f>IF(OR(Orders[[#This Row],[Region]]="Dhaka",Orders[[#This Row],[Region]]="Chattogram"),"Priority","Standard")</f>
        <v>Priority</v>
      </c>
      <c r="S455" s="1" t="str">
        <f>_xlfn.CONCAT(Orders[[#This Row],[OrderID]],Orders[[#This Row],[CustomerID]],Orders[[#This Row],[Order Value]])</f>
        <v>O02247C007465754.198</v>
      </c>
    </row>
    <row r="456" spans="1:19" x14ac:dyDescent="0.25">
      <c r="A456" s="1" t="s">
        <v>874</v>
      </c>
      <c r="B456" s="1" t="s">
        <v>467</v>
      </c>
      <c r="C456" s="1" t="s">
        <v>197</v>
      </c>
      <c r="D456" s="1" t="str">
        <f>VLOOKUP(C456,Products[],2,FALSE)</f>
        <v>Chairs Prime 149</v>
      </c>
      <c r="E456" s="1" t="str">
        <f>VLOOKUP(Orders[[#This Row],[ProductID]],Products[],3,FALSE)</f>
        <v>Furniture</v>
      </c>
      <c r="F456" s="1" t="s">
        <v>42</v>
      </c>
      <c r="G456" s="1" t="str">
        <f>_xlfn.XLOOKUP(Orders[[#This Row],[CustomerID]],'Customers'!A:A,'Customers'!E:E)</f>
        <v>Consumer</v>
      </c>
      <c r="H456" s="2">
        <v>45582</v>
      </c>
      <c r="I456" s="2">
        <v>45595</v>
      </c>
      <c r="J456">
        <v>15</v>
      </c>
      <c r="K456">
        <v>1084.4000000000001</v>
      </c>
      <c r="L456">
        <v>0.2</v>
      </c>
      <c r="M456" s="1" t="s">
        <v>39</v>
      </c>
      <c r="N456" s="1" t="s">
        <v>84</v>
      </c>
      <c r="O456" s="1" t="s">
        <v>21</v>
      </c>
      <c r="P456" s="3">
        <f>Orders[[#This Row],[Quantity]]*Orders[[#This Row],[UnitPrice]]*(1-Orders[[#This Row],[Discount]])</f>
        <v>13012.800000000003</v>
      </c>
      <c r="Q456" s="1" t="str">
        <f>IF(AND(Orders[[#This Row],[Order Value]]&gt;50000,Orders[[#This Row],[Status]]="Completed"),"Yes","No")</f>
        <v>No</v>
      </c>
      <c r="R456" s="1" t="str">
        <f>IF(OR(Orders[[#This Row],[Region]]="Dhaka",Orders[[#This Row],[Region]]="Chattogram"),"Priority","Standard")</f>
        <v>Standard</v>
      </c>
      <c r="S456" s="1" t="str">
        <f>_xlfn.CONCAT(Orders[[#This Row],[OrderID]],Orders[[#This Row],[CustomerID]],Orders[[#This Row],[Order Value]])</f>
        <v>O02929C023613012.8</v>
      </c>
    </row>
    <row r="457" spans="1:19" x14ac:dyDescent="0.25">
      <c r="A457" s="1" t="s">
        <v>875</v>
      </c>
      <c r="B457" s="1" t="s">
        <v>153</v>
      </c>
      <c r="C457" s="1" t="s">
        <v>46</v>
      </c>
      <c r="D457" s="1" t="str">
        <f>VLOOKUP(C457,Products[],2,FALSE)</f>
        <v>Tables Max 631</v>
      </c>
      <c r="E457" s="1" t="str">
        <f>VLOOKUP(Orders[[#This Row],[ProductID]],Products[],3,FALSE)</f>
        <v>Furniture</v>
      </c>
      <c r="F457" s="1" t="s">
        <v>19</v>
      </c>
      <c r="G457" s="1" t="str">
        <f>_xlfn.XLOOKUP(Orders[[#This Row],[CustomerID]],'Customers'!A:A,'Customers'!E:E)</f>
        <v>SMB</v>
      </c>
      <c r="H457" s="2">
        <v>46008</v>
      </c>
      <c r="I457" s="2">
        <v>46022</v>
      </c>
      <c r="J457">
        <v>24</v>
      </c>
      <c r="K457">
        <v>6295.16</v>
      </c>
      <c r="L457">
        <v>0.15</v>
      </c>
      <c r="M457" s="1" t="s">
        <v>39</v>
      </c>
      <c r="N457" s="1" t="s">
        <v>34</v>
      </c>
      <c r="O457" s="1" t="s">
        <v>29</v>
      </c>
      <c r="P457" s="3">
        <f>Orders[[#This Row],[Quantity]]*Orders[[#This Row],[UnitPrice]]*(1-Orders[[#This Row],[Discount]])</f>
        <v>128421.264</v>
      </c>
      <c r="Q457" s="1" t="str">
        <f>IF(AND(Orders[[#This Row],[Order Value]]&gt;50000,Orders[[#This Row],[Status]]="Completed"),"Yes","No")</f>
        <v>Yes</v>
      </c>
      <c r="R457" s="1" t="str">
        <f>IF(OR(Orders[[#This Row],[Region]]="Dhaka",Orders[[#This Row],[Region]]="Chattogram"),"Priority","Standard")</f>
        <v>Standard</v>
      </c>
      <c r="S457" s="1" t="str">
        <f>_xlfn.CONCAT(Orders[[#This Row],[OrderID]],Orders[[#This Row],[CustomerID]],Orders[[#This Row],[Order Value]])</f>
        <v>O02946C0474128421.264</v>
      </c>
    </row>
    <row r="458" spans="1:19" x14ac:dyDescent="0.25">
      <c r="A458" s="1" t="s">
        <v>876</v>
      </c>
      <c r="B458" s="1" t="s">
        <v>406</v>
      </c>
      <c r="C458" s="1" t="s">
        <v>284</v>
      </c>
      <c r="D458" s="1" t="str">
        <f>VLOOKUP(C458,Products[],2,FALSE)</f>
        <v>Labels Lite 562</v>
      </c>
      <c r="E458" s="1" t="str">
        <f>VLOOKUP(Orders[[#This Row],[ProductID]],Products[],3,FALSE)</f>
        <v>Office Supplies</v>
      </c>
      <c r="F458" s="1" t="s">
        <v>125</v>
      </c>
      <c r="G458" s="1" t="str">
        <f>_xlfn.XLOOKUP(Orders[[#This Row],[CustomerID]],'Customers'!A:A,'Customers'!E:E)</f>
        <v>Corporate</v>
      </c>
      <c r="H458" s="2">
        <v>45992</v>
      </c>
      <c r="I458" s="2">
        <v>45992</v>
      </c>
      <c r="J458">
        <v>6</v>
      </c>
      <c r="K458">
        <v>934.51</v>
      </c>
      <c r="L458">
        <v>0.1</v>
      </c>
      <c r="M458" s="1" t="s">
        <v>43</v>
      </c>
      <c r="N458" s="1" t="s">
        <v>84</v>
      </c>
      <c r="O458" s="1" t="s">
        <v>29</v>
      </c>
      <c r="P458" s="3">
        <f>Orders[[#This Row],[Quantity]]*Orders[[#This Row],[UnitPrice]]*(1-Orders[[#This Row],[Discount]])</f>
        <v>5046.3539999999994</v>
      </c>
      <c r="Q458" s="1" t="str">
        <f>IF(AND(Orders[[#This Row],[Order Value]]&gt;50000,Orders[[#This Row],[Status]]="Completed"),"Yes","No")</f>
        <v>No</v>
      </c>
      <c r="R458" s="1" t="str">
        <f>IF(OR(Orders[[#This Row],[Region]]="Dhaka",Orders[[#This Row],[Region]]="Chattogram"),"Priority","Standard")</f>
        <v>Standard</v>
      </c>
      <c r="S458" s="1" t="str">
        <f>_xlfn.CONCAT(Orders[[#This Row],[OrderID]],Orders[[#This Row],[CustomerID]],Orders[[#This Row],[Order Value]])</f>
        <v>O03227C04175046.354</v>
      </c>
    </row>
    <row r="459" spans="1:19" x14ac:dyDescent="0.25">
      <c r="A459" s="1" t="s">
        <v>877</v>
      </c>
      <c r="B459" s="1" t="s">
        <v>878</v>
      </c>
      <c r="C459" s="1" t="s">
        <v>65</v>
      </c>
      <c r="D459" s="1" t="str">
        <f>VLOOKUP(C459,Products[],2,FALSE)</f>
        <v>Household Classic 671</v>
      </c>
      <c r="E459" s="1" t="str">
        <f>VLOOKUP(Orders[[#This Row],[ProductID]],Products[],3,FALSE)</f>
        <v>Groceries</v>
      </c>
      <c r="F459" s="1" t="s">
        <v>125</v>
      </c>
      <c r="G459" s="1" t="str">
        <f>_xlfn.XLOOKUP(Orders[[#This Row],[CustomerID]],'Customers'!A:A,'Customers'!E:E)</f>
        <v>Corporate</v>
      </c>
      <c r="H459" s="2">
        <v>45697</v>
      </c>
      <c r="I459" s="2">
        <v>45704</v>
      </c>
      <c r="J459">
        <v>10</v>
      </c>
      <c r="K459">
        <v>3981.18</v>
      </c>
      <c r="L459">
        <v>0</v>
      </c>
      <c r="M459" s="1" t="s">
        <v>39</v>
      </c>
      <c r="N459" s="1" t="s">
        <v>34</v>
      </c>
      <c r="O459" s="1" t="s">
        <v>35</v>
      </c>
      <c r="P459" s="3">
        <f>Orders[[#This Row],[Quantity]]*Orders[[#This Row],[UnitPrice]]*(1-Orders[[#This Row],[Discount]])</f>
        <v>39811.799999999996</v>
      </c>
      <c r="Q459" s="1" t="str">
        <f>IF(AND(Orders[[#This Row],[Order Value]]&gt;50000,Orders[[#This Row],[Status]]="Completed"),"Yes","No")</f>
        <v>No</v>
      </c>
      <c r="R459" s="1" t="str">
        <f>IF(OR(Orders[[#This Row],[Region]]="Dhaka",Orders[[#This Row],[Region]]="Chattogram"),"Priority","Standard")</f>
        <v>Standard</v>
      </c>
      <c r="S459" s="1" t="str">
        <f>_xlfn.CONCAT(Orders[[#This Row],[OrderID]],Orders[[#This Row],[CustomerID]],Orders[[#This Row],[Order Value]])</f>
        <v>O05434C025739811.8</v>
      </c>
    </row>
    <row r="460" spans="1:19" x14ac:dyDescent="0.25">
      <c r="A460" s="1" t="s">
        <v>879</v>
      </c>
      <c r="B460" s="1" t="s">
        <v>329</v>
      </c>
      <c r="C460" s="1" t="s">
        <v>54</v>
      </c>
      <c r="D460" s="1" t="str">
        <f>VLOOKUP(C460,Products[],2,FALSE)</f>
        <v>Women Lite 643</v>
      </c>
      <c r="E460" s="1" t="str">
        <f>VLOOKUP(Orders[[#This Row],[ProductID]],Products[],3,FALSE)</f>
        <v>Apparel</v>
      </c>
      <c r="F460" s="1" t="s">
        <v>152</v>
      </c>
      <c r="G460" s="1" t="str">
        <f>_xlfn.XLOOKUP(Orders[[#This Row],[CustomerID]],'Customers'!A:A,'Customers'!E:E)</f>
        <v>SMB</v>
      </c>
      <c r="H460" s="2">
        <v>45834</v>
      </c>
      <c r="I460" s="2">
        <v>45847</v>
      </c>
      <c r="J460">
        <v>8</v>
      </c>
      <c r="K460">
        <v>4068</v>
      </c>
      <c r="L460">
        <v>0.05</v>
      </c>
      <c r="M460" s="1" t="s">
        <v>20</v>
      </c>
      <c r="N460" s="1" t="s">
        <v>34</v>
      </c>
      <c r="O460" s="1" t="s">
        <v>24</v>
      </c>
      <c r="P460" s="3">
        <f>Orders[[#This Row],[Quantity]]*Orders[[#This Row],[UnitPrice]]*(1-Orders[[#This Row],[Discount]])</f>
        <v>30916.799999999999</v>
      </c>
      <c r="Q460" s="1" t="str">
        <f>IF(AND(Orders[[#This Row],[Order Value]]&gt;50000,Orders[[#This Row],[Status]]="Completed"),"Yes","No")</f>
        <v>No</v>
      </c>
      <c r="R460" s="1" t="str">
        <f>IF(OR(Orders[[#This Row],[Region]]="Dhaka",Orders[[#This Row],[Region]]="Chattogram"),"Priority","Standard")</f>
        <v>Priority</v>
      </c>
      <c r="S460" s="1" t="str">
        <f>_xlfn.CONCAT(Orders[[#This Row],[OrderID]],Orders[[#This Row],[CustomerID]],Orders[[#This Row],[Order Value]])</f>
        <v>O02375C044030916.8</v>
      </c>
    </row>
    <row r="461" spans="1:19" x14ac:dyDescent="0.25">
      <c r="A461" s="1" t="s">
        <v>880</v>
      </c>
      <c r="B461" s="1" t="s">
        <v>881</v>
      </c>
      <c r="C461" s="1" t="s">
        <v>18</v>
      </c>
      <c r="D461" s="1" t="str">
        <f>VLOOKUP(C461,Products[],2,FALSE)</f>
        <v>Labels Deluxe 800</v>
      </c>
      <c r="E461" s="1" t="str">
        <f>VLOOKUP(Orders[[#This Row],[ProductID]],Products[],3,FALSE)</f>
        <v>Office Supplies</v>
      </c>
      <c r="F461" s="1" t="s">
        <v>33</v>
      </c>
      <c r="G461" s="1" t="str">
        <f>_xlfn.XLOOKUP(Orders[[#This Row],[CustomerID]],'Customers'!A:A,'Customers'!E:E)</f>
        <v>SMB</v>
      </c>
      <c r="H461" s="2">
        <v>45655</v>
      </c>
      <c r="I461" s="2">
        <v>45666</v>
      </c>
      <c r="J461">
        <v>5</v>
      </c>
      <c r="K461">
        <v>4955.97</v>
      </c>
      <c r="L461">
        <v>0</v>
      </c>
      <c r="M461" s="1" t="s">
        <v>20</v>
      </c>
      <c r="N461" s="1" t="s">
        <v>15</v>
      </c>
      <c r="O461" s="1" t="s">
        <v>24</v>
      </c>
      <c r="P461" s="3">
        <f>Orders[[#This Row],[Quantity]]*Orders[[#This Row],[UnitPrice]]*(1-Orders[[#This Row],[Discount]])</f>
        <v>24779.850000000002</v>
      </c>
      <c r="Q461" s="1" t="str">
        <f>IF(AND(Orders[[#This Row],[Order Value]]&gt;50000,Orders[[#This Row],[Status]]="Completed"),"Yes","No")</f>
        <v>No</v>
      </c>
      <c r="R461" s="1" t="str">
        <f>IF(OR(Orders[[#This Row],[Region]]="Dhaka",Orders[[#This Row],[Region]]="Chattogram"),"Priority","Standard")</f>
        <v>Priority</v>
      </c>
      <c r="S461" s="1" t="str">
        <f>_xlfn.CONCAT(Orders[[#This Row],[OrderID]],Orders[[#This Row],[CustomerID]],Orders[[#This Row],[Order Value]])</f>
        <v>O03441C008924779.85</v>
      </c>
    </row>
    <row r="462" spans="1:19" hidden="1" x14ac:dyDescent="0.25">
      <c r="A462" s="1" t="s">
        <v>882</v>
      </c>
      <c r="B462" s="1" t="s">
        <v>206</v>
      </c>
      <c r="C462" s="1" t="s">
        <v>38</v>
      </c>
      <c r="D462" s="1" t="e">
        <f>VLOOKUP(C462,Products[],2,FALSE)</f>
        <v>#N/A</v>
      </c>
      <c r="E462" s="1" t="e">
        <f>VLOOKUP(Orders[[#This Row],[ProductID]],Products[],3,FALSE)</f>
        <v>#N/A</v>
      </c>
      <c r="F462" s="1" t="s">
        <v>105</v>
      </c>
      <c r="G462" s="1" t="str">
        <f>_xlfn.XLOOKUP(Orders[[#This Row],[CustomerID]],'Customers'!A:A,'Customers'!E:E)</f>
        <v>SMB</v>
      </c>
      <c r="H462" s="2">
        <v>45571</v>
      </c>
      <c r="I462" s="2">
        <v>45585</v>
      </c>
      <c r="J462">
        <v>21</v>
      </c>
      <c r="K462">
        <v>3773.5</v>
      </c>
      <c r="L462">
        <v>0.2</v>
      </c>
      <c r="M462" s="1" t="s">
        <v>43</v>
      </c>
      <c r="N462" s="1" t="s">
        <v>15</v>
      </c>
      <c r="O462" s="1" t="s">
        <v>29</v>
      </c>
      <c r="P462" s="3">
        <f>Orders[[#This Row],[Quantity]]*Orders[[#This Row],[UnitPrice]]*(1-Orders[[#This Row],[Discount]])</f>
        <v>63394.8</v>
      </c>
      <c r="Q462" s="1" t="str">
        <f>IF(AND(Orders[[#This Row],[Order Value]]&gt;50000,Orders[[#This Row],[Status]]="Completed"),"Yes","No")</f>
        <v>No</v>
      </c>
      <c r="R462" s="1" t="str">
        <f>IF(OR(Orders[[#This Row],[Region]]="Dhaka",Orders[[#This Row],[Region]]="Chattogram"),"Priority","Standard")</f>
        <v>Standard</v>
      </c>
      <c r="S462" s="1" t="str">
        <f>_xlfn.CONCAT(Orders[[#This Row],[OrderID]],Orders[[#This Row],[CustomerID]],Orders[[#This Row],[Order Value]])</f>
        <v>O01805C029163394.8</v>
      </c>
    </row>
    <row r="463" spans="1:19" x14ac:dyDescent="0.25">
      <c r="A463" s="1" t="s">
        <v>883</v>
      </c>
      <c r="B463" s="1" t="s">
        <v>884</v>
      </c>
      <c r="C463" s="1" t="s">
        <v>87</v>
      </c>
      <c r="D463" s="1" t="str">
        <f>VLOOKUP(C463,Products[],2,FALSE)</f>
        <v>Storage Plus 812</v>
      </c>
      <c r="E463" s="1" t="str">
        <f>VLOOKUP(Orders[[#This Row],[ProductID]],Products[],3,FALSE)</f>
        <v>Furniture</v>
      </c>
      <c r="F463" s="1" t="s">
        <v>55</v>
      </c>
      <c r="G463" s="1" t="str">
        <f>_xlfn.XLOOKUP(Orders[[#This Row],[CustomerID]],'Customers'!A:A,'Customers'!E:E)</f>
        <v>consumer</v>
      </c>
      <c r="H463" s="2">
        <v>45512</v>
      </c>
      <c r="I463" s="2">
        <v>45525</v>
      </c>
      <c r="J463">
        <v>4</v>
      </c>
      <c r="K463">
        <v>4538.59</v>
      </c>
      <c r="L463">
        <v>0.1</v>
      </c>
      <c r="M463" s="1" t="s">
        <v>43</v>
      </c>
      <c r="N463" s="1" t="s">
        <v>34</v>
      </c>
      <c r="O463" s="1" t="s">
        <v>35</v>
      </c>
      <c r="P463" s="3">
        <f>Orders[[#This Row],[Quantity]]*Orders[[#This Row],[UnitPrice]]*(1-Orders[[#This Row],[Discount]])</f>
        <v>16338.924000000001</v>
      </c>
      <c r="Q463" s="1" t="str">
        <f>IF(AND(Orders[[#This Row],[Order Value]]&gt;50000,Orders[[#This Row],[Status]]="Completed"),"Yes","No")</f>
        <v>No</v>
      </c>
      <c r="R463" s="1" t="str">
        <f>IF(OR(Orders[[#This Row],[Region]]="Dhaka",Orders[[#This Row],[Region]]="Chattogram"),"Priority","Standard")</f>
        <v>Standard</v>
      </c>
      <c r="S463" s="1" t="str">
        <f>_xlfn.CONCAT(Orders[[#This Row],[OrderID]],Orders[[#This Row],[CustomerID]],Orders[[#This Row],[Order Value]])</f>
        <v>O01931C014716338.924</v>
      </c>
    </row>
    <row r="464" spans="1:19" x14ac:dyDescent="0.25">
      <c r="A464" s="1" t="s">
        <v>885</v>
      </c>
      <c r="B464" s="1" t="s">
        <v>759</v>
      </c>
      <c r="C464" s="1" t="s">
        <v>71</v>
      </c>
      <c r="D464" s="1" t="str">
        <f>VLOOKUP(C464,Products[],2,FALSE)</f>
        <v>Cameras Classic 922</v>
      </c>
      <c r="E464" s="1" t="str">
        <f>VLOOKUP(Orders[[#This Row],[ProductID]],Products[],3,FALSE)</f>
        <v>Electronics</v>
      </c>
      <c r="F464" s="1" t="s">
        <v>13</v>
      </c>
      <c r="G464" s="1" t="str">
        <f>_xlfn.XLOOKUP(Orders[[#This Row],[CustomerID]],'Customers'!A:A,'Customers'!E:E)</f>
        <v>consumer</v>
      </c>
      <c r="H464" s="2">
        <v>45405</v>
      </c>
      <c r="I464" s="2">
        <v>45403</v>
      </c>
      <c r="J464">
        <v>14</v>
      </c>
      <c r="K464">
        <v>6528.06</v>
      </c>
      <c r="L464">
        <v>0.2</v>
      </c>
      <c r="M464" s="1" t="s">
        <v>39</v>
      </c>
      <c r="N464" s="1" t="s">
        <v>34</v>
      </c>
      <c r="O464" s="1" t="s">
        <v>35</v>
      </c>
      <c r="P464" s="3">
        <f>Orders[[#This Row],[Quantity]]*Orders[[#This Row],[UnitPrice]]*(1-Orders[[#This Row],[Discount]])</f>
        <v>73114.272000000012</v>
      </c>
      <c r="Q464" s="1" t="str">
        <f>IF(AND(Orders[[#This Row],[Order Value]]&gt;50000,Orders[[#This Row],[Status]]="Completed"),"Yes","No")</f>
        <v>Yes</v>
      </c>
      <c r="R464" s="1" t="str">
        <f>IF(OR(Orders[[#This Row],[Region]]="Dhaka",Orders[[#This Row],[Region]]="Chattogram"),"Priority","Standard")</f>
        <v>Standard</v>
      </c>
      <c r="S464" s="1" t="str">
        <f>_xlfn.CONCAT(Orders[[#This Row],[OrderID]],Orders[[#This Row],[CustomerID]],Orders[[#This Row],[Order Value]])</f>
        <v>O02010C046173114.272</v>
      </c>
    </row>
    <row r="465" spans="1:19" x14ac:dyDescent="0.25">
      <c r="A465" s="1" t="s">
        <v>886</v>
      </c>
      <c r="B465" s="1" t="s">
        <v>294</v>
      </c>
      <c r="C465" s="1" t="s">
        <v>131</v>
      </c>
      <c r="D465" s="1" t="str">
        <f>VLOOKUP(C465,Products[],2,FALSE)</f>
        <v>Tables Plus 844</v>
      </c>
      <c r="E465" s="1" t="str">
        <f>VLOOKUP(Orders[[#This Row],[ProductID]],Products[],3,FALSE)</f>
        <v>Furniture</v>
      </c>
      <c r="F465" s="1" t="s">
        <v>51</v>
      </c>
      <c r="G465" s="1" t="str">
        <f>_xlfn.XLOOKUP(Orders[[#This Row],[CustomerID]],'Customers'!A:A,'Customers'!E:E)</f>
        <v>Home Office</v>
      </c>
      <c r="H465" s="2">
        <v>45910</v>
      </c>
      <c r="I465" s="2">
        <v>45909</v>
      </c>
      <c r="J465">
        <v>6</v>
      </c>
      <c r="K465">
        <v>1289.74</v>
      </c>
      <c r="L465">
        <v>0.05</v>
      </c>
      <c r="M465" s="1" t="s">
        <v>39</v>
      </c>
      <c r="N465" s="1" t="s">
        <v>15</v>
      </c>
      <c r="O465" s="1" t="s">
        <v>24</v>
      </c>
      <c r="P465" s="3">
        <f>Orders[[#This Row],[Quantity]]*Orders[[#This Row],[UnitPrice]]*(1-Orders[[#This Row],[Discount]])</f>
        <v>7351.518</v>
      </c>
      <c r="Q465" s="1" t="str">
        <f>IF(AND(Orders[[#This Row],[Order Value]]&gt;50000,Orders[[#This Row],[Status]]="Completed"),"Yes","No")</f>
        <v>No</v>
      </c>
      <c r="R465" s="1" t="str">
        <f>IF(OR(Orders[[#This Row],[Region]]="Dhaka",Orders[[#This Row],[Region]]="Chattogram"),"Priority","Standard")</f>
        <v>Standard</v>
      </c>
      <c r="S465" s="1" t="str">
        <f>_xlfn.CONCAT(Orders[[#This Row],[OrderID]],Orders[[#This Row],[CustomerID]],Orders[[#This Row],[Order Value]])</f>
        <v>O00675C04047351.518</v>
      </c>
    </row>
    <row r="466" spans="1:19" x14ac:dyDescent="0.25">
      <c r="A466" s="1" t="s">
        <v>887</v>
      </c>
      <c r="B466" s="1" t="s">
        <v>198</v>
      </c>
      <c r="C466" s="1" t="s">
        <v>73</v>
      </c>
      <c r="D466" s="1" t="str">
        <f>VLOOKUP(C466,Products[],2,FALSE)</f>
        <v>Mobile Accessories Max 508</v>
      </c>
      <c r="E466" s="1" t="str">
        <f>VLOOKUP(Orders[[#This Row],[ProductID]],Products[],3,FALSE)</f>
        <v>Electronics</v>
      </c>
      <c r="F466" s="1" t="s">
        <v>47</v>
      </c>
      <c r="G466" s="1" t="str">
        <f>_xlfn.XLOOKUP(Orders[[#This Row],[CustomerID]],'Customers'!A:A,'Customers'!E:E)</f>
        <v>Home Office</v>
      </c>
      <c r="H466" s="2">
        <v>45632</v>
      </c>
      <c r="I466" s="2">
        <v>45636</v>
      </c>
      <c r="J466">
        <v>11</v>
      </c>
      <c r="K466">
        <v>462.67</v>
      </c>
      <c r="L466">
        <v>0.05</v>
      </c>
      <c r="M466" s="1" t="s">
        <v>43</v>
      </c>
      <c r="N466" s="1" t="s">
        <v>15</v>
      </c>
      <c r="O466" s="1" t="s">
        <v>35</v>
      </c>
      <c r="P466" s="3">
        <f>Orders[[#This Row],[Quantity]]*Orders[[#This Row],[UnitPrice]]*(1-Orders[[#This Row],[Discount]])</f>
        <v>4834.9014999999999</v>
      </c>
      <c r="Q466" s="1" t="str">
        <f>IF(AND(Orders[[#This Row],[Order Value]]&gt;50000,Orders[[#This Row],[Status]]="Completed"),"Yes","No")</f>
        <v>No</v>
      </c>
      <c r="R466" s="1" t="str">
        <f>IF(OR(Orders[[#This Row],[Region]]="Dhaka",Orders[[#This Row],[Region]]="Chattogram"),"Priority","Standard")</f>
        <v>Standard</v>
      </c>
      <c r="S466" s="1" t="str">
        <f>_xlfn.CONCAT(Orders[[#This Row],[OrderID]],Orders[[#This Row],[CustomerID]],Orders[[#This Row],[Order Value]])</f>
        <v>O05361C00464834.9015</v>
      </c>
    </row>
    <row r="467" spans="1:19" x14ac:dyDescent="0.25">
      <c r="A467" s="1" t="s">
        <v>888</v>
      </c>
      <c r="B467" s="1" t="s">
        <v>265</v>
      </c>
      <c r="C467" s="1" t="s">
        <v>124</v>
      </c>
      <c r="D467" s="1" t="str">
        <f>VLOOKUP(C467,Products[],2,FALSE)</f>
        <v>Decor Lite 474</v>
      </c>
      <c r="E467" s="1" t="str">
        <f>VLOOKUP(Orders[[#This Row],[ProductID]],Products[],3,FALSE)</f>
        <v>Furniture</v>
      </c>
      <c r="F467" s="1" t="s">
        <v>125</v>
      </c>
      <c r="G467" s="1" t="str">
        <f>_xlfn.XLOOKUP(Orders[[#This Row],[CustomerID]],'Customers'!A:A,'Customers'!E:E)</f>
        <v>Corporate</v>
      </c>
      <c r="H467" s="2">
        <v>45872</v>
      </c>
      <c r="I467" s="2">
        <v>45883</v>
      </c>
      <c r="J467">
        <v>4</v>
      </c>
      <c r="K467">
        <v>5999.13</v>
      </c>
      <c r="L467">
        <v>0</v>
      </c>
      <c r="M467" s="1" t="s">
        <v>39</v>
      </c>
      <c r="N467" s="1" t="s">
        <v>15</v>
      </c>
      <c r="O467" s="1" t="s">
        <v>29</v>
      </c>
      <c r="P467" s="3">
        <f>Orders[[#This Row],[Quantity]]*Orders[[#This Row],[UnitPrice]]*(1-Orders[[#This Row],[Discount]])</f>
        <v>23996.52</v>
      </c>
      <c r="Q467" s="1" t="str">
        <f>IF(AND(Orders[[#This Row],[Order Value]]&gt;50000,Orders[[#This Row],[Status]]="Completed"),"Yes","No")</f>
        <v>No</v>
      </c>
      <c r="R467" s="1" t="str">
        <f>IF(OR(Orders[[#This Row],[Region]]="Dhaka",Orders[[#This Row],[Region]]="Chattogram"),"Priority","Standard")</f>
        <v>Standard</v>
      </c>
      <c r="S467" s="1" t="str">
        <f>_xlfn.CONCAT(Orders[[#This Row],[OrderID]],Orders[[#This Row],[CustomerID]],Orders[[#This Row],[Order Value]])</f>
        <v>O01764C045323996.52</v>
      </c>
    </row>
    <row r="468" spans="1:19" x14ac:dyDescent="0.25">
      <c r="A468" s="1" t="s">
        <v>889</v>
      </c>
      <c r="B468" s="1" t="s">
        <v>890</v>
      </c>
      <c r="C468" s="1" t="s">
        <v>71</v>
      </c>
      <c r="D468" s="1" t="str">
        <f>VLOOKUP(C468,Products[],2,FALSE)</f>
        <v>Cameras Classic 922</v>
      </c>
      <c r="E468" s="1" t="str">
        <f>VLOOKUP(Orders[[#This Row],[ProductID]],Products[],3,FALSE)</f>
        <v>Electronics</v>
      </c>
      <c r="F468" s="1" t="s">
        <v>51</v>
      </c>
      <c r="G468" s="1" t="str">
        <f>_xlfn.XLOOKUP(Orders[[#This Row],[CustomerID]],'Customers'!A:A,'Customers'!E:E)</f>
        <v>Consumer</v>
      </c>
      <c r="H468" s="2">
        <v>45995</v>
      </c>
      <c r="I468" s="2">
        <v>46001</v>
      </c>
      <c r="J468">
        <v>22</v>
      </c>
      <c r="K468">
        <v>3878.08</v>
      </c>
      <c r="L468">
        <v>0</v>
      </c>
      <c r="M468" s="1" t="s">
        <v>39</v>
      </c>
      <c r="N468" s="1" t="s">
        <v>34</v>
      </c>
      <c r="O468" s="1" t="s">
        <v>24</v>
      </c>
      <c r="P468" s="3">
        <f>Orders[[#This Row],[Quantity]]*Orders[[#This Row],[UnitPrice]]*(1-Orders[[#This Row],[Discount]])</f>
        <v>85317.759999999995</v>
      </c>
      <c r="Q468" s="1" t="str">
        <f>IF(AND(Orders[[#This Row],[Order Value]]&gt;50000,Orders[[#This Row],[Status]]="Completed"),"Yes","No")</f>
        <v>Yes</v>
      </c>
      <c r="R468" s="1" t="str">
        <f>IF(OR(Orders[[#This Row],[Region]]="Dhaka",Orders[[#This Row],[Region]]="Chattogram"),"Priority","Standard")</f>
        <v>Standard</v>
      </c>
      <c r="S468" s="1" t="str">
        <f>_xlfn.CONCAT(Orders[[#This Row],[OrderID]],Orders[[#This Row],[CustomerID]],Orders[[#This Row],[Order Value]])</f>
        <v>O05380C032485317.76</v>
      </c>
    </row>
    <row r="469" spans="1:19" x14ac:dyDescent="0.25">
      <c r="A469" s="1" t="s">
        <v>891</v>
      </c>
      <c r="B469" s="1" t="s">
        <v>166</v>
      </c>
      <c r="C469" s="1" t="s">
        <v>46</v>
      </c>
      <c r="D469" s="1" t="str">
        <f>VLOOKUP(C469,Products[],2,FALSE)</f>
        <v>Tables Max 631</v>
      </c>
      <c r="E469" s="1" t="str">
        <f>VLOOKUP(Orders[[#This Row],[ProductID]],Products[],3,FALSE)</f>
        <v>Furniture</v>
      </c>
      <c r="F469" s="1" t="s">
        <v>82</v>
      </c>
      <c r="G469" s="1" t="str">
        <f>_xlfn.XLOOKUP(Orders[[#This Row],[CustomerID]],'Customers'!A:A,'Customers'!E:E)</f>
        <v>consumer</v>
      </c>
      <c r="H469" s="2">
        <v>45956</v>
      </c>
      <c r="I469" s="2">
        <v>45965</v>
      </c>
      <c r="J469">
        <v>22</v>
      </c>
      <c r="K469">
        <v>2273.79</v>
      </c>
      <c r="L469">
        <v>0.15</v>
      </c>
      <c r="M469" s="1" t="s">
        <v>20</v>
      </c>
      <c r="N469" s="1" t="s">
        <v>28</v>
      </c>
      <c r="O469" s="1" t="s">
        <v>29</v>
      </c>
      <c r="P469" s="3">
        <f>Orders[[#This Row],[Quantity]]*Orders[[#This Row],[UnitPrice]]*(1-Orders[[#This Row],[Discount]])</f>
        <v>42519.873</v>
      </c>
      <c r="Q469" s="1" t="str">
        <f>IF(AND(Orders[[#This Row],[Order Value]]&gt;50000,Orders[[#This Row],[Status]]="Completed"),"Yes","No")</f>
        <v>No</v>
      </c>
      <c r="R469" s="1" t="str">
        <f>IF(OR(Orders[[#This Row],[Region]]="Dhaka",Orders[[#This Row],[Region]]="Chattogram"),"Priority","Standard")</f>
        <v>Priority</v>
      </c>
      <c r="S469" s="1" t="str">
        <f>_xlfn.CONCAT(Orders[[#This Row],[OrderID]],Orders[[#This Row],[CustomerID]],Orders[[#This Row],[Order Value]])</f>
        <v>O02282C035442519.873</v>
      </c>
    </row>
    <row r="470" spans="1:19" x14ac:dyDescent="0.25">
      <c r="A470" s="1" t="s">
        <v>892</v>
      </c>
      <c r="B470" s="1" t="s">
        <v>495</v>
      </c>
      <c r="C470" s="1" t="s">
        <v>230</v>
      </c>
      <c r="D470" s="1" t="str">
        <f>VLOOKUP(C470,Products[],2,FALSE)</f>
        <v>Footwear Eco 532</v>
      </c>
      <c r="E470" s="1" t="str">
        <f>VLOOKUP(Orders[[#This Row],[ProductID]],Products[],3,FALSE)</f>
        <v>Apparel</v>
      </c>
      <c r="F470" s="1" t="s">
        <v>47</v>
      </c>
      <c r="G470" s="1" t="str">
        <f>_xlfn.XLOOKUP(Orders[[#This Row],[CustomerID]],'Customers'!A:A,'Customers'!E:E)</f>
        <v>Consumer</v>
      </c>
      <c r="H470" s="2">
        <v>45328</v>
      </c>
      <c r="I470" s="2">
        <v>45329</v>
      </c>
      <c r="J470">
        <v>8</v>
      </c>
      <c r="K470">
        <v>7904.36</v>
      </c>
      <c r="L470">
        <v>0.05</v>
      </c>
      <c r="M470" s="1" t="s">
        <v>43</v>
      </c>
      <c r="N470" s="1" t="s">
        <v>34</v>
      </c>
      <c r="O470" s="1" t="s">
        <v>21</v>
      </c>
      <c r="P470" s="3">
        <f>Orders[[#This Row],[Quantity]]*Orders[[#This Row],[UnitPrice]]*(1-Orders[[#This Row],[Discount]])</f>
        <v>60073.135999999991</v>
      </c>
      <c r="Q470" s="1" t="str">
        <f>IF(AND(Orders[[#This Row],[Order Value]]&gt;50000,Orders[[#This Row],[Status]]="Completed"),"Yes","No")</f>
        <v>Yes</v>
      </c>
      <c r="R470" s="1" t="str">
        <f>IF(OR(Orders[[#This Row],[Region]]="Dhaka",Orders[[#This Row],[Region]]="Chattogram"),"Priority","Standard")</f>
        <v>Standard</v>
      </c>
      <c r="S470" s="1" t="str">
        <f>_xlfn.CONCAT(Orders[[#This Row],[OrderID]],Orders[[#This Row],[CustomerID]],Orders[[#This Row],[Order Value]])</f>
        <v>O02742C028560073.136</v>
      </c>
    </row>
    <row r="471" spans="1:19" x14ac:dyDescent="0.25">
      <c r="A471" s="1" t="s">
        <v>893</v>
      </c>
      <c r="B471" s="1" t="s">
        <v>400</v>
      </c>
      <c r="C471" s="1" t="s">
        <v>27</v>
      </c>
      <c r="D471" s="1" t="str">
        <f>VLOOKUP(C471,Products[],2,FALSE)</f>
        <v>Women Eco 225</v>
      </c>
      <c r="E471" s="1" t="str">
        <f>VLOOKUP(Orders[[#This Row],[ProductID]],Products[],3,FALSE)</f>
        <v>Apparel</v>
      </c>
      <c r="F471" s="1" t="s">
        <v>105</v>
      </c>
      <c r="G471" s="1" t="str">
        <f>_xlfn.XLOOKUP(Orders[[#This Row],[CustomerID]],'Customers'!A:A,'Customers'!E:E)</f>
        <v>consumer</v>
      </c>
      <c r="H471" s="2">
        <v>45848</v>
      </c>
      <c r="I471" s="2">
        <v>45851</v>
      </c>
      <c r="J471">
        <v>9</v>
      </c>
      <c r="K471">
        <v>7183.06</v>
      </c>
      <c r="L471">
        <v>0</v>
      </c>
      <c r="M471" s="1" t="s">
        <v>39</v>
      </c>
      <c r="N471" s="1" t="s">
        <v>34</v>
      </c>
      <c r="O471" s="1" t="s">
        <v>29</v>
      </c>
      <c r="P471" s="3">
        <f>Orders[[#This Row],[Quantity]]*Orders[[#This Row],[UnitPrice]]*(1-Orders[[#This Row],[Discount]])</f>
        <v>64647.54</v>
      </c>
      <c r="Q471" s="1" t="str">
        <f>IF(AND(Orders[[#This Row],[Order Value]]&gt;50000,Orders[[#This Row],[Status]]="Completed"),"Yes","No")</f>
        <v>Yes</v>
      </c>
      <c r="R471" s="1" t="str">
        <f>IF(OR(Orders[[#This Row],[Region]]="Dhaka",Orders[[#This Row],[Region]]="Chattogram"),"Priority","Standard")</f>
        <v>Standard</v>
      </c>
      <c r="S471" s="1" t="str">
        <f>_xlfn.CONCAT(Orders[[#This Row],[OrderID]],Orders[[#This Row],[CustomerID]],Orders[[#This Row],[Order Value]])</f>
        <v>O05351C012464647.54</v>
      </c>
    </row>
    <row r="472" spans="1:19" x14ac:dyDescent="0.25">
      <c r="A472" s="1" t="s">
        <v>894</v>
      </c>
      <c r="B472" s="1" t="s">
        <v>895</v>
      </c>
      <c r="C472" s="1" t="s">
        <v>199</v>
      </c>
      <c r="D472" s="1" t="str">
        <f>VLOOKUP(C472,Products[],2,FALSE)</f>
        <v>Laptops Deluxe 892</v>
      </c>
      <c r="E472" s="1" t="str">
        <f>VLOOKUP(Orders[[#This Row],[ProductID]],Products[],3,FALSE)</f>
        <v>Electronics</v>
      </c>
      <c r="F472" s="1" t="s">
        <v>33</v>
      </c>
      <c r="G472" s="1" t="str">
        <f>_xlfn.XLOOKUP(Orders[[#This Row],[CustomerID]],'Customers'!A:A,'Customers'!E:E)</f>
        <v>SMB</v>
      </c>
      <c r="H472" s="2">
        <v>45639</v>
      </c>
      <c r="I472" s="2">
        <v>45642</v>
      </c>
      <c r="J472">
        <v>5</v>
      </c>
      <c r="K472">
        <v>3850.46</v>
      </c>
      <c r="L472">
        <v>0.2</v>
      </c>
      <c r="M472" s="1" t="s">
        <v>20</v>
      </c>
      <c r="N472" s="1" t="s">
        <v>28</v>
      </c>
      <c r="O472" s="1" t="s">
        <v>24</v>
      </c>
      <c r="P472" s="3">
        <f>Orders[[#This Row],[Quantity]]*Orders[[#This Row],[UnitPrice]]*(1-Orders[[#This Row],[Discount]])</f>
        <v>15401.84</v>
      </c>
      <c r="Q472" s="1" t="str">
        <f>IF(AND(Orders[[#This Row],[Order Value]]&gt;50000,Orders[[#This Row],[Status]]="Completed"),"Yes","No")</f>
        <v>No</v>
      </c>
      <c r="R472" s="1" t="str">
        <f>IF(OR(Orders[[#This Row],[Region]]="Dhaka",Orders[[#This Row],[Region]]="Chattogram"),"Priority","Standard")</f>
        <v>Priority</v>
      </c>
      <c r="S472" s="1" t="str">
        <f>_xlfn.CONCAT(Orders[[#This Row],[OrderID]],Orders[[#This Row],[CustomerID]],Orders[[#This Row],[Order Value]])</f>
        <v>O02858C043415401.84</v>
      </c>
    </row>
    <row r="473" spans="1:19" x14ac:dyDescent="0.25">
      <c r="A473" s="1" t="s">
        <v>896</v>
      </c>
      <c r="B473" s="1" t="s">
        <v>656</v>
      </c>
      <c r="C473" s="1" t="s">
        <v>178</v>
      </c>
      <c r="D473" s="1" t="str">
        <f>VLOOKUP(C473,Products[],2,FALSE)</f>
        <v>Personal Care Mini 570</v>
      </c>
      <c r="E473" s="1" t="str">
        <f>VLOOKUP(Orders[[#This Row],[ProductID]],Products[],3,FALSE)</f>
        <v>Groceries</v>
      </c>
      <c r="F473" s="1" t="s">
        <v>125</v>
      </c>
      <c r="G473" s="1" t="str">
        <f>_xlfn.XLOOKUP(Orders[[#This Row],[CustomerID]],'Customers'!A:A,'Customers'!E:E)</f>
        <v>Consumer</v>
      </c>
      <c r="H473" s="2">
        <v>45929</v>
      </c>
      <c r="I473" s="2">
        <v>45941</v>
      </c>
      <c r="J473">
        <v>1</v>
      </c>
      <c r="K473">
        <v>5376.82</v>
      </c>
      <c r="L473">
        <v>0.15</v>
      </c>
      <c r="M473" s="1" t="s">
        <v>43</v>
      </c>
      <c r="N473" s="1" t="s">
        <v>34</v>
      </c>
      <c r="O473" s="1" t="s">
        <v>35</v>
      </c>
      <c r="P473" s="3">
        <f>Orders[[#This Row],[Quantity]]*Orders[[#This Row],[UnitPrice]]*(1-Orders[[#This Row],[Discount]])</f>
        <v>4570.2969999999996</v>
      </c>
      <c r="Q473" s="1" t="str">
        <f>IF(AND(Orders[[#This Row],[Order Value]]&gt;50000,Orders[[#This Row],[Status]]="Completed"),"Yes","No")</f>
        <v>No</v>
      </c>
      <c r="R473" s="1" t="str">
        <f>IF(OR(Orders[[#This Row],[Region]]="Dhaka",Orders[[#This Row],[Region]]="Chattogram"),"Priority","Standard")</f>
        <v>Standard</v>
      </c>
      <c r="S473" s="1" t="str">
        <f>_xlfn.CONCAT(Orders[[#This Row],[OrderID]],Orders[[#This Row],[CustomerID]],Orders[[#This Row],[Order Value]])</f>
        <v>O03006C00604570.297</v>
      </c>
    </row>
    <row r="474" spans="1:19" hidden="1" x14ac:dyDescent="0.25">
      <c r="A474" s="1" t="s">
        <v>899</v>
      </c>
      <c r="B474" s="1" t="s">
        <v>143</v>
      </c>
      <c r="C474" s="1" t="s">
        <v>221</v>
      </c>
      <c r="D474" s="1" t="e">
        <f>VLOOKUP(C474,Products[],2,FALSE)</f>
        <v>#N/A</v>
      </c>
      <c r="E474" s="1" t="e">
        <f>VLOOKUP(Orders[[#This Row],[ProductID]],Products[],3,FALSE)</f>
        <v>#N/A</v>
      </c>
      <c r="F474" s="1" t="s">
        <v>152</v>
      </c>
      <c r="G474" s="1" t="str">
        <f>_xlfn.XLOOKUP(Orders[[#This Row],[CustomerID]],'Customers'!A:A,'Customers'!E:E)</f>
        <v>Corporate</v>
      </c>
      <c r="H474" s="2">
        <v>45566</v>
      </c>
      <c r="I474" s="2">
        <v>45570</v>
      </c>
      <c r="J474">
        <v>11</v>
      </c>
      <c r="K474">
        <v>927.97</v>
      </c>
      <c r="L474">
        <v>0</v>
      </c>
      <c r="M474" s="1" t="s">
        <v>52</v>
      </c>
      <c r="N474" s="1" t="s">
        <v>34</v>
      </c>
      <c r="O474" s="1" t="s">
        <v>21</v>
      </c>
      <c r="P474" s="3">
        <f>Orders[[#This Row],[Quantity]]*Orders[[#This Row],[UnitPrice]]*(1-Orders[[#This Row],[Discount]])</f>
        <v>10207.67</v>
      </c>
      <c r="Q474" s="1" t="str">
        <f>IF(AND(Orders[[#This Row],[Order Value]]&gt;50000,Orders[[#This Row],[Status]]="Completed"),"Yes","No")</f>
        <v>No</v>
      </c>
      <c r="R474" s="1" t="str">
        <f>IF(OR(Orders[[#This Row],[Region]]="Dhaka",Orders[[#This Row],[Region]]="Chattogram"),"Priority","Standard")</f>
        <v>Priority</v>
      </c>
      <c r="S474" s="1" t="str">
        <f>_xlfn.CONCAT(Orders[[#This Row],[OrderID]],Orders[[#This Row],[CustomerID]],Orders[[#This Row],[Order Value]])</f>
        <v>O02528C041510207.67</v>
      </c>
    </row>
    <row r="475" spans="1:19" x14ac:dyDescent="0.25">
      <c r="A475" s="1" t="s">
        <v>900</v>
      </c>
      <c r="B475" s="1" t="s">
        <v>751</v>
      </c>
      <c r="C475" s="1" t="s">
        <v>197</v>
      </c>
      <c r="D475" s="1" t="str">
        <f>VLOOKUP(C475,Products[],2,FALSE)</f>
        <v>Chairs Prime 149</v>
      </c>
      <c r="E475" s="1" t="str">
        <f>VLOOKUP(Orders[[#This Row],[ProductID]],Products[],3,FALSE)</f>
        <v>Furniture</v>
      </c>
      <c r="F475" s="1" t="s">
        <v>59</v>
      </c>
      <c r="G475" s="1" t="str">
        <f>_xlfn.XLOOKUP(Orders[[#This Row],[CustomerID]],'Customers'!A:A,'Customers'!E:E)</f>
        <v>Home Office</v>
      </c>
      <c r="H475" s="2">
        <v>45640</v>
      </c>
      <c r="I475" s="2">
        <v>45654</v>
      </c>
      <c r="J475">
        <v>6</v>
      </c>
      <c r="K475">
        <v>780.47</v>
      </c>
      <c r="L475">
        <v>0.15</v>
      </c>
      <c r="M475" s="1" t="s">
        <v>14</v>
      </c>
      <c r="N475" s="1" t="s">
        <v>34</v>
      </c>
      <c r="O475" s="1" t="s">
        <v>24</v>
      </c>
      <c r="P475" s="3">
        <f>Orders[[#This Row],[Quantity]]*Orders[[#This Row],[UnitPrice]]*(1-Orders[[#This Row],[Discount]])</f>
        <v>3980.3969999999995</v>
      </c>
      <c r="Q475" s="1" t="str">
        <f>IF(AND(Orders[[#This Row],[Order Value]]&gt;50000,Orders[[#This Row],[Status]]="Completed"),"Yes","No")</f>
        <v>No</v>
      </c>
      <c r="R475" s="1" t="str">
        <f>IF(OR(Orders[[#This Row],[Region]]="Dhaka",Orders[[#This Row],[Region]]="Chattogram"),"Priority","Standard")</f>
        <v>Standard</v>
      </c>
      <c r="S475" s="1" t="str">
        <f>_xlfn.CONCAT(Orders[[#This Row],[OrderID]],Orders[[#This Row],[CustomerID]],Orders[[#This Row],[Order Value]])</f>
        <v>O05382C00063980.397</v>
      </c>
    </row>
    <row r="476" spans="1:19" x14ac:dyDescent="0.25">
      <c r="A476" s="1" t="s">
        <v>901</v>
      </c>
      <c r="B476" s="1" t="s">
        <v>249</v>
      </c>
      <c r="C476" s="1" t="s">
        <v>174</v>
      </c>
      <c r="D476" s="1" t="str">
        <f>VLOOKUP(C476,Products[],2,FALSE)</f>
        <v>Women Eco 309</v>
      </c>
      <c r="E476" s="1" t="str">
        <f>VLOOKUP(Orders[[#This Row],[ProductID]],Products[],3,FALSE)</f>
        <v>Apparel</v>
      </c>
      <c r="F476" s="1" t="s">
        <v>105</v>
      </c>
      <c r="G476" s="1" t="str">
        <f>_xlfn.XLOOKUP(Orders[[#This Row],[CustomerID]],'Customers'!A:A,'Customers'!E:E)</f>
        <v>Consumer</v>
      </c>
      <c r="H476" s="2">
        <v>45521</v>
      </c>
      <c r="I476" s="2">
        <v>45533</v>
      </c>
      <c r="J476">
        <v>17</v>
      </c>
      <c r="K476">
        <v>3213.26</v>
      </c>
      <c r="L476">
        <v>0</v>
      </c>
      <c r="M476" s="1" t="s">
        <v>39</v>
      </c>
      <c r="N476" s="1" t="s">
        <v>34</v>
      </c>
      <c r="O476" s="1" t="s">
        <v>29</v>
      </c>
      <c r="P476" s="3">
        <f>Orders[[#This Row],[Quantity]]*Orders[[#This Row],[UnitPrice]]*(1-Orders[[#This Row],[Discount]])</f>
        <v>54625.420000000006</v>
      </c>
      <c r="Q476" s="1" t="str">
        <f>IF(AND(Orders[[#This Row],[Order Value]]&gt;50000,Orders[[#This Row],[Status]]="Completed"),"Yes","No")</f>
        <v>Yes</v>
      </c>
      <c r="R476" s="1" t="str">
        <f>IF(OR(Orders[[#This Row],[Region]]="Dhaka",Orders[[#This Row],[Region]]="Chattogram"),"Priority","Standard")</f>
        <v>Standard</v>
      </c>
      <c r="S476" s="1" t="str">
        <f>_xlfn.CONCAT(Orders[[#This Row],[OrderID]],Orders[[#This Row],[CustomerID]],Orders[[#This Row],[Order Value]])</f>
        <v>O00768C043254625.42</v>
      </c>
    </row>
    <row r="477" spans="1:19" x14ac:dyDescent="0.25">
      <c r="A477" s="1" t="s">
        <v>902</v>
      </c>
      <c r="B477" s="1" t="s">
        <v>903</v>
      </c>
      <c r="C477" s="1" t="s">
        <v>160</v>
      </c>
      <c r="D477" s="1" t="str">
        <f>VLOOKUP(C477,Products[],2,FALSE)</f>
        <v>Audio Pro 619</v>
      </c>
      <c r="E477" s="1" t="str">
        <f>VLOOKUP(Orders[[#This Row],[ProductID]],Products[],3,FALSE)</f>
        <v>Electronics</v>
      </c>
      <c r="F477" s="1" t="s">
        <v>33</v>
      </c>
      <c r="G477" s="1" t="str">
        <f>_xlfn.XLOOKUP(Orders[[#This Row],[CustomerID]],'Customers'!A:A,'Customers'!E:E)</f>
        <v>Corporate</v>
      </c>
      <c r="H477" s="2">
        <v>45502</v>
      </c>
      <c r="I477" s="2">
        <v>45510</v>
      </c>
      <c r="J477">
        <v>4</v>
      </c>
      <c r="K477">
        <v>7356.83</v>
      </c>
      <c r="L477">
        <v>0</v>
      </c>
      <c r="M477" s="1" t="s">
        <v>39</v>
      </c>
      <c r="N477" s="1" t="s">
        <v>28</v>
      </c>
      <c r="O477" s="1" t="s">
        <v>35</v>
      </c>
      <c r="P477" s="3">
        <f>Orders[[#This Row],[Quantity]]*Orders[[#This Row],[UnitPrice]]*(1-Orders[[#This Row],[Discount]])</f>
        <v>29427.32</v>
      </c>
      <c r="Q477" s="1" t="str">
        <f>IF(AND(Orders[[#This Row],[Order Value]]&gt;50000,Orders[[#This Row],[Status]]="Completed"),"Yes","No")</f>
        <v>No</v>
      </c>
      <c r="R477" s="1" t="str">
        <f>IF(OR(Orders[[#This Row],[Region]]="Dhaka",Orders[[#This Row],[Region]]="Chattogram"),"Priority","Standard")</f>
        <v>Standard</v>
      </c>
      <c r="S477" s="1" t="str">
        <f>_xlfn.CONCAT(Orders[[#This Row],[OrderID]],Orders[[#This Row],[CustomerID]],Orders[[#This Row],[Order Value]])</f>
        <v>O01901C028429427.32</v>
      </c>
    </row>
    <row r="478" spans="1:19" x14ac:dyDescent="0.25">
      <c r="A478" s="1" t="s">
        <v>904</v>
      </c>
      <c r="B478" s="1" t="s">
        <v>652</v>
      </c>
      <c r="C478" s="1" t="s">
        <v>473</v>
      </c>
      <c r="D478" s="1" t="str">
        <f>VLOOKUP(C478,Products[],2,FALSE)</f>
        <v>Laptops Prime 770</v>
      </c>
      <c r="E478" s="1" t="str">
        <f>VLOOKUP(Orders[[#This Row],[ProductID]],Products[],3,FALSE)</f>
        <v>Electronics</v>
      </c>
      <c r="F478" s="1" t="s">
        <v>42</v>
      </c>
      <c r="G478" s="1" t="str">
        <f>_xlfn.XLOOKUP(Orders[[#This Row],[CustomerID]],'Customers'!A:A,'Customers'!E:E)</f>
        <v>Home Office</v>
      </c>
      <c r="H478" s="2">
        <v>45452</v>
      </c>
      <c r="I478" s="2">
        <v>45462</v>
      </c>
      <c r="J478">
        <v>15</v>
      </c>
      <c r="K478">
        <v>5223.91</v>
      </c>
      <c r="L478">
        <v>0</v>
      </c>
      <c r="M478" s="1" t="s">
        <v>20</v>
      </c>
      <c r="N478" s="1" t="s">
        <v>15</v>
      </c>
      <c r="O478" s="1" t="s">
        <v>24</v>
      </c>
      <c r="P478" s="3">
        <f>Orders[[#This Row],[Quantity]]*Orders[[#This Row],[UnitPrice]]*(1-Orders[[#This Row],[Discount]])</f>
        <v>78358.649999999994</v>
      </c>
      <c r="Q478" s="1" t="str">
        <f>IF(AND(Orders[[#This Row],[Order Value]]&gt;50000,Orders[[#This Row],[Status]]="Completed"),"Yes","No")</f>
        <v>No</v>
      </c>
      <c r="R478" s="1" t="str">
        <f>IF(OR(Orders[[#This Row],[Region]]="Dhaka",Orders[[#This Row],[Region]]="Chattogram"),"Priority","Standard")</f>
        <v>Priority</v>
      </c>
      <c r="S478" s="1" t="str">
        <f>_xlfn.CONCAT(Orders[[#This Row],[OrderID]],Orders[[#This Row],[CustomerID]],Orders[[#This Row],[Order Value]])</f>
        <v>O00806C018978358.65</v>
      </c>
    </row>
    <row r="479" spans="1:19" x14ac:dyDescent="0.25">
      <c r="A479" s="1" t="s">
        <v>905</v>
      </c>
      <c r="B479" s="1" t="s">
        <v>785</v>
      </c>
      <c r="C479" s="1" t="s">
        <v>22</v>
      </c>
      <c r="D479" s="1" t="str">
        <f>VLOOKUP(C479,Products[],2,FALSE)</f>
        <v>Laptops Lite 159</v>
      </c>
      <c r="E479" s="1" t="str">
        <f>VLOOKUP(Orders[[#This Row],[ProductID]],Products[],3,FALSE)</f>
        <v>Electronics</v>
      </c>
      <c r="F479" s="1" t="s">
        <v>125</v>
      </c>
      <c r="G479" s="1" t="str">
        <f>_xlfn.XLOOKUP(Orders[[#This Row],[CustomerID]],'Customers'!A:A,'Customers'!E:E)</f>
        <v>consumer</v>
      </c>
      <c r="H479" s="2">
        <v>45982</v>
      </c>
      <c r="I479" s="2">
        <v>45988</v>
      </c>
      <c r="J479">
        <v>6</v>
      </c>
      <c r="K479">
        <v>1532.76</v>
      </c>
      <c r="L479">
        <v>0.05</v>
      </c>
      <c r="M479" s="1" t="s">
        <v>39</v>
      </c>
      <c r="N479" s="1" t="s">
        <v>34</v>
      </c>
      <c r="O479" s="1" t="s">
        <v>24</v>
      </c>
      <c r="P479" s="3">
        <f>Orders[[#This Row],[Quantity]]*Orders[[#This Row],[UnitPrice]]*(1-Orders[[#This Row],[Discount]])</f>
        <v>8736.732</v>
      </c>
      <c r="Q479" s="1" t="str">
        <f>IF(AND(Orders[[#This Row],[Order Value]]&gt;50000,Orders[[#This Row],[Status]]="Completed"),"Yes","No")</f>
        <v>No</v>
      </c>
      <c r="R479" s="1" t="str">
        <f>IF(OR(Orders[[#This Row],[Region]]="Dhaka",Orders[[#This Row],[Region]]="Chattogram"),"Priority","Standard")</f>
        <v>Standard</v>
      </c>
      <c r="S479" s="1" t="str">
        <f>_xlfn.CONCAT(Orders[[#This Row],[OrderID]],Orders[[#This Row],[CustomerID]],Orders[[#This Row],[Order Value]])</f>
        <v>O03071C03598736.732</v>
      </c>
    </row>
    <row r="480" spans="1:19" x14ac:dyDescent="0.25">
      <c r="A480" s="1" t="s">
        <v>906</v>
      </c>
      <c r="B480" s="1" t="s">
        <v>265</v>
      </c>
      <c r="C480" s="1" t="s">
        <v>87</v>
      </c>
      <c r="D480" s="1" t="str">
        <f>VLOOKUP(C480,Products[],2,FALSE)</f>
        <v>Storage Plus 812</v>
      </c>
      <c r="E480" s="1" t="str">
        <f>VLOOKUP(Orders[[#This Row],[ProductID]],Products[],3,FALSE)</f>
        <v>Furniture</v>
      </c>
      <c r="F480" s="1" t="s">
        <v>105</v>
      </c>
      <c r="G480" s="1" t="str">
        <f>_xlfn.XLOOKUP(Orders[[#This Row],[CustomerID]],'Customers'!A:A,'Customers'!E:E)</f>
        <v>Corporate</v>
      </c>
      <c r="H480" s="2">
        <v>46002</v>
      </c>
      <c r="I480" s="2">
        <v>46008</v>
      </c>
      <c r="J480">
        <v>13</v>
      </c>
      <c r="K480">
        <v>7504.19</v>
      </c>
      <c r="L480">
        <v>0</v>
      </c>
      <c r="M480" s="1" t="s">
        <v>43</v>
      </c>
      <c r="N480" s="1" t="s">
        <v>84</v>
      </c>
      <c r="O480" s="1" t="s">
        <v>35</v>
      </c>
      <c r="P480" s="3">
        <f>Orders[[#This Row],[Quantity]]*Orders[[#This Row],[UnitPrice]]*(1-Orders[[#This Row],[Discount]])</f>
        <v>97554.47</v>
      </c>
      <c r="Q480" s="1" t="str">
        <f>IF(AND(Orders[[#This Row],[Order Value]]&gt;50000,Orders[[#This Row],[Status]]="Completed"),"Yes","No")</f>
        <v>No</v>
      </c>
      <c r="R480" s="1" t="str">
        <f>IF(OR(Orders[[#This Row],[Region]]="Dhaka",Orders[[#This Row],[Region]]="Chattogram"),"Priority","Standard")</f>
        <v>Standard</v>
      </c>
      <c r="S480" s="1" t="str">
        <f>_xlfn.CONCAT(Orders[[#This Row],[OrderID]],Orders[[#This Row],[CustomerID]],Orders[[#This Row],[Order Value]])</f>
        <v>O03517C045397554.47</v>
      </c>
    </row>
    <row r="481" spans="1:19" x14ac:dyDescent="0.25">
      <c r="A481" s="1" t="s">
        <v>907</v>
      </c>
      <c r="B481" s="1" t="s">
        <v>908</v>
      </c>
      <c r="C481" s="1" t="s">
        <v>178</v>
      </c>
      <c r="D481" s="1" t="str">
        <f>VLOOKUP(C481,Products[],2,FALSE)</f>
        <v>Personal Care Mini 570</v>
      </c>
      <c r="E481" s="1" t="str">
        <f>VLOOKUP(Orders[[#This Row],[ProductID]],Products[],3,FALSE)</f>
        <v>Groceries</v>
      </c>
      <c r="F481" s="1" t="s">
        <v>125</v>
      </c>
      <c r="G481" s="1" t="str">
        <f>_xlfn.XLOOKUP(Orders[[#This Row],[CustomerID]],'Customers'!A:A,'Customers'!E:E)</f>
        <v>consumer</v>
      </c>
      <c r="H481" s="2">
        <v>45834</v>
      </c>
      <c r="I481" s="2">
        <v>45846</v>
      </c>
      <c r="J481">
        <v>20</v>
      </c>
      <c r="K481">
        <v>1495.29</v>
      </c>
      <c r="L481">
        <v>0</v>
      </c>
      <c r="M481" s="1" t="s">
        <v>20</v>
      </c>
      <c r="N481" s="1" t="s">
        <v>34</v>
      </c>
      <c r="O481" s="1" t="s">
        <v>29</v>
      </c>
      <c r="P481" s="3">
        <f>Orders[[#This Row],[Quantity]]*Orders[[#This Row],[UnitPrice]]*(1-Orders[[#This Row],[Discount]])</f>
        <v>29905.8</v>
      </c>
      <c r="Q481" s="1" t="str">
        <f>IF(AND(Orders[[#This Row],[Order Value]]&gt;50000,Orders[[#This Row],[Status]]="Completed"),"Yes","No")</f>
        <v>No</v>
      </c>
      <c r="R481" s="1" t="str">
        <f>IF(OR(Orders[[#This Row],[Region]]="Dhaka",Orders[[#This Row],[Region]]="Chattogram"),"Priority","Standard")</f>
        <v>Priority</v>
      </c>
      <c r="S481" s="1" t="str">
        <f>_xlfn.CONCAT(Orders[[#This Row],[OrderID]],Orders[[#This Row],[CustomerID]],Orders[[#This Row],[Order Value]])</f>
        <v>O05429C016929905.8</v>
      </c>
    </row>
    <row r="482" spans="1:19" x14ac:dyDescent="0.25">
      <c r="A482" s="1" t="s">
        <v>909</v>
      </c>
      <c r="B482" s="1" t="s">
        <v>478</v>
      </c>
      <c r="C482" s="1" t="s">
        <v>157</v>
      </c>
      <c r="D482" s="1" t="str">
        <f>VLOOKUP(C482,Products[],2,FALSE)</f>
        <v>Snacks Deluxe 862</v>
      </c>
      <c r="E482" s="1" t="str">
        <f>VLOOKUP(Orders[[#This Row],[ProductID]],Products[],3,FALSE)</f>
        <v>Groceries</v>
      </c>
      <c r="F482" s="1" t="s">
        <v>82</v>
      </c>
      <c r="G482" s="1" t="str">
        <f>_xlfn.XLOOKUP(Orders[[#This Row],[CustomerID]],'Customers'!A:A,'Customers'!E:E)</f>
        <v>Corporate</v>
      </c>
      <c r="H482" s="2">
        <v>45775</v>
      </c>
      <c r="I482" s="2">
        <v>45783</v>
      </c>
      <c r="J482">
        <v>11</v>
      </c>
      <c r="K482">
        <v>1856.67</v>
      </c>
      <c r="L482">
        <v>0</v>
      </c>
      <c r="M482" s="1" t="s">
        <v>20</v>
      </c>
      <c r="N482" s="1" t="s">
        <v>84</v>
      </c>
      <c r="O482" s="1" t="s">
        <v>29</v>
      </c>
      <c r="P482" s="3">
        <f>Orders[[#This Row],[Quantity]]*Orders[[#This Row],[UnitPrice]]*(1-Orders[[#This Row],[Discount]])</f>
        <v>20423.370000000003</v>
      </c>
      <c r="Q482" s="1" t="str">
        <f>IF(AND(Orders[[#This Row],[Order Value]]&gt;50000,Orders[[#This Row],[Status]]="Completed"),"Yes","No")</f>
        <v>No</v>
      </c>
      <c r="R482" s="1" t="str">
        <f>IF(OR(Orders[[#This Row],[Region]]="Dhaka",Orders[[#This Row],[Region]]="Chattogram"),"Priority","Standard")</f>
        <v>Priority</v>
      </c>
      <c r="S482" s="1" t="str">
        <f>_xlfn.CONCAT(Orders[[#This Row],[OrderID]],Orders[[#This Row],[CustomerID]],Orders[[#This Row],[Order Value]])</f>
        <v>O02743C032920423.37</v>
      </c>
    </row>
    <row r="483" spans="1:19" x14ac:dyDescent="0.25">
      <c r="A483" s="1" t="s">
        <v>910</v>
      </c>
      <c r="B483" s="1" t="s">
        <v>321</v>
      </c>
      <c r="C483" s="1" t="s">
        <v>270</v>
      </c>
      <c r="D483" s="1" t="str">
        <f>VLOOKUP(C483,Products[],2,FALSE)</f>
        <v>Storage Mini 899</v>
      </c>
      <c r="E483" s="1" t="str">
        <f>VLOOKUP(Orders[[#This Row],[ProductID]],Products[],3,FALSE)</f>
        <v>Furniture</v>
      </c>
      <c r="F483" s="1" t="s">
        <v>33</v>
      </c>
      <c r="G483" s="1" t="str">
        <f>_xlfn.XLOOKUP(Orders[[#This Row],[CustomerID]],'Customers'!A:A,'Customers'!E:E)</f>
        <v>consumer</v>
      </c>
      <c r="H483" s="2">
        <v>45392</v>
      </c>
      <c r="I483" s="2">
        <v>45406</v>
      </c>
      <c r="J483">
        <v>16</v>
      </c>
      <c r="K483">
        <v>3644.96</v>
      </c>
      <c r="L483">
        <v>0.2</v>
      </c>
      <c r="M483" s="1" t="s">
        <v>20</v>
      </c>
      <c r="N483" s="1" t="s">
        <v>34</v>
      </c>
      <c r="O483" s="1" t="s">
        <v>35</v>
      </c>
      <c r="P483" s="3">
        <f>Orders[[#This Row],[Quantity]]*Orders[[#This Row],[UnitPrice]]*(1-Orders[[#This Row],[Discount]])</f>
        <v>46655.488000000005</v>
      </c>
      <c r="Q483" s="1" t="str">
        <f>IF(AND(Orders[[#This Row],[Order Value]]&gt;50000,Orders[[#This Row],[Status]]="Completed"),"Yes","No")</f>
        <v>No</v>
      </c>
      <c r="R483" s="1" t="str">
        <f>IF(OR(Orders[[#This Row],[Region]]="Dhaka",Orders[[#This Row],[Region]]="Chattogram"),"Priority","Standard")</f>
        <v>Priority</v>
      </c>
      <c r="S483" s="1" t="str">
        <f>_xlfn.CONCAT(Orders[[#This Row],[OrderID]],Orders[[#This Row],[CustomerID]],Orders[[#This Row],[Order Value]])</f>
        <v>O00280C030446655.488</v>
      </c>
    </row>
    <row r="484" spans="1:19" x14ac:dyDescent="0.25">
      <c r="A484" s="1" t="s">
        <v>911</v>
      </c>
      <c r="B484" s="1" t="s">
        <v>451</v>
      </c>
      <c r="C484" s="1" t="s">
        <v>108</v>
      </c>
      <c r="D484" s="1" t="str">
        <f>VLOOKUP(C484,Products[],2,FALSE)</f>
        <v>Men Max 446</v>
      </c>
      <c r="E484" s="1" t="str">
        <f>VLOOKUP(Orders[[#This Row],[ProductID]],Products[],3,FALSE)</f>
        <v>Apparel</v>
      </c>
      <c r="F484" s="1" t="s">
        <v>13</v>
      </c>
      <c r="G484" s="1" t="str">
        <f>_xlfn.XLOOKUP(Orders[[#This Row],[CustomerID]],'Customers'!A:A,'Customers'!E:E)</f>
        <v>consumer</v>
      </c>
      <c r="H484" s="2">
        <v>45596</v>
      </c>
      <c r="I484" s="2">
        <v>45602</v>
      </c>
      <c r="J484">
        <v>12</v>
      </c>
      <c r="K484">
        <v>7839.33</v>
      </c>
      <c r="L484">
        <v>0</v>
      </c>
      <c r="M484" s="1" t="s">
        <v>14</v>
      </c>
      <c r="N484" s="1" t="s">
        <v>84</v>
      </c>
      <c r="O484" s="1" t="s">
        <v>35</v>
      </c>
      <c r="P484" s="3">
        <f>Orders[[#This Row],[Quantity]]*Orders[[#This Row],[UnitPrice]]*(1-Orders[[#This Row],[Discount]])</f>
        <v>94071.959999999992</v>
      </c>
      <c r="Q484" s="1" t="str">
        <f>IF(AND(Orders[[#This Row],[Order Value]]&gt;50000,Orders[[#This Row],[Status]]="Completed"),"Yes","No")</f>
        <v>No</v>
      </c>
      <c r="R484" s="1" t="str">
        <f>IF(OR(Orders[[#This Row],[Region]]="Dhaka",Orders[[#This Row],[Region]]="Chattogram"),"Priority","Standard")</f>
        <v>Standard</v>
      </c>
      <c r="S484" s="1" t="str">
        <f>_xlfn.CONCAT(Orders[[#This Row],[OrderID]],Orders[[#This Row],[CustomerID]],Orders[[#This Row],[Order Value]])</f>
        <v>O02226C015494071.96</v>
      </c>
    </row>
    <row r="485" spans="1:19" x14ac:dyDescent="0.25">
      <c r="A485" s="1" t="s">
        <v>913</v>
      </c>
      <c r="B485" s="1" t="s">
        <v>522</v>
      </c>
      <c r="C485" s="1" t="s">
        <v>12</v>
      </c>
      <c r="D485" s="1" t="str">
        <f>VLOOKUP(C485,Products[],2,FALSE)</f>
        <v>Beverages Plus 578</v>
      </c>
      <c r="E485" s="1" t="str">
        <f>VLOOKUP(Orders[[#This Row],[ProductID]],Products[],3,FALSE)</f>
        <v>Groceries</v>
      </c>
      <c r="F485" s="1" t="s">
        <v>59</v>
      </c>
      <c r="G485" s="1" t="str">
        <f>_xlfn.XLOOKUP(Orders[[#This Row],[CustomerID]],'Customers'!A:A,'Customers'!E:E)</f>
        <v>Home Office</v>
      </c>
      <c r="H485" s="2">
        <v>45953</v>
      </c>
      <c r="I485" s="2">
        <v>45965</v>
      </c>
      <c r="J485">
        <v>13</v>
      </c>
      <c r="K485">
        <v>5425.81</v>
      </c>
      <c r="L485">
        <v>0.1</v>
      </c>
      <c r="M485" s="1" t="s">
        <v>39</v>
      </c>
      <c r="N485" s="1" t="s">
        <v>28</v>
      </c>
      <c r="O485" s="1" t="s">
        <v>21</v>
      </c>
      <c r="P485" s="3">
        <f>Orders[[#This Row],[Quantity]]*Orders[[#This Row],[UnitPrice]]*(1-Orders[[#This Row],[Discount]])</f>
        <v>63481.976999999999</v>
      </c>
      <c r="Q485" s="1" t="str">
        <f>IF(AND(Orders[[#This Row],[Order Value]]&gt;50000,Orders[[#This Row],[Status]]="Completed"),"Yes","No")</f>
        <v>No</v>
      </c>
      <c r="R485" s="1" t="str">
        <f>IF(OR(Orders[[#This Row],[Region]]="Dhaka",Orders[[#This Row],[Region]]="Chattogram"),"Priority","Standard")</f>
        <v>Standard</v>
      </c>
      <c r="S485" s="1" t="str">
        <f>_xlfn.CONCAT(Orders[[#This Row],[OrderID]],Orders[[#This Row],[CustomerID]],Orders[[#This Row],[Order Value]])</f>
        <v>O00800C000363481.977</v>
      </c>
    </row>
    <row r="486" spans="1:19" x14ac:dyDescent="0.25">
      <c r="A486" s="1" t="s">
        <v>914</v>
      </c>
      <c r="B486" s="1" t="s">
        <v>581</v>
      </c>
      <c r="C486" s="1" t="s">
        <v>71</v>
      </c>
      <c r="D486" s="1" t="str">
        <f>VLOOKUP(C486,Products[],2,FALSE)</f>
        <v>Cameras Classic 922</v>
      </c>
      <c r="E486" s="1" t="str">
        <f>VLOOKUP(Orders[[#This Row],[ProductID]],Products[],3,FALSE)</f>
        <v>Electronics</v>
      </c>
      <c r="F486" s="1" t="s">
        <v>42</v>
      </c>
      <c r="G486" s="1" t="str">
        <f>_xlfn.XLOOKUP(Orders[[#This Row],[CustomerID]],'Customers'!A:A,'Customers'!E:E)</f>
        <v>consumer</v>
      </c>
      <c r="H486" s="2">
        <v>45975</v>
      </c>
      <c r="I486" s="2">
        <v>45976</v>
      </c>
      <c r="J486">
        <v>21</v>
      </c>
      <c r="K486">
        <v>691.8</v>
      </c>
      <c r="L486">
        <v>0</v>
      </c>
      <c r="M486" s="1" t="s">
        <v>39</v>
      </c>
      <c r="N486" s="1" t="s">
        <v>15</v>
      </c>
      <c r="O486" s="1" t="s">
        <v>21</v>
      </c>
      <c r="P486" s="3">
        <f>Orders[[#This Row],[Quantity]]*Orders[[#This Row],[UnitPrice]]*(1-Orders[[#This Row],[Discount]])</f>
        <v>14527.8</v>
      </c>
      <c r="Q486" s="1" t="str">
        <f>IF(AND(Orders[[#This Row],[Order Value]]&gt;50000,Orders[[#This Row],[Status]]="Completed"),"Yes","No")</f>
        <v>No</v>
      </c>
      <c r="R486" s="1" t="str">
        <f>IF(OR(Orders[[#This Row],[Region]]="Dhaka",Orders[[#This Row],[Region]]="Chattogram"),"Priority","Standard")</f>
        <v>Standard</v>
      </c>
      <c r="S486" s="1" t="str">
        <f>_xlfn.CONCAT(Orders[[#This Row],[OrderID]],Orders[[#This Row],[CustomerID]],Orders[[#This Row],[Order Value]])</f>
        <v>O05373C005914527.8</v>
      </c>
    </row>
    <row r="487" spans="1:19" x14ac:dyDescent="0.25">
      <c r="A487" s="1" t="s">
        <v>915</v>
      </c>
      <c r="B487" s="1" t="s">
        <v>255</v>
      </c>
      <c r="C487" s="1" t="s">
        <v>121</v>
      </c>
      <c r="D487" s="1" t="str">
        <f>VLOOKUP(C487,Products[],2,FALSE)</f>
        <v>Storage Max 865</v>
      </c>
      <c r="E487" s="1" t="str">
        <f>VLOOKUP(Orders[[#This Row],[ProductID]],Products[],3,FALSE)</f>
        <v>Furniture</v>
      </c>
      <c r="F487" s="1" t="s">
        <v>47</v>
      </c>
      <c r="G487" s="1" t="str">
        <f>_xlfn.XLOOKUP(Orders[[#This Row],[CustomerID]],'Customers'!A:A,'Customers'!E:E)</f>
        <v>SMB</v>
      </c>
      <c r="H487" s="2">
        <v>45363</v>
      </c>
      <c r="I487" s="2">
        <v>45364</v>
      </c>
      <c r="J487">
        <v>1</v>
      </c>
      <c r="K487">
        <v>3290.13</v>
      </c>
      <c r="L487">
        <v>0.2</v>
      </c>
      <c r="M487" s="1" t="s">
        <v>52</v>
      </c>
      <c r="N487" s="1" t="s">
        <v>15</v>
      </c>
      <c r="O487" s="1" t="s">
        <v>21</v>
      </c>
      <c r="P487" s="3">
        <f>Orders[[#This Row],[Quantity]]*Orders[[#This Row],[UnitPrice]]*(1-Orders[[#This Row],[Discount]])</f>
        <v>2632.1040000000003</v>
      </c>
      <c r="Q487" s="1" t="str">
        <f>IF(AND(Orders[[#This Row],[Order Value]]&gt;50000,Orders[[#This Row],[Status]]="Completed"),"Yes","No")</f>
        <v>No</v>
      </c>
      <c r="R487" s="1" t="str">
        <f>IF(OR(Orders[[#This Row],[Region]]="Dhaka",Orders[[#This Row],[Region]]="Chattogram"),"Priority","Standard")</f>
        <v>Priority</v>
      </c>
      <c r="S487" s="1" t="str">
        <f>_xlfn.CONCAT(Orders[[#This Row],[OrderID]],Orders[[#This Row],[CustomerID]],Orders[[#This Row],[Order Value]])</f>
        <v>O05723C04822632.104</v>
      </c>
    </row>
    <row r="488" spans="1:19" x14ac:dyDescent="0.25">
      <c r="A488" s="1" t="s">
        <v>916</v>
      </c>
      <c r="B488" s="1" t="s">
        <v>99</v>
      </c>
      <c r="C488" s="1" t="s">
        <v>58</v>
      </c>
      <c r="D488" s="1" t="str">
        <f>VLOOKUP(C488,Products[],2,FALSE)</f>
        <v>Beverages Standard 258</v>
      </c>
      <c r="E488" s="1" t="str">
        <f>VLOOKUP(Orders[[#This Row],[ProductID]],Products[],3,FALSE)</f>
        <v>Groceries</v>
      </c>
      <c r="F488" s="1" t="s">
        <v>47</v>
      </c>
      <c r="G488" s="1" t="str">
        <f>_xlfn.XLOOKUP(Orders[[#This Row],[CustomerID]],'Customers'!A:A,'Customers'!E:E)</f>
        <v>Home Office</v>
      </c>
      <c r="H488" s="2">
        <v>45838</v>
      </c>
      <c r="I488" s="2">
        <v>45848</v>
      </c>
      <c r="J488">
        <v>20</v>
      </c>
      <c r="K488">
        <v>3980.93</v>
      </c>
      <c r="L488">
        <v>0</v>
      </c>
      <c r="M488" s="1" t="s">
        <v>20</v>
      </c>
      <c r="N488" s="1" t="s">
        <v>34</v>
      </c>
      <c r="O488" s="1" t="s">
        <v>21</v>
      </c>
      <c r="P488" s="3">
        <f>Orders[[#This Row],[Quantity]]*Orders[[#This Row],[UnitPrice]]*(1-Orders[[#This Row],[Discount]])</f>
        <v>79618.599999999991</v>
      </c>
      <c r="Q488" s="1" t="str">
        <f>IF(AND(Orders[[#This Row],[Order Value]]&gt;50000,Orders[[#This Row],[Status]]="Completed"),"Yes","No")</f>
        <v>Yes</v>
      </c>
      <c r="R488" s="1" t="str">
        <f>IF(OR(Orders[[#This Row],[Region]]="Dhaka",Orders[[#This Row],[Region]]="Chattogram"),"Priority","Standard")</f>
        <v>Priority</v>
      </c>
      <c r="S488" s="1" t="str">
        <f>_xlfn.CONCAT(Orders[[#This Row],[OrderID]],Orders[[#This Row],[CustomerID]],Orders[[#This Row],[Order Value]])</f>
        <v>O00266C050079618.6</v>
      </c>
    </row>
    <row r="489" spans="1:19" x14ac:dyDescent="0.25">
      <c r="A489" s="1" t="s">
        <v>917</v>
      </c>
      <c r="B489" s="1" t="s">
        <v>792</v>
      </c>
      <c r="C489" s="1" t="s">
        <v>141</v>
      </c>
      <c r="D489" s="1" t="str">
        <f>VLOOKUP(C489,Products[],2,FALSE)</f>
        <v>Footwear Deluxe 366</v>
      </c>
      <c r="E489" s="1" t="str">
        <f>VLOOKUP(Orders[[#This Row],[ProductID]],Products[],3,FALSE)</f>
        <v>Apparel</v>
      </c>
      <c r="F489" s="1" t="s">
        <v>59</v>
      </c>
      <c r="G489" s="1" t="str">
        <f>_xlfn.XLOOKUP(Orders[[#This Row],[CustomerID]],'Customers'!A:A,'Customers'!E:E)</f>
        <v>SMB</v>
      </c>
      <c r="H489" s="2">
        <v>46018</v>
      </c>
      <c r="I489" s="2">
        <v>46019</v>
      </c>
      <c r="J489">
        <v>20</v>
      </c>
      <c r="K489">
        <v>4493.87</v>
      </c>
      <c r="L489">
        <v>0.1</v>
      </c>
      <c r="M489" s="1" t="s">
        <v>20</v>
      </c>
      <c r="N489" s="1" t="s">
        <v>34</v>
      </c>
      <c r="O489" s="1" t="s">
        <v>29</v>
      </c>
      <c r="P489" s="3">
        <f>Orders[[#This Row],[Quantity]]*Orders[[#This Row],[UnitPrice]]*(1-Orders[[#This Row],[Discount]])</f>
        <v>80889.66</v>
      </c>
      <c r="Q489" s="1" t="str">
        <f>IF(AND(Orders[[#This Row],[Order Value]]&gt;50000,Orders[[#This Row],[Status]]="Completed"),"Yes","No")</f>
        <v>Yes</v>
      </c>
      <c r="R489" s="1" t="str">
        <f>IF(OR(Orders[[#This Row],[Region]]="Dhaka",Orders[[#This Row],[Region]]="Chattogram"),"Priority","Standard")</f>
        <v>Priority</v>
      </c>
      <c r="S489" s="1" t="str">
        <f>_xlfn.CONCAT(Orders[[#This Row],[OrderID]],Orders[[#This Row],[CustomerID]],Orders[[#This Row],[Order Value]])</f>
        <v>O03029C001780889.66</v>
      </c>
    </row>
    <row r="490" spans="1:19" x14ac:dyDescent="0.25">
      <c r="A490" s="1" t="s">
        <v>919</v>
      </c>
      <c r="B490" s="1" t="s">
        <v>77</v>
      </c>
      <c r="C490" s="1" t="s">
        <v>62</v>
      </c>
      <c r="D490" s="1" t="str">
        <f>VLOOKUP(C490,Products[],2,FALSE)</f>
        <v>Mobile Accessories Lite 346</v>
      </c>
      <c r="E490" s="1" t="str">
        <f>VLOOKUP(Orders[[#This Row],[ProductID]],Products[],3,FALSE)</f>
        <v>Electronics</v>
      </c>
      <c r="F490" s="1" t="s">
        <v>59</v>
      </c>
      <c r="G490" s="1" t="str">
        <f>_xlfn.XLOOKUP(Orders[[#This Row],[CustomerID]],'Customers'!A:A,'Customers'!E:E)</f>
        <v>Home Office</v>
      </c>
      <c r="H490" s="2">
        <v>45553</v>
      </c>
      <c r="I490" s="2">
        <v>45556</v>
      </c>
      <c r="J490">
        <v>15</v>
      </c>
      <c r="K490">
        <v>5436.93</v>
      </c>
      <c r="L490">
        <v>0</v>
      </c>
      <c r="M490" s="1" t="s">
        <v>20</v>
      </c>
      <c r="N490" s="1" t="s">
        <v>28</v>
      </c>
      <c r="O490" s="1" t="s">
        <v>35</v>
      </c>
      <c r="P490" s="3">
        <f>Orders[[#This Row],[Quantity]]*Orders[[#This Row],[UnitPrice]]*(1-Orders[[#This Row],[Discount]])</f>
        <v>81553.950000000012</v>
      </c>
      <c r="Q490" s="1" t="str">
        <f>IF(AND(Orders[[#This Row],[Order Value]]&gt;50000,Orders[[#This Row],[Status]]="Completed"),"Yes","No")</f>
        <v>No</v>
      </c>
      <c r="R490" s="1" t="str">
        <f>IF(OR(Orders[[#This Row],[Region]]="Dhaka",Orders[[#This Row],[Region]]="Chattogram"),"Priority","Standard")</f>
        <v>Priority</v>
      </c>
      <c r="S490" s="1" t="str">
        <f>_xlfn.CONCAT(Orders[[#This Row],[OrderID]],Orders[[#This Row],[CustomerID]],Orders[[#This Row],[Order Value]])</f>
        <v>O02896C007781553.95</v>
      </c>
    </row>
    <row r="491" spans="1:19" x14ac:dyDescent="0.25">
      <c r="A491" s="1" t="s">
        <v>920</v>
      </c>
      <c r="B491" s="1" t="s">
        <v>93</v>
      </c>
      <c r="C491" s="1" t="s">
        <v>71</v>
      </c>
      <c r="D491" s="1" t="str">
        <f>VLOOKUP(C491,Products[],2,FALSE)</f>
        <v>Cameras Classic 922</v>
      </c>
      <c r="E491" s="1" t="str">
        <f>VLOOKUP(Orders[[#This Row],[ProductID]],Products[],3,FALSE)</f>
        <v>Electronics</v>
      </c>
      <c r="F491" s="1" t="s">
        <v>51</v>
      </c>
      <c r="G491" s="1" t="str">
        <f>_xlfn.XLOOKUP(Orders[[#This Row],[CustomerID]],'Customers'!A:A,'Customers'!E:E)</f>
        <v>Home Office</v>
      </c>
      <c r="H491" s="2">
        <v>45346</v>
      </c>
      <c r="I491" s="2">
        <v>45349</v>
      </c>
      <c r="J491">
        <v>23</v>
      </c>
      <c r="K491">
        <v>7231.98</v>
      </c>
      <c r="L491">
        <v>0</v>
      </c>
      <c r="M491" s="1" t="s">
        <v>52</v>
      </c>
      <c r="N491" s="1" t="s">
        <v>34</v>
      </c>
      <c r="O491" s="1" t="s">
        <v>29</v>
      </c>
      <c r="P491" s="3">
        <f>Orders[[#This Row],[Quantity]]*Orders[[#This Row],[UnitPrice]]*(1-Orders[[#This Row],[Discount]])</f>
        <v>166335.53999999998</v>
      </c>
      <c r="Q491" s="1" t="str">
        <f>IF(AND(Orders[[#This Row],[Order Value]]&gt;50000,Orders[[#This Row],[Status]]="Completed"),"Yes","No")</f>
        <v>Yes</v>
      </c>
      <c r="R491" s="1" t="str">
        <f>IF(OR(Orders[[#This Row],[Region]]="Dhaka",Orders[[#This Row],[Region]]="Chattogram"),"Priority","Standard")</f>
        <v>Priority</v>
      </c>
      <c r="S491" s="1" t="str">
        <f>_xlfn.CONCAT(Orders[[#This Row],[OrderID]],Orders[[#This Row],[CustomerID]],Orders[[#This Row],[Order Value]])</f>
        <v>O03946C0290166335.54</v>
      </c>
    </row>
    <row r="492" spans="1:19" x14ac:dyDescent="0.25">
      <c r="A492" s="1" t="s">
        <v>921</v>
      </c>
      <c r="B492" s="1" t="s">
        <v>592</v>
      </c>
      <c r="C492" s="1" t="s">
        <v>154</v>
      </c>
      <c r="D492" s="1" t="str">
        <f>VLOOKUP(C492,Products[],2,FALSE)</f>
        <v>Household Standard 873</v>
      </c>
      <c r="E492" s="1" t="str">
        <f>VLOOKUP(Orders[[#This Row],[ProductID]],Products[],3,FALSE)</f>
        <v>Groceries</v>
      </c>
      <c r="F492" s="1" t="s">
        <v>19</v>
      </c>
      <c r="G492" s="1" t="str">
        <f>_xlfn.XLOOKUP(Orders[[#This Row],[CustomerID]],'Customers'!A:A,'Customers'!E:E)</f>
        <v>consumer</v>
      </c>
      <c r="H492" s="2">
        <v>45422</v>
      </c>
      <c r="I492" s="2">
        <v>45426</v>
      </c>
      <c r="J492">
        <v>4</v>
      </c>
      <c r="K492">
        <v>1264.17</v>
      </c>
      <c r="L492">
        <v>0.2</v>
      </c>
      <c r="M492" s="1" t="s">
        <v>20</v>
      </c>
      <c r="N492" s="1" t="s">
        <v>15</v>
      </c>
      <c r="O492" s="1" t="s">
        <v>29</v>
      </c>
      <c r="P492" s="3">
        <f>Orders[[#This Row],[Quantity]]*Orders[[#This Row],[UnitPrice]]*(1-Orders[[#This Row],[Discount]])</f>
        <v>4045.3440000000005</v>
      </c>
      <c r="Q492" s="1" t="str">
        <f>IF(AND(Orders[[#This Row],[Order Value]]&gt;50000,Orders[[#This Row],[Status]]="Completed"),"Yes","No")</f>
        <v>No</v>
      </c>
      <c r="R492" s="1" t="str">
        <f>IF(OR(Orders[[#This Row],[Region]]="Dhaka",Orders[[#This Row],[Region]]="Chattogram"),"Priority","Standard")</f>
        <v>Priority</v>
      </c>
      <c r="S492" s="1" t="str">
        <f>_xlfn.CONCAT(Orders[[#This Row],[OrderID]],Orders[[#This Row],[CustomerID]],Orders[[#This Row],[Order Value]])</f>
        <v>O02821C04904045.344</v>
      </c>
    </row>
    <row r="493" spans="1:19" x14ac:dyDescent="0.25">
      <c r="A493" s="1" t="s">
        <v>922</v>
      </c>
      <c r="B493" s="1" t="s">
        <v>751</v>
      </c>
      <c r="C493" s="1" t="s">
        <v>157</v>
      </c>
      <c r="D493" s="1" t="str">
        <f>VLOOKUP(C493,Products[],2,FALSE)</f>
        <v>Snacks Deluxe 862</v>
      </c>
      <c r="E493" s="1" t="str">
        <f>VLOOKUP(Orders[[#This Row],[ProductID]],Products[],3,FALSE)</f>
        <v>Groceries</v>
      </c>
      <c r="F493" s="1" t="s">
        <v>125</v>
      </c>
      <c r="G493" s="1" t="str">
        <f>_xlfn.XLOOKUP(Orders[[#This Row],[CustomerID]],'Customers'!A:A,'Customers'!E:E)</f>
        <v>Home Office</v>
      </c>
      <c r="H493" s="2">
        <v>45295</v>
      </c>
      <c r="I493" s="2">
        <v>45298</v>
      </c>
      <c r="J493">
        <v>11</v>
      </c>
      <c r="K493">
        <v>7982.35</v>
      </c>
      <c r="L493">
        <v>0</v>
      </c>
      <c r="M493" s="1" t="s">
        <v>43</v>
      </c>
      <c r="N493" s="1" t="s">
        <v>34</v>
      </c>
      <c r="O493" s="1" t="s">
        <v>21</v>
      </c>
      <c r="P493" s="3">
        <f>Orders[[#This Row],[Quantity]]*Orders[[#This Row],[UnitPrice]]*(1-Orders[[#This Row],[Discount]])</f>
        <v>87805.85</v>
      </c>
      <c r="Q493" s="1" t="str">
        <f>IF(AND(Orders[[#This Row],[Order Value]]&gt;50000,Orders[[#This Row],[Status]]="Completed"),"Yes","No")</f>
        <v>Yes</v>
      </c>
      <c r="R493" s="1" t="str">
        <f>IF(OR(Orders[[#This Row],[Region]]="Dhaka",Orders[[#This Row],[Region]]="Chattogram"),"Priority","Standard")</f>
        <v>Standard</v>
      </c>
      <c r="S493" s="1" t="str">
        <f>_xlfn.CONCAT(Orders[[#This Row],[OrderID]],Orders[[#This Row],[CustomerID]],Orders[[#This Row],[Order Value]])</f>
        <v>O05724C000687805.85</v>
      </c>
    </row>
    <row r="494" spans="1:19" x14ac:dyDescent="0.25">
      <c r="A494" s="1" t="s">
        <v>923</v>
      </c>
      <c r="B494" s="1" t="s">
        <v>360</v>
      </c>
      <c r="C494" s="1" t="s">
        <v>284</v>
      </c>
      <c r="D494" s="1" t="str">
        <f>VLOOKUP(C494,Products[],2,FALSE)</f>
        <v>Labels Lite 562</v>
      </c>
      <c r="E494" s="1" t="str">
        <f>VLOOKUP(Orders[[#This Row],[ProductID]],Products[],3,FALSE)</f>
        <v>Office Supplies</v>
      </c>
      <c r="F494" s="1" t="s">
        <v>152</v>
      </c>
      <c r="G494" s="1" t="str">
        <f>_xlfn.XLOOKUP(Orders[[#This Row],[CustomerID]],'Customers'!A:A,'Customers'!E:E)</f>
        <v>consumer</v>
      </c>
      <c r="H494" s="2">
        <v>45340</v>
      </c>
      <c r="I494" s="2">
        <v>45350</v>
      </c>
      <c r="J494">
        <v>6</v>
      </c>
      <c r="K494">
        <v>579.59</v>
      </c>
      <c r="L494">
        <v>0.2</v>
      </c>
      <c r="M494" s="1" t="s">
        <v>39</v>
      </c>
      <c r="N494" s="1" t="s">
        <v>34</v>
      </c>
      <c r="O494" s="1" t="s">
        <v>24</v>
      </c>
      <c r="P494" s="3">
        <f>Orders[[#This Row],[Quantity]]*Orders[[#This Row],[UnitPrice]]*(1-Orders[[#This Row],[Discount]])</f>
        <v>2782.0320000000002</v>
      </c>
      <c r="Q494" s="1" t="str">
        <f>IF(AND(Orders[[#This Row],[Order Value]]&gt;50000,Orders[[#This Row],[Status]]="Completed"),"Yes","No")</f>
        <v>No</v>
      </c>
      <c r="R494" s="1" t="str">
        <f>IF(OR(Orders[[#This Row],[Region]]="Dhaka",Orders[[#This Row],[Region]]="Chattogram"),"Priority","Standard")</f>
        <v>Standard</v>
      </c>
      <c r="S494" s="1" t="str">
        <f>_xlfn.CONCAT(Orders[[#This Row],[OrderID]],Orders[[#This Row],[CustomerID]],Orders[[#This Row],[Order Value]])</f>
        <v>O00876C00262782.032</v>
      </c>
    </row>
    <row r="495" spans="1:19" x14ac:dyDescent="0.25">
      <c r="A495" s="1" t="s">
        <v>924</v>
      </c>
      <c r="B495" s="1" t="s">
        <v>590</v>
      </c>
      <c r="C495" s="1" t="s">
        <v>108</v>
      </c>
      <c r="D495" s="1" t="str">
        <f>VLOOKUP(C495,Products[],2,FALSE)</f>
        <v>Men Max 446</v>
      </c>
      <c r="E495" s="1" t="str">
        <f>VLOOKUP(Orders[[#This Row],[ProductID]],Products[],3,FALSE)</f>
        <v>Apparel</v>
      </c>
      <c r="F495" s="1" t="s">
        <v>13</v>
      </c>
      <c r="G495" s="1" t="str">
        <f>_xlfn.XLOOKUP(Orders[[#This Row],[CustomerID]],'Customers'!A:A,'Customers'!E:E)</f>
        <v>Corporate</v>
      </c>
      <c r="H495" s="2">
        <v>45472</v>
      </c>
      <c r="I495" s="2">
        <v>45477</v>
      </c>
      <c r="J495">
        <v>4</v>
      </c>
      <c r="K495">
        <v>2926.7</v>
      </c>
      <c r="L495">
        <v>0</v>
      </c>
      <c r="M495" s="1" t="s">
        <v>20</v>
      </c>
      <c r="N495" s="1" t="s">
        <v>84</v>
      </c>
      <c r="O495" s="1" t="s">
        <v>21</v>
      </c>
      <c r="P495" s="3">
        <f>Orders[[#This Row],[Quantity]]*Orders[[#This Row],[UnitPrice]]*(1-Orders[[#This Row],[Discount]])</f>
        <v>11706.8</v>
      </c>
      <c r="Q495" s="1" t="str">
        <f>IF(AND(Orders[[#This Row],[Order Value]]&gt;50000,Orders[[#This Row],[Status]]="Completed"),"Yes","No")</f>
        <v>No</v>
      </c>
      <c r="R495" s="1" t="str">
        <f>IF(OR(Orders[[#This Row],[Region]]="Dhaka",Orders[[#This Row],[Region]]="Chattogram"),"Priority","Standard")</f>
        <v>Priority</v>
      </c>
      <c r="S495" s="1" t="str">
        <f>_xlfn.CONCAT(Orders[[#This Row],[OrderID]],Orders[[#This Row],[CustomerID]],Orders[[#This Row],[Order Value]])</f>
        <v>O01656C017911706.8</v>
      </c>
    </row>
    <row r="496" spans="1:19" x14ac:dyDescent="0.25">
      <c r="A496" s="1" t="s">
        <v>925</v>
      </c>
      <c r="B496" s="1" t="s">
        <v>767</v>
      </c>
      <c r="C496" s="1" t="s">
        <v>297</v>
      </c>
      <c r="D496" s="1" t="str">
        <f>VLOOKUP(C496,Products[],2,FALSE)</f>
        <v>Household Standard 552</v>
      </c>
      <c r="E496" s="1" t="str">
        <f>VLOOKUP(Orders[[#This Row],[ProductID]],Products[],3,FALSE)</f>
        <v>Groceries</v>
      </c>
      <c r="F496" s="1" t="s">
        <v>13</v>
      </c>
      <c r="G496" s="1" t="str">
        <f>_xlfn.XLOOKUP(Orders[[#This Row],[CustomerID]],'Customers'!A:A,'Customers'!E:E)</f>
        <v>Home Office</v>
      </c>
      <c r="H496" s="2">
        <v>45879</v>
      </c>
      <c r="I496" s="2">
        <v>45888</v>
      </c>
      <c r="J496">
        <v>19</v>
      </c>
      <c r="K496">
        <v>5150.45</v>
      </c>
      <c r="L496">
        <v>0.05</v>
      </c>
      <c r="M496" s="1" t="s">
        <v>52</v>
      </c>
      <c r="N496" s="1" t="s">
        <v>28</v>
      </c>
      <c r="O496" s="1" t="s">
        <v>35</v>
      </c>
      <c r="P496" s="3">
        <f>Orders[[#This Row],[Quantity]]*Orders[[#This Row],[UnitPrice]]*(1-Orders[[#This Row],[Discount]])</f>
        <v>92965.622499999998</v>
      </c>
      <c r="Q496" s="1" t="str">
        <f>IF(AND(Orders[[#This Row],[Order Value]]&gt;50000,Orders[[#This Row],[Status]]="Completed"),"Yes","No")</f>
        <v>No</v>
      </c>
      <c r="R496" s="1" t="str">
        <f>IF(OR(Orders[[#This Row],[Region]]="Dhaka",Orders[[#This Row],[Region]]="Chattogram"),"Priority","Standard")</f>
        <v>Priority</v>
      </c>
      <c r="S496" s="1" t="str">
        <f>_xlfn.CONCAT(Orders[[#This Row],[OrderID]],Orders[[#This Row],[CustomerID]],Orders[[#This Row],[Order Value]])</f>
        <v>O05270C013992965.6225</v>
      </c>
    </row>
    <row r="497" spans="1:19" x14ac:dyDescent="0.25">
      <c r="A497" s="1" t="s">
        <v>927</v>
      </c>
      <c r="B497" s="1" t="s">
        <v>873</v>
      </c>
      <c r="C497" s="1" t="s">
        <v>176</v>
      </c>
      <c r="D497" s="1" t="str">
        <f>VLOOKUP(C497,Products[],2,FALSE)</f>
        <v>Decor Standard 312 (New)</v>
      </c>
      <c r="E497" s="1" t="str">
        <f>VLOOKUP(Orders[[#This Row],[ProductID]],Products[],3,FALSE)</f>
        <v>Furniture</v>
      </c>
      <c r="F497" s="1" t="s">
        <v>79</v>
      </c>
      <c r="G497" s="1" t="str">
        <f>_xlfn.XLOOKUP(Orders[[#This Row],[CustomerID]],'Customers'!A:A,'Customers'!E:E)</f>
        <v>Corporate</v>
      </c>
      <c r="H497" s="2">
        <v>45638</v>
      </c>
      <c r="I497" s="2">
        <v>45646</v>
      </c>
      <c r="J497">
        <v>21</v>
      </c>
      <c r="K497">
        <v>5181.08</v>
      </c>
      <c r="L497">
        <v>0.2</v>
      </c>
      <c r="M497" s="1" t="s">
        <v>52</v>
      </c>
      <c r="N497" s="1" t="s">
        <v>15</v>
      </c>
      <c r="O497" s="1" t="s">
        <v>21</v>
      </c>
      <c r="P497" s="3">
        <f>Orders[[#This Row],[Quantity]]*Orders[[#This Row],[UnitPrice]]*(1-Orders[[#This Row],[Discount]])</f>
        <v>87042.144</v>
      </c>
      <c r="Q497" s="1" t="str">
        <f>IF(AND(Orders[[#This Row],[Order Value]]&gt;50000,Orders[[#This Row],[Status]]="Completed"),"Yes","No")</f>
        <v>No</v>
      </c>
      <c r="R497" s="1" t="str">
        <f>IF(OR(Orders[[#This Row],[Region]]="Dhaka",Orders[[#This Row],[Region]]="Chattogram"),"Priority","Standard")</f>
        <v>Priority</v>
      </c>
      <c r="S497" s="1" t="str">
        <f>_xlfn.CONCAT(Orders[[#This Row],[OrderID]],Orders[[#This Row],[CustomerID]],Orders[[#This Row],[Order Value]])</f>
        <v>O03846C007487042.144</v>
      </c>
    </row>
    <row r="498" spans="1:19" x14ac:dyDescent="0.25">
      <c r="A498" s="1" t="s">
        <v>928</v>
      </c>
      <c r="B498" s="1" t="s">
        <v>656</v>
      </c>
      <c r="C498" s="1" t="s">
        <v>218</v>
      </c>
      <c r="D498" s="1" t="str">
        <f>VLOOKUP(C498,Products[],2,FALSE)</f>
        <v>Kids Eco 762</v>
      </c>
      <c r="E498" s="1" t="str">
        <f>VLOOKUP(Orders[[#This Row],[ProductID]],Products[],3,FALSE)</f>
        <v>Apparel</v>
      </c>
      <c r="F498" s="1" t="s">
        <v>33</v>
      </c>
      <c r="G498" s="1" t="str">
        <f>_xlfn.XLOOKUP(Orders[[#This Row],[CustomerID]],'Customers'!A:A,'Customers'!E:E)</f>
        <v>Consumer</v>
      </c>
      <c r="H498" s="2">
        <v>45760</v>
      </c>
      <c r="I498" s="2">
        <v>45761</v>
      </c>
      <c r="J498">
        <v>24</v>
      </c>
      <c r="K498">
        <v>7147.11</v>
      </c>
      <c r="L498">
        <v>0.15</v>
      </c>
      <c r="M498" s="1" t="s">
        <v>43</v>
      </c>
      <c r="N498" s="1" t="s">
        <v>84</v>
      </c>
      <c r="O498" s="1" t="s">
        <v>21</v>
      </c>
      <c r="P498" s="3">
        <f>Orders[[#This Row],[Quantity]]*Orders[[#This Row],[UnitPrice]]*(1-Orders[[#This Row],[Discount]])</f>
        <v>145801.04399999999</v>
      </c>
      <c r="Q498" s="1" t="str">
        <f>IF(AND(Orders[[#This Row],[Order Value]]&gt;50000,Orders[[#This Row],[Status]]="Completed"),"Yes","No")</f>
        <v>No</v>
      </c>
      <c r="R498" s="1" t="str">
        <f>IF(OR(Orders[[#This Row],[Region]]="Dhaka",Orders[[#This Row],[Region]]="Chattogram"),"Priority","Standard")</f>
        <v>Standard</v>
      </c>
      <c r="S498" s="1" t="str">
        <f>_xlfn.CONCAT(Orders[[#This Row],[OrderID]],Orders[[#This Row],[CustomerID]],Orders[[#This Row],[Order Value]])</f>
        <v>O01774C0060145801.044</v>
      </c>
    </row>
    <row r="499" spans="1:19" x14ac:dyDescent="0.25">
      <c r="A499" s="1" t="s">
        <v>930</v>
      </c>
      <c r="B499" s="1" t="s">
        <v>931</v>
      </c>
      <c r="C499" s="1" t="s">
        <v>473</v>
      </c>
      <c r="D499" s="1" t="str">
        <f>VLOOKUP(C499,Products[],2,FALSE)</f>
        <v>Laptops Prime 770</v>
      </c>
      <c r="E499" s="1" t="str">
        <f>VLOOKUP(Orders[[#This Row],[ProductID]],Products[],3,FALSE)</f>
        <v>Electronics</v>
      </c>
      <c r="F499" s="1" t="s">
        <v>55</v>
      </c>
      <c r="G499" s="1" t="str">
        <f>_xlfn.XLOOKUP(Orders[[#This Row],[CustomerID]],'Customers'!A:A,'Customers'!E:E)</f>
        <v>Home Office</v>
      </c>
      <c r="H499" s="2">
        <v>45556</v>
      </c>
      <c r="I499" s="2">
        <v>45559</v>
      </c>
      <c r="J499">
        <v>17</v>
      </c>
      <c r="K499">
        <v>2401.98</v>
      </c>
      <c r="L499">
        <v>0.2</v>
      </c>
      <c r="M499" s="1" t="s">
        <v>14</v>
      </c>
      <c r="N499" s="1" t="s">
        <v>15</v>
      </c>
      <c r="O499" s="1" t="s">
        <v>29</v>
      </c>
      <c r="P499" s="3">
        <f>Orders[[#This Row],[Quantity]]*Orders[[#This Row],[UnitPrice]]*(1-Orders[[#This Row],[Discount]])</f>
        <v>32666.928000000004</v>
      </c>
      <c r="Q499" s="1" t="str">
        <f>IF(AND(Orders[[#This Row],[Order Value]]&gt;50000,Orders[[#This Row],[Status]]="Completed"),"Yes","No")</f>
        <v>No</v>
      </c>
      <c r="R499" s="1" t="str">
        <f>IF(OR(Orders[[#This Row],[Region]]="Dhaka",Orders[[#This Row],[Region]]="Chattogram"),"Priority","Standard")</f>
        <v>Standard</v>
      </c>
      <c r="S499" s="1" t="str">
        <f>_xlfn.CONCAT(Orders[[#This Row],[OrderID]],Orders[[#This Row],[CustomerID]],Orders[[#This Row],[Order Value]])</f>
        <v>O02003C003832666.928</v>
      </c>
    </row>
    <row r="500" spans="1:19" x14ac:dyDescent="0.25">
      <c r="A500" s="1" t="s">
        <v>932</v>
      </c>
      <c r="B500" s="1" t="s">
        <v>396</v>
      </c>
      <c r="C500" s="1" t="s">
        <v>138</v>
      </c>
      <c r="D500" s="1" t="str">
        <f>VLOOKUP(C500,Products[],2,FALSE)</f>
        <v>Pens Deluxe 654</v>
      </c>
      <c r="E500" s="1" t="str">
        <f>VLOOKUP(Orders[[#This Row],[ProductID]],Products[],3,FALSE)</f>
        <v>Office Supplies</v>
      </c>
      <c r="F500" s="1" t="s">
        <v>125</v>
      </c>
      <c r="G500" s="1" t="str">
        <f>_xlfn.XLOOKUP(Orders[[#This Row],[CustomerID]],'Customers'!A:A,'Customers'!E:E)</f>
        <v>SMB</v>
      </c>
      <c r="H500" s="2">
        <v>45853</v>
      </c>
      <c r="I500" s="2">
        <v>45857</v>
      </c>
      <c r="J500">
        <v>8</v>
      </c>
      <c r="K500">
        <v>6344.27</v>
      </c>
      <c r="L500">
        <v>0</v>
      </c>
      <c r="M500" s="1" t="s">
        <v>43</v>
      </c>
      <c r="N500" s="1" t="s">
        <v>34</v>
      </c>
      <c r="O500" s="1" t="s">
        <v>21</v>
      </c>
      <c r="P500" s="3">
        <f>Orders[[#This Row],[Quantity]]*Orders[[#This Row],[UnitPrice]]*(1-Orders[[#This Row],[Discount]])</f>
        <v>50754.16</v>
      </c>
      <c r="Q500" s="1" t="str">
        <f>IF(AND(Orders[[#This Row],[Order Value]]&gt;50000,Orders[[#This Row],[Status]]="Completed"),"Yes","No")</f>
        <v>Yes</v>
      </c>
      <c r="R500" s="1" t="str">
        <f>IF(OR(Orders[[#This Row],[Region]]="Dhaka",Orders[[#This Row],[Region]]="Chattogram"),"Priority","Standard")</f>
        <v>Standard</v>
      </c>
      <c r="S500" s="1" t="str">
        <f>_xlfn.CONCAT(Orders[[#This Row],[OrderID]],Orders[[#This Row],[CustomerID]],Orders[[#This Row],[Order Value]])</f>
        <v>O02371C038150754.16</v>
      </c>
    </row>
    <row r="501" spans="1:19" x14ac:dyDescent="0.25">
      <c r="A501" s="1" t="s">
        <v>933</v>
      </c>
      <c r="B501" s="1" t="s">
        <v>792</v>
      </c>
      <c r="C501" s="1" t="s">
        <v>473</v>
      </c>
      <c r="D501" s="1" t="str">
        <f>VLOOKUP(C501,Products[],2,FALSE)</f>
        <v>Laptops Prime 770</v>
      </c>
      <c r="E501" s="1" t="str">
        <f>VLOOKUP(Orders[[#This Row],[ProductID]],Products[],3,FALSE)</f>
        <v>Electronics</v>
      </c>
      <c r="F501" s="1" t="s">
        <v>55</v>
      </c>
      <c r="G501" s="1" t="str">
        <f>_xlfn.XLOOKUP(Orders[[#This Row],[CustomerID]],'Customers'!A:A,'Customers'!E:E)</f>
        <v>SMB</v>
      </c>
      <c r="H501" s="2">
        <v>45526</v>
      </c>
      <c r="I501" s="2">
        <v>45532</v>
      </c>
      <c r="J501">
        <v>14</v>
      </c>
      <c r="K501">
        <v>3045.72</v>
      </c>
      <c r="L501">
        <v>0</v>
      </c>
      <c r="M501" s="1" t="s">
        <v>52</v>
      </c>
      <c r="N501" s="1" t="s">
        <v>15</v>
      </c>
      <c r="O501" s="1" t="s">
        <v>21</v>
      </c>
      <c r="P501" s="3">
        <f>Orders[[#This Row],[Quantity]]*Orders[[#This Row],[UnitPrice]]*(1-Orders[[#This Row],[Discount]])</f>
        <v>42640.079999999994</v>
      </c>
      <c r="Q501" s="1" t="str">
        <f>IF(AND(Orders[[#This Row],[Order Value]]&gt;50000,Orders[[#This Row],[Status]]="Completed"),"Yes","No")</f>
        <v>No</v>
      </c>
      <c r="R501" s="1" t="str">
        <f>IF(OR(Orders[[#This Row],[Region]]="Dhaka",Orders[[#This Row],[Region]]="Chattogram"),"Priority","Standard")</f>
        <v>Priority</v>
      </c>
      <c r="S501" s="1" t="str">
        <f>_xlfn.CONCAT(Orders[[#This Row],[OrderID]],Orders[[#This Row],[CustomerID]],Orders[[#This Row],[Order Value]])</f>
        <v>O02621C001742640.08</v>
      </c>
    </row>
    <row r="502" spans="1:19" x14ac:dyDescent="0.25">
      <c r="A502" s="1" t="s">
        <v>934</v>
      </c>
      <c r="B502" s="1" t="s">
        <v>732</v>
      </c>
      <c r="C502" s="1" t="s">
        <v>58</v>
      </c>
      <c r="D502" s="1" t="str">
        <f>VLOOKUP(C502,Products[],2,FALSE)</f>
        <v>Beverages Standard 258</v>
      </c>
      <c r="E502" s="1" t="str">
        <f>VLOOKUP(Orders[[#This Row],[ProductID]],Products[],3,FALSE)</f>
        <v>Groceries</v>
      </c>
      <c r="F502" s="1" t="s">
        <v>51</v>
      </c>
      <c r="G502" s="1" t="str">
        <f>_xlfn.XLOOKUP(Orders[[#This Row],[CustomerID]],'Customers'!A:A,'Customers'!E:E)</f>
        <v>consumer</v>
      </c>
      <c r="H502" s="2">
        <v>45818</v>
      </c>
      <c r="I502" s="2">
        <v>45824</v>
      </c>
      <c r="J502">
        <v>10</v>
      </c>
      <c r="K502">
        <v>7371.57</v>
      </c>
      <c r="L502">
        <v>0.15</v>
      </c>
      <c r="M502" s="1" t="s">
        <v>43</v>
      </c>
      <c r="N502" s="1" t="s">
        <v>34</v>
      </c>
      <c r="O502" s="1" t="s">
        <v>29</v>
      </c>
      <c r="P502" s="3">
        <f>Orders[[#This Row],[Quantity]]*Orders[[#This Row],[UnitPrice]]*(1-Orders[[#This Row],[Discount]])</f>
        <v>62658.344999999994</v>
      </c>
      <c r="Q502" s="1" t="str">
        <f>IF(AND(Orders[[#This Row],[Order Value]]&gt;50000,Orders[[#This Row],[Status]]="Completed"),"Yes","No")</f>
        <v>Yes</v>
      </c>
      <c r="R502" s="1" t="str">
        <f>IF(OR(Orders[[#This Row],[Region]]="Dhaka",Orders[[#This Row],[Region]]="Chattogram"),"Priority","Standard")</f>
        <v>Standard</v>
      </c>
      <c r="S502" s="1" t="str">
        <f>_xlfn.CONCAT(Orders[[#This Row],[OrderID]],Orders[[#This Row],[CustomerID]],Orders[[#This Row],[Order Value]])</f>
        <v>O04761C021962658.345</v>
      </c>
    </row>
    <row r="503" spans="1:19" x14ac:dyDescent="0.25">
      <c r="A503" s="1" t="s">
        <v>935</v>
      </c>
      <c r="B503" s="1" t="s">
        <v>936</v>
      </c>
      <c r="C503" s="1" t="s">
        <v>138</v>
      </c>
      <c r="D503" s="1" t="str">
        <f>VLOOKUP(C503,Products[],2,FALSE)</f>
        <v>Pens Deluxe 654</v>
      </c>
      <c r="E503" s="1" t="str">
        <f>VLOOKUP(Orders[[#This Row],[ProductID]],Products[],3,FALSE)</f>
        <v>Office Supplies</v>
      </c>
      <c r="F503" s="1" t="s">
        <v>51</v>
      </c>
      <c r="G503" s="1" t="str">
        <f>_xlfn.XLOOKUP(Orders[[#This Row],[CustomerID]],'Customers'!A:A,'Customers'!E:E)</f>
        <v>Corporate</v>
      </c>
      <c r="H503" s="2">
        <v>45517</v>
      </c>
      <c r="I503" s="2">
        <v>45531</v>
      </c>
      <c r="J503">
        <v>3</v>
      </c>
      <c r="K503">
        <v>204.78</v>
      </c>
      <c r="L503">
        <v>0.2</v>
      </c>
      <c r="M503" s="1" t="s">
        <v>14</v>
      </c>
      <c r="N503" s="1" t="s">
        <v>28</v>
      </c>
      <c r="O503" s="1" t="s">
        <v>24</v>
      </c>
      <c r="P503" s="3">
        <f>Orders[[#This Row],[Quantity]]*Orders[[#This Row],[UnitPrice]]*(1-Orders[[#This Row],[Discount]])</f>
        <v>491.47200000000004</v>
      </c>
      <c r="Q503" s="1" t="str">
        <f>IF(AND(Orders[[#This Row],[Order Value]]&gt;50000,Orders[[#This Row],[Status]]="Completed"),"Yes","No")</f>
        <v>No</v>
      </c>
      <c r="R503" s="1" t="str">
        <f>IF(OR(Orders[[#This Row],[Region]]="Dhaka",Orders[[#This Row],[Region]]="Chattogram"),"Priority","Standard")</f>
        <v>Standard</v>
      </c>
      <c r="S503" s="1" t="str">
        <f>_xlfn.CONCAT(Orders[[#This Row],[OrderID]],Orders[[#This Row],[CustomerID]],Orders[[#This Row],[Order Value]])</f>
        <v>O05930C0020491.472</v>
      </c>
    </row>
    <row r="504" spans="1:19" x14ac:dyDescent="0.25">
      <c r="A504" s="1" t="s">
        <v>937</v>
      </c>
      <c r="B504" s="1" t="s">
        <v>118</v>
      </c>
      <c r="C504" s="1" t="s">
        <v>73</v>
      </c>
      <c r="D504" s="1" t="str">
        <f>VLOOKUP(C504,Products[],2,FALSE)</f>
        <v>Mobile Accessories Max 508</v>
      </c>
      <c r="E504" s="1" t="str">
        <f>VLOOKUP(Orders[[#This Row],[ProductID]],Products[],3,FALSE)</f>
        <v>Electronics</v>
      </c>
      <c r="F504" s="1" t="s">
        <v>59</v>
      </c>
      <c r="G504" s="1" t="str">
        <f>_xlfn.XLOOKUP(Orders[[#This Row],[CustomerID]],'Customers'!A:A,'Customers'!E:E)</f>
        <v>Consumer</v>
      </c>
      <c r="H504" s="2">
        <v>45299</v>
      </c>
      <c r="I504" s="2">
        <v>45305</v>
      </c>
      <c r="J504">
        <v>15</v>
      </c>
      <c r="K504">
        <v>4807.28</v>
      </c>
      <c r="L504">
        <v>0</v>
      </c>
      <c r="M504" s="1" t="s">
        <v>39</v>
      </c>
      <c r="N504" s="1" t="s">
        <v>15</v>
      </c>
      <c r="O504" s="1" t="s">
        <v>29</v>
      </c>
      <c r="P504" s="3">
        <f>Orders[[#This Row],[Quantity]]*Orders[[#This Row],[UnitPrice]]*(1-Orders[[#This Row],[Discount]])</f>
        <v>72109.2</v>
      </c>
      <c r="Q504" s="1" t="str">
        <f>IF(AND(Orders[[#This Row],[Order Value]]&gt;50000,Orders[[#This Row],[Status]]="Completed"),"Yes","No")</f>
        <v>No</v>
      </c>
      <c r="R504" s="1" t="str">
        <f>IF(OR(Orders[[#This Row],[Region]]="Dhaka",Orders[[#This Row],[Region]]="Chattogram"),"Priority","Standard")</f>
        <v>Standard</v>
      </c>
      <c r="S504" s="1" t="str">
        <f>_xlfn.CONCAT(Orders[[#This Row],[OrderID]],Orders[[#This Row],[CustomerID]],Orders[[#This Row],[Order Value]])</f>
        <v>O00815C034972109.2</v>
      </c>
    </row>
    <row r="505" spans="1:19" hidden="1" x14ac:dyDescent="0.25">
      <c r="A505" s="1" t="s">
        <v>938</v>
      </c>
      <c r="B505" s="1" t="s">
        <v>812</v>
      </c>
      <c r="C505" s="1" t="s">
        <v>38</v>
      </c>
      <c r="D505" s="1" t="e">
        <f>VLOOKUP(C505,Products[],2,FALSE)</f>
        <v>#N/A</v>
      </c>
      <c r="E505" s="1" t="e">
        <f>VLOOKUP(Orders[[#This Row],[ProductID]],Products[],3,FALSE)</f>
        <v>#N/A</v>
      </c>
      <c r="F505" s="1" t="s">
        <v>19</v>
      </c>
      <c r="G505" s="1" t="str">
        <f>_xlfn.XLOOKUP(Orders[[#This Row],[CustomerID]],'Customers'!A:A,'Customers'!E:E)</f>
        <v>Consumer</v>
      </c>
      <c r="H505" s="2">
        <v>45865</v>
      </c>
      <c r="I505" s="2">
        <v>45870</v>
      </c>
      <c r="J505">
        <v>2</v>
      </c>
      <c r="K505">
        <v>2074.9</v>
      </c>
      <c r="L505">
        <v>0</v>
      </c>
      <c r="M505" s="1" t="s">
        <v>39</v>
      </c>
      <c r="N505" s="1" t="s">
        <v>84</v>
      </c>
      <c r="O505" s="1" t="s">
        <v>24</v>
      </c>
      <c r="P505" s="3">
        <f>Orders[[#This Row],[Quantity]]*Orders[[#This Row],[UnitPrice]]*(1-Orders[[#This Row],[Discount]])</f>
        <v>4149.8</v>
      </c>
      <c r="Q505" s="1" t="str">
        <f>IF(AND(Orders[[#This Row],[Order Value]]&gt;50000,Orders[[#This Row],[Status]]="Completed"),"Yes","No")</f>
        <v>No</v>
      </c>
      <c r="R505" s="1" t="str">
        <f>IF(OR(Orders[[#This Row],[Region]]="Dhaka",Orders[[#This Row],[Region]]="Chattogram"),"Priority","Standard")</f>
        <v>Standard</v>
      </c>
      <c r="S505" s="1" t="str">
        <f>_xlfn.CONCAT(Orders[[#This Row],[OrderID]],Orders[[#This Row],[CustomerID]],Orders[[#This Row],[Order Value]])</f>
        <v>O01263C00314149.8</v>
      </c>
    </row>
    <row r="506" spans="1:19" x14ac:dyDescent="0.25">
      <c r="A506" s="1" t="s">
        <v>939</v>
      </c>
      <c r="B506" s="1" t="s">
        <v>558</v>
      </c>
      <c r="C506" s="1" t="s">
        <v>133</v>
      </c>
      <c r="D506" s="1" t="str">
        <f>VLOOKUP(C506,Products[],2,FALSE)</f>
        <v>Paper Eco 932</v>
      </c>
      <c r="E506" s="1" t="str">
        <f>VLOOKUP(Orders[[#This Row],[ProductID]],Products[],3,FALSE)</f>
        <v>Office Supplies</v>
      </c>
      <c r="F506" s="1" t="s">
        <v>33</v>
      </c>
      <c r="G506" s="1" t="str">
        <f>_xlfn.XLOOKUP(Orders[[#This Row],[CustomerID]],'Customers'!A:A,'Customers'!E:E)</f>
        <v>SMB</v>
      </c>
      <c r="H506" s="2">
        <v>45511</v>
      </c>
      <c r="I506" s="2">
        <v>45522</v>
      </c>
      <c r="J506">
        <v>12</v>
      </c>
      <c r="K506">
        <v>1720.45</v>
      </c>
      <c r="L506">
        <v>0</v>
      </c>
      <c r="M506" s="1" t="s">
        <v>39</v>
      </c>
      <c r="N506" s="1" t="s">
        <v>15</v>
      </c>
      <c r="O506" s="1" t="s">
        <v>24</v>
      </c>
      <c r="P506" s="3">
        <f>Orders[[#This Row],[Quantity]]*Orders[[#This Row],[UnitPrice]]*(1-Orders[[#This Row],[Discount]])</f>
        <v>20645.400000000001</v>
      </c>
      <c r="Q506" s="1" t="str">
        <f>IF(AND(Orders[[#This Row],[Order Value]]&gt;50000,Orders[[#This Row],[Status]]="Completed"),"Yes","No")</f>
        <v>No</v>
      </c>
      <c r="R506" s="1" t="str">
        <f>IF(OR(Orders[[#This Row],[Region]]="Dhaka",Orders[[#This Row],[Region]]="Chattogram"),"Priority","Standard")</f>
        <v>Standard</v>
      </c>
      <c r="S506" s="1" t="str">
        <f>_xlfn.CONCAT(Orders[[#This Row],[OrderID]],Orders[[#This Row],[CustomerID]],Orders[[#This Row],[Order Value]])</f>
        <v>O05348C032520645.4</v>
      </c>
    </row>
    <row r="507" spans="1:19" hidden="1" x14ac:dyDescent="0.25">
      <c r="A507" s="1" t="s">
        <v>940</v>
      </c>
      <c r="B507" s="1" t="s">
        <v>884</v>
      </c>
      <c r="C507" s="1" t="s">
        <v>248</v>
      </c>
      <c r="D507" s="1" t="e">
        <f>VLOOKUP(C507,Products[],2,FALSE)</f>
        <v>#N/A</v>
      </c>
      <c r="E507" s="1" t="e">
        <f>VLOOKUP(Orders[[#This Row],[ProductID]],Products[],3,FALSE)</f>
        <v>#N/A</v>
      </c>
      <c r="F507" s="1" t="s">
        <v>63</v>
      </c>
      <c r="G507" s="1" t="str">
        <f>_xlfn.XLOOKUP(Orders[[#This Row],[CustomerID]],'Customers'!A:A,'Customers'!E:E)</f>
        <v>consumer</v>
      </c>
      <c r="H507" s="2">
        <v>45678</v>
      </c>
      <c r="I507" s="2">
        <v>45684</v>
      </c>
      <c r="J507">
        <v>13</v>
      </c>
      <c r="K507">
        <v>1818.85</v>
      </c>
      <c r="L507">
        <v>0.05</v>
      </c>
      <c r="M507" s="1" t="s">
        <v>43</v>
      </c>
      <c r="N507" s="1" t="s">
        <v>34</v>
      </c>
      <c r="O507" s="1" t="s">
        <v>29</v>
      </c>
      <c r="P507" s="3">
        <f>Orders[[#This Row],[Quantity]]*Orders[[#This Row],[UnitPrice]]*(1-Orders[[#This Row],[Discount]])</f>
        <v>22462.797499999997</v>
      </c>
      <c r="Q507" s="1" t="str">
        <f>IF(AND(Orders[[#This Row],[Order Value]]&gt;50000,Orders[[#This Row],[Status]]="Completed"),"Yes","No")</f>
        <v>No</v>
      </c>
      <c r="R507" s="1" t="str">
        <f>IF(OR(Orders[[#This Row],[Region]]="Dhaka",Orders[[#This Row],[Region]]="Chattogram"),"Priority","Standard")</f>
        <v>Standard</v>
      </c>
      <c r="S507" s="1" t="str">
        <f>_xlfn.CONCAT(Orders[[#This Row],[OrderID]],Orders[[#This Row],[CustomerID]],Orders[[#This Row],[Order Value]])</f>
        <v>O03648C014722462.7975</v>
      </c>
    </row>
    <row r="508" spans="1:19" x14ac:dyDescent="0.25">
      <c r="A508" s="1" t="s">
        <v>941</v>
      </c>
      <c r="B508" s="1" t="s">
        <v>241</v>
      </c>
      <c r="C508" s="1" t="s">
        <v>114</v>
      </c>
      <c r="D508" s="1" t="str">
        <f>VLOOKUP(C508,Products[],2,FALSE)</f>
        <v>Snacks Standard 963</v>
      </c>
      <c r="E508" s="1" t="str">
        <f>VLOOKUP(Orders[[#This Row],[ProductID]],Products[],3,FALSE)</f>
        <v>Groceries</v>
      </c>
      <c r="F508" s="1" t="s">
        <v>42</v>
      </c>
      <c r="G508" s="1" t="str">
        <f>_xlfn.XLOOKUP(Orders[[#This Row],[CustomerID]],'Customers'!A:A,'Customers'!E:E)</f>
        <v>Consumer</v>
      </c>
      <c r="H508" s="2">
        <v>45387</v>
      </c>
      <c r="I508" s="2">
        <v>45399</v>
      </c>
      <c r="J508">
        <v>13</v>
      </c>
      <c r="K508">
        <v>5926.77</v>
      </c>
      <c r="L508">
        <v>0</v>
      </c>
      <c r="M508" s="1" t="s">
        <v>20</v>
      </c>
      <c r="N508" s="1" t="s">
        <v>28</v>
      </c>
      <c r="O508" s="1" t="s">
        <v>35</v>
      </c>
      <c r="P508" s="3">
        <f>Orders[[#This Row],[Quantity]]*Orders[[#This Row],[UnitPrice]]*(1-Orders[[#This Row],[Discount]])</f>
        <v>77048.010000000009</v>
      </c>
      <c r="Q508" s="1" t="str">
        <f>IF(AND(Orders[[#This Row],[Order Value]]&gt;50000,Orders[[#This Row],[Status]]="Completed"),"Yes","No")</f>
        <v>No</v>
      </c>
      <c r="R508" s="1" t="str">
        <f>IF(OR(Orders[[#This Row],[Region]]="Dhaka",Orders[[#This Row],[Region]]="Chattogram"),"Priority","Standard")</f>
        <v>Priority</v>
      </c>
      <c r="S508" s="1" t="str">
        <f>_xlfn.CONCAT(Orders[[#This Row],[OrderID]],Orders[[#This Row],[CustomerID]],Orders[[#This Row],[Order Value]])</f>
        <v>O01806C003977048.01</v>
      </c>
    </row>
    <row r="509" spans="1:19" x14ac:dyDescent="0.25">
      <c r="A509" s="1" t="s">
        <v>942</v>
      </c>
      <c r="B509" s="1" t="s">
        <v>451</v>
      </c>
      <c r="C509" s="1" t="s">
        <v>138</v>
      </c>
      <c r="D509" s="1" t="str">
        <f>VLOOKUP(C509,Products[],2,FALSE)</f>
        <v>Pens Deluxe 654</v>
      </c>
      <c r="E509" s="1" t="str">
        <f>VLOOKUP(Orders[[#This Row],[ProductID]],Products[],3,FALSE)</f>
        <v>Office Supplies</v>
      </c>
      <c r="F509" s="1" t="s">
        <v>13</v>
      </c>
      <c r="G509" s="1" t="str">
        <f>_xlfn.XLOOKUP(Orders[[#This Row],[CustomerID]],'Customers'!A:A,'Customers'!E:E)</f>
        <v>consumer</v>
      </c>
      <c r="H509" s="2">
        <v>45515</v>
      </c>
      <c r="I509" s="2">
        <v>45525</v>
      </c>
      <c r="J509">
        <v>14</v>
      </c>
      <c r="K509">
        <v>1024.69</v>
      </c>
      <c r="L509">
        <v>0</v>
      </c>
      <c r="M509" s="1" t="s">
        <v>52</v>
      </c>
      <c r="N509" s="1" t="s">
        <v>34</v>
      </c>
      <c r="O509" s="1" t="s">
        <v>24</v>
      </c>
      <c r="P509" s="3">
        <f>Orders[[#This Row],[Quantity]]*Orders[[#This Row],[UnitPrice]]*(1-Orders[[#This Row],[Discount]])</f>
        <v>14345.66</v>
      </c>
      <c r="Q509" s="1" t="str">
        <f>IF(AND(Orders[[#This Row],[Order Value]]&gt;50000,Orders[[#This Row],[Status]]="Completed"),"Yes","No")</f>
        <v>No</v>
      </c>
      <c r="R509" s="1" t="str">
        <f>IF(OR(Orders[[#This Row],[Region]]="Dhaka",Orders[[#This Row],[Region]]="Chattogram"),"Priority","Standard")</f>
        <v>Priority</v>
      </c>
      <c r="S509" s="1" t="str">
        <f>_xlfn.CONCAT(Orders[[#This Row],[OrderID]],Orders[[#This Row],[CustomerID]],Orders[[#This Row],[Order Value]])</f>
        <v>O02664C015414345.66</v>
      </c>
    </row>
    <row r="510" spans="1:19" x14ac:dyDescent="0.25">
      <c r="A510" s="1" t="s">
        <v>943</v>
      </c>
      <c r="B510" s="1" t="s">
        <v>779</v>
      </c>
      <c r="C510" s="1" t="s">
        <v>151</v>
      </c>
      <c r="D510" s="1" t="str">
        <f>VLOOKUP(C510,Products[],2,FALSE)</f>
        <v>Paper Lite 570</v>
      </c>
      <c r="E510" s="1" t="str">
        <f>VLOOKUP(Orders[[#This Row],[ProductID]],Products[],3,FALSE)</f>
        <v>Office Supplies</v>
      </c>
      <c r="F510" s="1" t="s">
        <v>33</v>
      </c>
      <c r="G510" s="1" t="str">
        <f>_xlfn.XLOOKUP(Orders[[#This Row],[CustomerID]],'Customers'!A:A,'Customers'!E:E)</f>
        <v>SMB</v>
      </c>
      <c r="H510" s="2">
        <v>45922</v>
      </c>
      <c r="I510" s="2">
        <v>45925</v>
      </c>
      <c r="J510">
        <v>19</v>
      </c>
      <c r="K510">
        <v>7487.85</v>
      </c>
      <c r="L510">
        <v>0.05</v>
      </c>
      <c r="M510" s="1" t="s">
        <v>39</v>
      </c>
      <c r="N510" s="1" t="s">
        <v>34</v>
      </c>
      <c r="O510" s="1" t="s">
        <v>29</v>
      </c>
      <c r="P510" s="3">
        <f>Orders[[#This Row],[Quantity]]*Orders[[#This Row],[UnitPrice]]*(1-Orders[[#This Row],[Discount]])</f>
        <v>135155.69249999998</v>
      </c>
      <c r="Q510" s="1" t="str">
        <f>IF(AND(Orders[[#This Row],[Order Value]]&gt;50000,Orders[[#This Row],[Status]]="Completed"),"Yes","No")</f>
        <v>Yes</v>
      </c>
      <c r="R510" s="1" t="str">
        <f>IF(OR(Orders[[#This Row],[Region]]="Dhaka",Orders[[#This Row],[Region]]="Chattogram"),"Priority","Standard")</f>
        <v>Standard</v>
      </c>
      <c r="S510" s="1" t="str">
        <f>_xlfn.CONCAT(Orders[[#This Row],[OrderID]],Orders[[#This Row],[CustomerID]],Orders[[#This Row],[Order Value]])</f>
        <v>O04760C0121135155.6925</v>
      </c>
    </row>
    <row r="511" spans="1:19" x14ac:dyDescent="0.25">
      <c r="A511" s="1" t="s">
        <v>944</v>
      </c>
      <c r="B511" s="1" t="s">
        <v>926</v>
      </c>
      <c r="C511" s="1" t="s">
        <v>174</v>
      </c>
      <c r="D511" s="1" t="str">
        <f>VLOOKUP(C511,Products[],2,FALSE)</f>
        <v>Women Eco 309</v>
      </c>
      <c r="E511" s="1" t="str">
        <f>VLOOKUP(Orders[[#This Row],[ProductID]],Products[],3,FALSE)</f>
        <v>Apparel</v>
      </c>
      <c r="F511" s="1" t="s">
        <v>152</v>
      </c>
      <c r="G511" s="1" t="str">
        <f>_xlfn.XLOOKUP(Orders[[#This Row],[CustomerID]],'Customers'!A:A,'Customers'!E:E)</f>
        <v>Home Office</v>
      </c>
      <c r="H511" s="2">
        <v>46016</v>
      </c>
      <c r="I511" s="2">
        <v>46024</v>
      </c>
      <c r="J511">
        <v>15</v>
      </c>
      <c r="K511">
        <v>5711.68</v>
      </c>
      <c r="L511">
        <v>0</v>
      </c>
      <c r="M511" s="1" t="s">
        <v>20</v>
      </c>
      <c r="N511" s="1" t="s">
        <v>15</v>
      </c>
      <c r="O511" s="1" t="s">
        <v>21</v>
      </c>
      <c r="P511" s="3">
        <f>Orders[[#This Row],[Quantity]]*Orders[[#This Row],[UnitPrice]]*(1-Orders[[#This Row],[Discount]])</f>
        <v>85675.200000000012</v>
      </c>
      <c r="Q511" s="1" t="str">
        <f>IF(AND(Orders[[#This Row],[Order Value]]&gt;50000,Orders[[#This Row],[Status]]="Completed"),"Yes","No")</f>
        <v>No</v>
      </c>
      <c r="R511" s="1" t="str">
        <f>IF(OR(Orders[[#This Row],[Region]]="Dhaka",Orders[[#This Row],[Region]]="Chattogram"),"Priority","Standard")</f>
        <v>Priority</v>
      </c>
      <c r="S511" s="1" t="str">
        <f>_xlfn.CONCAT(Orders[[#This Row],[OrderID]],Orders[[#This Row],[CustomerID]],Orders[[#This Row],[Order Value]])</f>
        <v>O04129C040085675.2</v>
      </c>
    </row>
    <row r="512" spans="1:19" x14ac:dyDescent="0.25">
      <c r="A512" s="1" t="s">
        <v>945</v>
      </c>
      <c r="B512" s="1" t="s">
        <v>72</v>
      </c>
      <c r="C512" s="1" t="s">
        <v>174</v>
      </c>
      <c r="D512" s="1" t="str">
        <f>VLOOKUP(C512,Products[],2,FALSE)</f>
        <v>Women Eco 309</v>
      </c>
      <c r="E512" s="1" t="str">
        <f>VLOOKUP(Orders[[#This Row],[ProductID]],Products[],3,FALSE)</f>
        <v>Apparel</v>
      </c>
      <c r="F512" s="1" t="s">
        <v>152</v>
      </c>
      <c r="G512" s="1" t="str">
        <f>_xlfn.XLOOKUP(Orders[[#This Row],[CustomerID]],'Customers'!A:A,'Customers'!E:E)</f>
        <v>consumer</v>
      </c>
      <c r="H512" s="2">
        <v>45761</v>
      </c>
      <c r="I512" s="2">
        <v>45761</v>
      </c>
      <c r="J512">
        <v>5</v>
      </c>
      <c r="K512">
        <v>940.47</v>
      </c>
      <c r="L512">
        <v>0.15</v>
      </c>
      <c r="M512" s="1" t="s">
        <v>20</v>
      </c>
      <c r="N512" s="1" t="s">
        <v>28</v>
      </c>
      <c r="O512" s="1" t="s">
        <v>29</v>
      </c>
      <c r="P512" s="3">
        <f>Orders[[#This Row],[Quantity]]*Orders[[#This Row],[UnitPrice]]*(1-Orders[[#This Row],[Discount]])</f>
        <v>3996.9975000000004</v>
      </c>
      <c r="Q512" s="1" t="str">
        <f>IF(AND(Orders[[#This Row],[Order Value]]&gt;50000,Orders[[#This Row],[Status]]="Completed"),"Yes","No")</f>
        <v>No</v>
      </c>
      <c r="R512" s="1" t="str">
        <f>IF(OR(Orders[[#This Row],[Region]]="Dhaka",Orders[[#This Row],[Region]]="Chattogram"),"Priority","Standard")</f>
        <v>Priority</v>
      </c>
      <c r="S512" s="1" t="str">
        <f>_xlfn.CONCAT(Orders[[#This Row],[OrderID]],Orders[[#This Row],[CustomerID]],Orders[[#This Row],[Order Value]])</f>
        <v>O01090C02373996.9975</v>
      </c>
    </row>
    <row r="513" spans="1:19" x14ac:dyDescent="0.25">
      <c r="A513" s="1" t="s">
        <v>946</v>
      </c>
      <c r="B513" s="1" t="s">
        <v>947</v>
      </c>
      <c r="C513" s="1" t="s">
        <v>58</v>
      </c>
      <c r="D513" s="1" t="str">
        <f>VLOOKUP(C513,Products[],2,FALSE)</f>
        <v>Beverages Standard 258</v>
      </c>
      <c r="E513" s="1" t="str">
        <f>VLOOKUP(Orders[[#This Row],[ProductID]],Products[],3,FALSE)</f>
        <v>Groceries</v>
      </c>
      <c r="F513" s="1" t="s">
        <v>33</v>
      </c>
      <c r="G513" s="1" t="str">
        <f>_xlfn.XLOOKUP(Orders[[#This Row],[CustomerID]],'Customers'!A:A,'Customers'!E:E)</f>
        <v>Home Office</v>
      </c>
      <c r="H513" s="2">
        <v>45728</v>
      </c>
      <c r="I513" s="2">
        <v>45730</v>
      </c>
      <c r="J513">
        <v>24</v>
      </c>
      <c r="K513">
        <v>7915.9</v>
      </c>
      <c r="L513">
        <v>0</v>
      </c>
      <c r="M513" s="1" t="s">
        <v>43</v>
      </c>
      <c r="N513" s="1" t="s">
        <v>34</v>
      </c>
      <c r="O513" s="1" t="s">
        <v>35</v>
      </c>
      <c r="P513" s="3">
        <f>Orders[[#This Row],[Quantity]]*Orders[[#This Row],[UnitPrice]]*(1-Orders[[#This Row],[Discount]])</f>
        <v>189981.59999999998</v>
      </c>
      <c r="Q513" s="1" t="str">
        <f>IF(AND(Orders[[#This Row],[Order Value]]&gt;50000,Orders[[#This Row],[Status]]="Completed"),"Yes","No")</f>
        <v>Yes</v>
      </c>
      <c r="R513" s="1" t="str">
        <f>IF(OR(Orders[[#This Row],[Region]]="Dhaka",Orders[[#This Row],[Region]]="Chattogram"),"Priority","Standard")</f>
        <v>Standard</v>
      </c>
      <c r="S513" s="1" t="str">
        <f>_xlfn.CONCAT(Orders[[#This Row],[OrderID]],Orders[[#This Row],[CustomerID]],Orders[[#This Row],[Order Value]])</f>
        <v>O03464C0426189981.6</v>
      </c>
    </row>
    <row r="514" spans="1:19" x14ac:dyDescent="0.25">
      <c r="A514" s="1" t="s">
        <v>949</v>
      </c>
      <c r="B514" s="1" t="s">
        <v>950</v>
      </c>
      <c r="C514" s="1" t="s">
        <v>176</v>
      </c>
      <c r="D514" s="1" t="str">
        <f>VLOOKUP(C514,Products[],2,FALSE)</f>
        <v>Decor Standard 312 (New)</v>
      </c>
      <c r="E514" s="1" t="str">
        <f>VLOOKUP(Orders[[#This Row],[ProductID]],Products[],3,FALSE)</f>
        <v>Furniture</v>
      </c>
      <c r="F514" s="1" t="s">
        <v>19</v>
      </c>
      <c r="G514" s="1" t="str">
        <f>_xlfn.XLOOKUP(Orders[[#This Row],[CustomerID]],'Customers'!A:A,'Customers'!E:E)</f>
        <v>Home Office</v>
      </c>
      <c r="H514" s="2">
        <v>45370</v>
      </c>
      <c r="I514" s="2">
        <v>45373</v>
      </c>
      <c r="J514">
        <v>12</v>
      </c>
      <c r="K514">
        <v>7497.22</v>
      </c>
      <c r="L514">
        <v>0.2</v>
      </c>
      <c r="M514" s="1" t="s">
        <v>39</v>
      </c>
      <c r="N514" s="1" t="s">
        <v>34</v>
      </c>
      <c r="O514" s="1" t="s">
        <v>21</v>
      </c>
      <c r="P514" s="3">
        <f>Orders[[#This Row],[Quantity]]*Orders[[#This Row],[UnitPrice]]*(1-Orders[[#This Row],[Discount]])</f>
        <v>71973.312000000005</v>
      </c>
      <c r="Q514" s="1" t="str">
        <f>IF(AND(Orders[[#This Row],[Order Value]]&gt;50000,Orders[[#This Row],[Status]]="Completed"),"Yes","No")</f>
        <v>Yes</v>
      </c>
      <c r="R514" s="1" t="str">
        <f>IF(OR(Orders[[#This Row],[Region]]="Dhaka",Orders[[#This Row],[Region]]="Chattogram"),"Priority","Standard")</f>
        <v>Standard</v>
      </c>
      <c r="S514" s="1" t="str">
        <f>_xlfn.CONCAT(Orders[[#This Row],[OrderID]],Orders[[#This Row],[CustomerID]],Orders[[#This Row],[Order Value]])</f>
        <v>O05960C029471973.312</v>
      </c>
    </row>
    <row r="515" spans="1:19" x14ac:dyDescent="0.25">
      <c r="A515" s="1" t="s">
        <v>951</v>
      </c>
      <c r="B515" s="1" t="s">
        <v>632</v>
      </c>
      <c r="C515" s="1" t="s">
        <v>194</v>
      </c>
      <c r="D515" s="1" t="str">
        <f>VLOOKUP(C515,Products[],2,FALSE)</f>
        <v>Pens Mini 388</v>
      </c>
      <c r="E515" s="1" t="str">
        <f>VLOOKUP(Orders[[#This Row],[ProductID]],Products[],3,FALSE)</f>
        <v>Office Supplies</v>
      </c>
      <c r="F515" s="1" t="s">
        <v>33</v>
      </c>
      <c r="G515" s="1" t="str">
        <f>_xlfn.XLOOKUP(Orders[[#This Row],[CustomerID]],'Customers'!A:A,'Customers'!E:E)</f>
        <v>Home Office</v>
      </c>
      <c r="H515" s="2">
        <v>45479</v>
      </c>
      <c r="I515" s="2">
        <v>45489</v>
      </c>
      <c r="J515">
        <v>18</v>
      </c>
      <c r="K515">
        <v>682.33</v>
      </c>
      <c r="L515">
        <v>0</v>
      </c>
      <c r="M515" s="1" t="s">
        <v>39</v>
      </c>
      <c r="N515" s="1" t="s">
        <v>15</v>
      </c>
      <c r="O515" s="1" t="s">
        <v>21</v>
      </c>
      <c r="P515" s="3">
        <f>Orders[[#This Row],[Quantity]]*Orders[[#This Row],[UnitPrice]]*(1-Orders[[#This Row],[Discount]])</f>
        <v>12281.94</v>
      </c>
      <c r="Q515" s="1" t="str">
        <f>IF(AND(Orders[[#This Row],[Order Value]]&gt;50000,Orders[[#This Row],[Status]]="Completed"),"Yes","No")</f>
        <v>No</v>
      </c>
      <c r="R515" s="1" t="str">
        <f>IF(OR(Orders[[#This Row],[Region]]="Dhaka",Orders[[#This Row],[Region]]="Chattogram"),"Priority","Standard")</f>
        <v>Standard</v>
      </c>
      <c r="S515" s="1" t="str">
        <f>_xlfn.CONCAT(Orders[[#This Row],[OrderID]],Orders[[#This Row],[CustomerID]],Orders[[#This Row],[Order Value]])</f>
        <v>O01073C036112281.94</v>
      </c>
    </row>
    <row r="516" spans="1:19" x14ac:dyDescent="0.25">
      <c r="A516" s="1" t="s">
        <v>953</v>
      </c>
      <c r="B516" s="1" t="s">
        <v>127</v>
      </c>
      <c r="C516" s="1" t="s">
        <v>141</v>
      </c>
      <c r="D516" s="1" t="str">
        <f>VLOOKUP(C516,Products[],2,FALSE)</f>
        <v>Footwear Deluxe 366</v>
      </c>
      <c r="E516" s="1" t="str">
        <f>VLOOKUP(Orders[[#This Row],[ProductID]],Products[],3,FALSE)</f>
        <v>Apparel</v>
      </c>
      <c r="F516" s="1" t="s">
        <v>152</v>
      </c>
      <c r="G516" s="1" t="str">
        <f>_xlfn.XLOOKUP(Orders[[#This Row],[CustomerID]],'Customers'!A:A,'Customers'!E:E)</f>
        <v>Home Office</v>
      </c>
      <c r="H516" s="2">
        <v>45604</v>
      </c>
      <c r="I516" s="2">
        <v>45618</v>
      </c>
      <c r="J516">
        <v>7</v>
      </c>
      <c r="K516">
        <v>5038.66</v>
      </c>
      <c r="L516">
        <v>0</v>
      </c>
      <c r="M516" s="1" t="s">
        <v>20</v>
      </c>
      <c r="N516" s="1" t="s">
        <v>34</v>
      </c>
      <c r="O516" s="1" t="s">
        <v>35</v>
      </c>
      <c r="P516" s="3">
        <f>Orders[[#This Row],[Quantity]]*Orders[[#This Row],[UnitPrice]]*(1-Orders[[#This Row],[Discount]])</f>
        <v>35270.619999999995</v>
      </c>
      <c r="Q516" s="1" t="str">
        <f>IF(AND(Orders[[#This Row],[Order Value]]&gt;50000,Orders[[#This Row],[Status]]="Completed"),"Yes","No")</f>
        <v>No</v>
      </c>
      <c r="R516" s="1" t="str">
        <f>IF(OR(Orders[[#This Row],[Region]]="Dhaka",Orders[[#This Row],[Region]]="Chattogram"),"Priority","Standard")</f>
        <v>Priority</v>
      </c>
      <c r="S516" s="1" t="str">
        <f>_xlfn.CONCAT(Orders[[#This Row],[OrderID]],Orders[[#This Row],[CustomerID]],Orders[[#This Row],[Order Value]])</f>
        <v>O04228C009335270.62</v>
      </c>
    </row>
    <row r="517" spans="1:19" x14ac:dyDescent="0.25">
      <c r="A517" s="1" t="s">
        <v>954</v>
      </c>
      <c r="B517" s="1" t="s">
        <v>17</v>
      </c>
      <c r="C517" s="1" t="s">
        <v>124</v>
      </c>
      <c r="D517" s="1" t="str">
        <f>VLOOKUP(C517,Products[],2,FALSE)</f>
        <v>Decor Lite 474</v>
      </c>
      <c r="E517" s="1" t="str">
        <f>VLOOKUP(Orders[[#This Row],[ProductID]],Products[],3,FALSE)</f>
        <v>Furniture</v>
      </c>
      <c r="F517" s="1" t="s">
        <v>33</v>
      </c>
      <c r="G517" s="1" t="str">
        <f>_xlfn.XLOOKUP(Orders[[#This Row],[CustomerID]],'Customers'!A:A,'Customers'!E:E)</f>
        <v>Corporate</v>
      </c>
      <c r="H517" s="2">
        <v>45634</v>
      </c>
      <c r="I517" s="2">
        <v>45647</v>
      </c>
      <c r="J517">
        <v>4</v>
      </c>
      <c r="K517">
        <v>1529.32</v>
      </c>
      <c r="L517">
        <v>0</v>
      </c>
      <c r="M517" s="1" t="s">
        <v>52</v>
      </c>
      <c r="N517" s="1" t="s">
        <v>28</v>
      </c>
      <c r="O517" s="1" t="s">
        <v>21</v>
      </c>
      <c r="P517" s="3">
        <f>Orders[[#This Row],[Quantity]]*Orders[[#This Row],[UnitPrice]]*(1-Orders[[#This Row],[Discount]])</f>
        <v>6117.28</v>
      </c>
      <c r="Q517" s="1" t="str">
        <f>IF(AND(Orders[[#This Row],[Order Value]]&gt;50000,Orders[[#This Row],[Status]]="Completed"),"Yes","No")</f>
        <v>No</v>
      </c>
      <c r="R517" s="1" t="str">
        <f>IF(OR(Orders[[#This Row],[Region]]="Dhaka",Orders[[#This Row],[Region]]="Chattogram"),"Priority","Standard")</f>
        <v>Priority</v>
      </c>
      <c r="S517" s="1" t="str">
        <f>_xlfn.CONCAT(Orders[[#This Row],[OrderID]],Orders[[#This Row],[CustomerID]],Orders[[#This Row],[Order Value]])</f>
        <v>O00068C00096117.28</v>
      </c>
    </row>
    <row r="518" spans="1:19" x14ac:dyDescent="0.25">
      <c r="A518" s="1" t="s">
        <v>955</v>
      </c>
      <c r="B518" s="1" t="s">
        <v>956</v>
      </c>
      <c r="C518" s="1" t="s">
        <v>73</v>
      </c>
      <c r="D518" s="1" t="str">
        <f>VLOOKUP(C518,Products[],2,FALSE)</f>
        <v>Mobile Accessories Max 508</v>
      </c>
      <c r="E518" s="1" t="str">
        <f>VLOOKUP(Orders[[#This Row],[ProductID]],Products[],3,FALSE)</f>
        <v>Electronics</v>
      </c>
      <c r="F518" s="1" t="s">
        <v>33</v>
      </c>
      <c r="G518" s="1" t="str">
        <f>_xlfn.XLOOKUP(Orders[[#This Row],[CustomerID]],'Customers'!A:A,'Customers'!E:E)</f>
        <v>consumer</v>
      </c>
      <c r="H518" s="2">
        <v>45574</v>
      </c>
      <c r="I518" s="2">
        <v>45588</v>
      </c>
      <c r="J518">
        <v>21</v>
      </c>
      <c r="K518">
        <v>4808.09</v>
      </c>
      <c r="L518">
        <v>0</v>
      </c>
      <c r="M518" s="1" t="s">
        <v>14</v>
      </c>
      <c r="N518" s="1" t="s">
        <v>34</v>
      </c>
      <c r="O518" s="1" t="s">
        <v>35</v>
      </c>
      <c r="P518" s="3">
        <f>Orders[[#This Row],[Quantity]]*Orders[[#This Row],[UnitPrice]]*(1-Orders[[#This Row],[Discount]])</f>
        <v>100969.89</v>
      </c>
      <c r="Q518" s="1" t="str">
        <f>IF(AND(Orders[[#This Row],[Order Value]]&gt;50000,Orders[[#This Row],[Status]]="Completed"),"Yes","No")</f>
        <v>Yes</v>
      </c>
      <c r="R518" s="1" t="str">
        <f>IF(OR(Orders[[#This Row],[Region]]="Dhaka",Orders[[#This Row],[Region]]="Chattogram"),"Priority","Standard")</f>
        <v>Standard</v>
      </c>
      <c r="S518" s="1" t="str">
        <f>_xlfn.CONCAT(Orders[[#This Row],[OrderID]],Orders[[#This Row],[CustomerID]],Orders[[#This Row],[Order Value]])</f>
        <v>O02828C0296100969.89</v>
      </c>
    </row>
    <row r="519" spans="1:19" x14ac:dyDescent="0.25">
      <c r="A519" s="1" t="s">
        <v>957</v>
      </c>
      <c r="B519" s="1" t="s">
        <v>666</v>
      </c>
      <c r="C519" s="1" t="s">
        <v>178</v>
      </c>
      <c r="D519" s="1" t="str">
        <f>VLOOKUP(C519,Products[],2,FALSE)</f>
        <v>Personal Care Mini 570</v>
      </c>
      <c r="E519" s="1" t="str">
        <f>VLOOKUP(Orders[[#This Row],[ProductID]],Products[],3,FALSE)</f>
        <v>Groceries</v>
      </c>
      <c r="F519" s="1" t="s">
        <v>125</v>
      </c>
      <c r="G519" s="1" t="str">
        <f>_xlfn.XLOOKUP(Orders[[#This Row],[CustomerID]],'Customers'!A:A,'Customers'!E:E)</f>
        <v>Corporate</v>
      </c>
      <c r="H519" s="2">
        <v>45742</v>
      </c>
      <c r="I519" s="2">
        <v>45753</v>
      </c>
      <c r="J519">
        <v>2</v>
      </c>
      <c r="K519">
        <v>2498.9</v>
      </c>
      <c r="L519">
        <v>0</v>
      </c>
      <c r="M519" s="1" t="s">
        <v>14</v>
      </c>
      <c r="N519" s="1" t="s">
        <v>34</v>
      </c>
      <c r="O519" s="1" t="s">
        <v>29</v>
      </c>
      <c r="P519" s="3">
        <f>Orders[[#This Row],[Quantity]]*Orders[[#This Row],[UnitPrice]]*(1-Orders[[#This Row],[Discount]])</f>
        <v>4997.8</v>
      </c>
      <c r="Q519" s="1" t="str">
        <f>IF(AND(Orders[[#This Row],[Order Value]]&gt;50000,Orders[[#This Row],[Status]]="Completed"),"Yes","No")</f>
        <v>No</v>
      </c>
      <c r="R519" s="1" t="str">
        <f>IF(OR(Orders[[#This Row],[Region]]="Dhaka",Orders[[#This Row],[Region]]="Chattogram"),"Priority","Standard")</f>
        <v>Standard</v>
      </c>
      <c r="S519" s="1" t="str">
        <f>_xlfn.CONCAT(Orders[[#This Row],[OrderID]],Orders[[#This Row],[CustomerID]],Orders[[#This Row],[Order Value]])</f>
        <v>O01754C03654997.8</v>
      </c>
    </row>
    <row r="520" spans="1:19" x14ac:dyDescent="0.25">
      <c r="A520" s="1" t="s">
        <v>958</v>
      </c>
      <c r="B520" s="1" t="s">
        <v>959</v>
      </c>
      <c r="C520" s="1" t="s">
        <v>162</v>
      </c>
      <c r="D520" s="1" t="str">
        <f>VLOOKUP(C520,Products[],2,FALSE)</f>
        <v>Binders Lite 852</v>
      </c>
      <c r="E520" s="1" t="str">
        <f>VLOOKUP(Orders[[#This Row],[ProductID]],Products[],3,FALSE)</f>
        <v>Office Supplies</v>
      </c>
      <c r="F520" s="1" t="s">
        <v>152</v>
      </c>
      <c r="G520" s="1" t="str">
        <f>_xlfn.XLOOKUP(Orders[[#This Row],[CustomerID]],'Customers'!A:A,'Customers'!E:E)</f>
        <v>consumer</v>
      </c>
      <c r="H520" s="2">
        <v>45805</v>
      </c>
      <c r="I520" s="2">
        <v>45814</v>
      </c>
      <c r="J520">
        <v>24</v>
      </c>
      <c r="K520">
        <v>2016.74</v>
      </c>
      <c r="L520">
        <v>0</v>
      </c>
      <c r="M520" s="1" t="s">
        <v>20</v>
      </c>
      <c r="N520" s="1" t="s">
        <v>28</v>
      </c>
      <c r="O520" s="1" t="s">
        <v>35</v>
      </c>
      <c r="P520" s="3">
        <f>Orders[[#This Row],[Quantity]]*Orders[[#This Row],[UnitPrice]]*(1-Orders[[#This Row],[Discount]])</f>
        <v>48401.760000000002</v>
      </c>
      <c r="Q520" s="1" t="str">
        <f>IF(AND(Orders[[#This Row],[Order Value]]&gt;50000,Orders[[#This Row],[Status]]="Completed"),"Yes","No")</f>
        <v>No</v>
      </c>
      <c r="R520" s="1" t="str">
        <f>IF(OR(Orders[[#This Row],[Region]]="Dhaka",Orders[[#This Row],[Region]]="Chattogram"),"Priority","Standard")</f>
        <v>Priority</v>
      </c>
      <c r="S520" s="1" t="str">
        <f>_xlfn.CONCAT(Orders[[#This Row],[OrderID]],Orders[[#This Row],[CustomerID]],Orders[[#This Row],[Order Value]])</f>
        <v>O01399C024348401.76</v>
      </c>
    </row>
    <row r="521" spans="1:19" x14ac:dyDescent="0.25">
      <c r="A521" s="1" t="s">
        <v>961</v>
      </c>
      <c r="B521" s="1" t="s">
        <v>962</v>
      </c>
      <c r="C521" s="1" t="s">
        <v>141</v>
      </c>
      <c r="D521" s="1" t="str">
        <f>VLOOKUP(C521,Products[],2,FALSE)</f>
        <v>Footwear Deluxe 366</v>
      </c>
      <c r="E521" s="1" t="str">
        <f>VLOOKUP(Orders[[#This Row],[ProductID]],Products[],3,FALSE)</f>
        <v>Apparel</v>
      </c>
      <c r="F521" s="1" t="s">
        <v>105</v>
      </c>
      <c r="G521" s="1" t="str">
        <f>_xlfn.XLOOKUP(Orders[[#This Row],[CustomerID]],'Customers'!A:A,'Customers'!E:E)</f>
        <v>consumer</v>
      </c>
      <c r="H521" s="2">
        <v>45385</v>
      </c>
      <c r="I521" s="2">
        <v>45385</v>
      </c>
      <c r="J521">
        <v>9</v>
      </c>
      <c r="K521">
        <v>6405.54</v>
      </c>
      <c r="L521">
        <v>0.1</v>
      </c>
      <c r="M521" s="1" t="s">
        <v>20</v>
      </c>
      <c r="N521" s="1" t="s">
        <v>34</v>
      </c>
      <c r="O521" s="1" t="s">
        <v>29</v>
      </c>
      <c r="P521" s="3">
        <f>Orders[[#This Row],[Quantity]]*Orders[[#This Row],[UnitPrice]]*(1-Orders[[#This Row],[Discount]])</f>
        <v>51884.874000000003</v>
      </c>
      <c r="Q521" s="1" t="str">
        <f>IF(AND(Orders[[#This Row],[Order Value]]&gt;50000,Orders[[#This Row],[Status]]="Completed"),"Yes","No")</f>
        <v>Yes</v>
      </c>
      <c r="R521" s="1" t="str">
        <f>IF(OR(Orders[[#This Row],[Region]]="Dhaka",Orders[[#This Row],[Region]]="Chattogram"),"Priority","Standard")</f>
        <v>Priority</v>
      </c>
      <c r="S521" s="1" t="str">
        <f>_xlfn.CONCAT(Orders[[#This Row],[OrderID]],Orders[[#This Row],[CustomerID]],Orders[[#This Row],[Order Value]])</f>
        <v>O03832C025251884.874</v>
      </c>
    </row>
    <row r="522" spans="1:19" x14ac:dyDescent="0.25">
      <c r="A522" s="1" t="s">
        <v>964</v>
      </c>
      <c r="B522" s="1" t="s">
        <v>812</v>
      </c>
      <c r="C522" s="1" t="s">
        <v>473</v>
      </c>
      <c r="D522" s="1" t="str">
        <f>VLOOKUP(C522,Products[],2,FALSE)</f>
        <v>Laptops Prime 770</v>
      </c>
      <c r="E522" s="1" t="str">
        <f>VLOOKUP(Orders[[#This Row],[ProductID]],Products[],3,FALSE)</f>
        <v>Electronics</v>
      </c>
      <c r="F522" s="1" t="s">
        <v>19</v>
      </c>
      <c r="G522" s="1" t="str">
        <f>_xlfn.XLOOKUP(Orders[[#This Row],[CustomerID]],'Customers'!A:A,'Customers'!E:E)</f>
        <v>Consumer</v>
      </c>
      <c r="H522" s="2">
        <v>45442</v>
      </c>
      <c r="I522" s="2">
        <v>45453</v>
      </c>
      <c r="J522">
        <v>9</v>
      </c>
      <c r="K522">
        <v>7923.65</v>
      </c>
      <c r="L522">
        <v>0.1</v>
      </c>
      <c r="M522" s="1" t="s">
        <v>20</v>
      </c>
      <c r="N522" s="1" t="s">
        <v>15</v>
      </c>
      <c r="O522" s="1" t="s">
        <v>35</v>
      </c>
      <c r="P522" s="3">
        <f>Orders[[#This Row],[Quantity]]*Orders[[#This Row],[UnitPrice]]*(1-Orders[[#This Row],[Discount]])</f>
        <v>64181.564999999995</v>
      </c>
      <c r="Q522" s="1" t="str">
        <f>IF(AND(Orders[[#This Row],[Order Value]]&gt;50000,Orders[[#This Row],[Status]]="Completed"),"Yes","No")</f>
        <v>No</v>
      </c>
      <c r="R522" s="1" t="str">
        <f>IF(OR(Orders[[#This Row],[Region]]="Dhaka",Orders[[#This Row],[Region]]="Chattogram"),"Priority","Standard")</f>
        <v>Priority</v>
      </c>
      <c r="S522" s="1" t="str">
        <f>_xlfn.CONCAT(Orders[[#This Row],[OrderID]],Orders[[#This Row],[CustomerID]],Orders[[#This Row],[Order Value]])</f>
        <v>O04903C003164181.565</v>
      </c>
    </row>
    <row r="523" spans="1:19" x14ac:dyDescent="0.25">
      <c r="A523" s="1" t="s">
        <v>965</v>
      </c>
      <c r="B523" s="1" t="s">
        <v>852</v>
      </c>
      <c r="C523" s="1" t="s">
        <v>128</v>
      </c>
      <c r="D523" s="1" t="str">
        <f>VLOOKUP(C523,Products[],2,FALSE)</f>
        <v>Paper Prime 195</v>
      </c>
      <c r="E523" s="1" t="str">
        <f>VLOOKUP(Orders[[#This Row],[ProductID]],Products[],3,FALSE)</f>
        <v>Office Supplies</v>
      </c>
      <c r="F523" s="1" t="s">
        <v>42</v>
      </c>
      <c r="G523" s="1" t="str">
        <f>_xlfn.XLOOKUP(Orders[[#This Row],[CustomerID]],'Customers'!A:A,'Customers'!E:E)</f>
        <v>consumer</v>
      </c>
      <c r="H523" s="2">
        <v>45890</v>
      </c>
      <c r="I523" s="2">
        <v>45893</v>
      </c>
      <c r="J523">
        <v>2</v>
      </c>
      <c r="K523">
        <v>1795.12</v>
      </c>
      <c r="L523">
        <v>0.2</v>
      </c>
      <c r="M523" s="1" t="s">
        <v>20</v>
      </c>
      <c r="N523" s="1" t="s">
        <v>84</v>
      </c>
      <c r="O523" s="1" t="s">
        <v>24</v>
      </c>
      <c r="P523" s="3">
        <f>Orders[[#This Row],[Quantity]]*Orders[[#This Row],[UnitPrice]]*(1-Orders[[#This Row],[Discount]])</f>
        <v>2872.192</v>
      </c>
      <c r="Q523" s="1" t="str">
        <f>IF(AND(Orders[[#This Row],[Order Value]]&gt;50000,Orders[[#This Row],[Status]]="Completed"),"Yes","No")</f>
        <v>No</v>
      </c>
      <c r="R523" s="1" t="str">
        <f>IF(OR(Orders[[#This Row],[Region]]="Dhaka",Orders[[#This Row],[Region]]="Chattogram"),"Priority","Standard")</f>
        <v>Priority</v>
      </c>
      <c r="S523" s="1" t="str">
        <f>_xlfn.CONCAT(Orders[[#This Row],[OrderID]],Orders[[#This Row],[CustomerID]],Orders[[#This Row],[Order Value]])</f>
        <v>O03212C04122872.192</v>
      </c>
    </row>
    <row r="524" spans="1:19" x14ac:dyDescent="0.25">
      <c r="A524" s="1" t="s">
        <v>966</v>
      </c>
      <c r="B524" s="1" t="s">
        <v>867</v>
      </c>
      <c r="C524" s="1" t="s">
        <v>76</v>
      </c>
      <c r="D524" s="1" t="str">
        <f>VLOOKUP(C524,Products[],2,FALSE)</f>
        <v>Mobile Accessories Mini 994</v>
      </c>
      <c r="E524" s="1" t="str">
        <f>VLOOKUP(Orders[[#This Row],[ProductID]],Products[],3,FALSE)</f>
        <v>Electronics</v>
      </c>
      <c r="F524" s="1" t="s">
        <v>55</v>
      </c>
      <c r="G524" s="1" t="str">
        <f>_xlfn.XLOOKUP(Orders[[#This Row],[CustomerID]],'Customers'!A:A,'Customers'!E:E)</f>
        <v>Corporate</v>
      </c>
      <c r="H524" s="2">
        <v>45465</v>
      </c>
      <c r="I524" s="2">
        <v>45471</v>
      </c>
      <c r="J524">
        <v>1</v>
      </c>
      <c r="K524">
        <v>6074.72</v>
      </c>
      <c r="L524">
        <v>0</v>
      </c>
      <c r="M524" s="1" t="s">
        <v>14</v>
      </c>
      <c r="N524" s="1" t="s">
        <v>28</v>
      </c>
      <c r="O524" s="1" t="s">
        <v>21</v>
      </c>
      <c r="P524" s="3">
        <f>Orders[[#This Row],[Quantity]]*Orders[[#This Row],[UnitPrice]]*(1-Orders[[#This Row],[Discount]])</f>
        <v>6074.72</v>
      </c>
      <c r="Q524" s="1" t="str">
        <f>IF(AND(Orders[[#This Row],[Order Value]]&gt;50000,Orders[[#This Row],[Status]]="Completed"),"Yes","No")</f>
        <v>No</v>
      </c>
      <c r="R524" s="1" t="str">
        <f>IF(OR(Orders[[#This Row],[Region]]="Dhaka",Orders[[#This Row],[Region]]="Chattogram"),"Priority","Standard")</f>
        <v>Standard</v>
      </c>
      <c r="S524" s="1" t="str">
        <f>_xlfn.CONCAT(Orders[[#This Row],[OrderID]],Orders[[#This Row],[CustomerID]],Orders[[#This Row],[Order Value]])</f>
        <v>O00979C01426074.72</v>
      </c>
    </row>
    <row r="525" spans="1:19" x14ac:dyDescent="0.25">
      <c r="A525" s="1" t="s">
        <v>967</v>
      </c>
      <c r="B525" s="1" t="s">
        <v>498</v>
      </c>
      <c r="C525" s="1" t="s">
        <v>102</v>
      </c>
      <c r="D525" s="1" t="str">
        <f>VLOOKUP(C525,Products[],2,FALSE)</f>
        <v>Pens Mini 821</v>
      </c>
      <c r="E525" s="1" t="str">
        <f>VLOOKUP(Orders[[#This Row],[ProductID]],Products[],3,FALSE)</f>
        <v>Office Supplies</v>
      </c>
      <c r="F525" s="1" t="s">
        <v>42</v>
      </c>
      <c r="G525" s="1" t="str">
        <f>_xlfn.XLOOKUP(Orders[[#This Row],[CustomerID]],'Customers'!A:A,'Customers'!E:E)</f>
        <v>SMB</v>
      </c>
      <c r="H525" s="2">
        <v>45668</v>
      </c>
      <c r="I525" s="2">
        <v>45668</v>
      </c>
      <c r="J525">
        <v>18</v>
      </c>
      <c r="K525">
        <v>5808.31</v>
      </c>
      <c r="L525">
        <v>0.1</v>
      </c>
      <c r="M525" s="1" t="s">
        <v>52</v>
      </c>
      <c r="N525" s="1" t="s">
        <v>28</v>
      </c>
      <c r="O525" s="1" t="s">
        <v>35</v>
      </c>
      <c r="P525" s="3">
        <f>Orders[[#This Row],[Quantity]]*Orders[[#This Row],[UnitPrice]]*(1-Orders[[#This Row],[Discount]])</f>
        <v>94094.622000000003</v>
      </c>
      <c r="Q525" s="1" t="str">
        <f>IF(AND(Orders[[#This Row],[Order Value]]&gt;50000,Orders[[#This Row],[Status]]="Completed"),"Yes","No")</f>
        <v>No</v>
      </c>
      <c r="R525" s="1" t="str">
        <f>IF(OR(Orders[[#This Row],[Region]]="Dhaka",Orders[[#This Row],[Region]]="Chattogram"),"Priority","Standard")</f>
        <v>Priority</v>
      </c>
      <c r="S525" s="1" t="str">
        <f>_xlfn.CONCAT(Orders[[#This Row],[OrderID]],Orders[[#This Row],[CustomerID]],Orders[[#This Row],[Order Value]])</f>
        <v>O03942C017394094.622</v>
      </c>
    </row>
    <row r="526" spans="1:19" x14ac:dyDescent="0.25">
      <c r="A526" s="1" t="s">
        <v>968</v>
      </c>
      <c r="B526" s="1" t="s">
        <v>259</v>
      </c>
      <c r="C526" s="1" t="s">
        <v>41</v>
      </c>
      <c r="D526" s="1" t="str">
        <f>VLOOKUP(C526,Products[],2,FALSE)</f>
        <v>Personal Care Mini 941</v>
      </c>
      <c r="E526" s="1" t="str">
        <f>VLOOKUP(Orders[[#This Row],[ProductID]],Products[],3,FALSE)</f>
        <v>Groceries</v>
      </c>
      <c r="F526" s="1" t="s">
        <v>13</v>
      </c>
      <c r="G526" s="1" t="str">
        <f>_xlfn.XLOOKUP(Orders[[#This Row],[CustomerID]],'Customers'!A:A,'Customers'!E:E)</f>
        <v>Corporate</v>
      </c>
      <c r="H526" s="2">
        <v>45802</v>
      </c>
      <c r="I526" s="2">
        <v>45812</v>
      </c>
      <c r="J526">
        <v>7</v>
      </c>
      <c r="K526">
        <v>6590.96</v>
      </c>
      <c r="L526">
        <v>0</v>
      </c>
      <c r="M526" s="1" t="s">
        <v>39</v>
      </c>
      <c r="N526" s="1" t="s">
        <v>28</v>
      </c>
      <c r="O526" s="1" t="s">
        <v>21</v>
      </c>
      <c r="P526" s="3">
        <f>Orders[[#This Row],[Quantity]]*Orders[[#This Row],[UnitPrice]]*(1-Orders[[#This Row],[Discount]])</f>
        <v>46136.72</v>
      </c>
      <c r="Q526" s="1" t="str">
        <f>IF(AND(Orders[[#This Row],[Order Value]]&gt;50000,Orders[[#This Row],[Status]]="Completed"),"Yes","No")</f>
        <v>No</v>
      </c>
      <c r="R526" s="1" t="str">
        <f>IF(OR(Orders[[#This Row],[Region]]="Dhaka",Orders[[#This Row],[Region]]="Chattogram"),"Priority","Standard")</f>
        <v>Standard</v>
      </c>
      <c r="S526" s="1" t="str">
        <f>_xlfn.CONCAT(Orders[[#This Row],[OrderID]],Orders[[#This Row],[CustomerID]],Orders[[#This Row],[Order Value]])</f>
        <v>O01030C003046136.72</v>
      </c>
    </row>
    <row r="527" spans="1:19" x14ac:dyDescent="0.25">
      <c r="A527" s="1" t="s">
        <v>969</v>
      </c>
      <c r="B527" s="1" t="s">
        <v>80</v>
      </c>
      <c r="C527" s="1" t="s">
        <v>18</v>
      </c>
      <c r="D527" s="1" t="str">
        <f>VLOOKUP(C527,Products[],2,FALSE)</f>
        <v>Labels Deluxe 800</v>
      </c>
      <c r="E527" s="1" t="str">
        <f>VLOOKUP(Orders[[#This Row],[ProductID]],Products[],3,FALSE)</f>
        <v>Office Supplies</v>
      </c>
      <c r="F527" s="1" t="s">
        <v>42</v>
      </c>
      <c r="G527" s="1" t="str">
        <f>_xlfn.XLOOKUP(Orders[[#This Row],[CustomerID]],'Customers'!A:A,'Customers'!E:E)</f>
        <v>SMB</v>
      </c>
      <c r="H527" s="2">
        <v>45796</v>
      </c>
      <c r="I527" s="2">
        <v>45797</v>
      </c>
      <c r="J527">
        <v>8</v>
      </c>
      <c r="K527">
        <v>4198.43</v>
      </c>
      <c r="L527">
        <v>0</v>
      </c>
      <c r="M527" s="1" t="s">
        <v>39</v>
      </c>
      <c r="N527" s="1" t="s">
        <v>34</v>
      </c>
      <c r="O527" s="1" t="s">
        <v>21</v>
      </c>
      <c r="P527" s="3">
        <f>Orders[[#This Row],[Quantity]]*Orders[[#This Row],[UnitPrice]]*(1-Orders[[#This Row],[Discount]])</f>
        <v>33587.440000000002</v>
      </c>
      <c r="Q527" s="1" t="str">
        <f>IF(AND(Orders[[#This Row],[Order Value]]&gt;50000,Orders[[#This Row],[Status]]="Completed"),"Yes","No")</f>
        <v>No</v>
      </c>
      <c r="R527" s="1" t="str">
        <f>IF(OR(Orders[[#This Row],[Region]]="Dhaka",Orders[[#This Row],[Region]]="Chattogram"),"Priority","Standard")</f>
        <v>Standard</v>
      </c>
      <c r="S527" s="1" t="str">
        <f>_xlfn.CONCAT(Orders[[#This Row],[OrderID]],Orders[[#This Row],[CustomerID]],Orders[[#This Row],[Order Value]])</f>
        <v>O05210C008333587.44</v>
      </c>
    </row>
    <row r="528" spans="1:19" x14ac:dyDescent="0.25">
      <c r="A528" s="1" t="s">
        <v>970</v>
      </c>
      <c r="B528" s="1" t="s">
        <v>164</v>
      </c>
      <c r="C528" s="1" t="s">
        <v>160</v>
      </c>
      <c r="D528" s="1" t="str">
        <f>VLOOKUP(C528,Products[],2,FALSE)</f>
        <v>Audio Pro 619</v>
      </c>
      <c r="E528" s="1" t="str">
        <f>VLOOKUP(Orders[[#This Row],[ProductID]],Products[],3,FALSE)</f>
        <v>Electronics</v>
      </c>
      <c r="F528" s="1" t="s">
        <v>23</v>
      </c>
      <c r="G528" s="1" t="str">
        <f>_xlfn.XLOOKUP(Orders[[#This Row],[CustomerID]],'Customers'!A:A,'Customers'!E:E)</f>
        <v>consumer</v>
      </c>
      <c r="H528" s="2">
        <v>45398</v>
      </c>
      <c r="I528" s="2">
        <v>45411</v>
      </c>
      <c r="J528">
        <v>7</v>
      </c>
      <c r="K528">
        <v>1989.71</v>
      </c>
      <c r="L528">
        <v>0.2</v>
      </c>
      <c r="M528" s="1" t="s">
        <v>20</v>
      </c>
      <c r="N528" s="1" t="s">
        <v>84</v>
      </c>
      <c r="O528" s="1" t="s">
        <v>29</v>
      </c>
      <c r="P528" s="3">
        <f>Orders[[#This Row],[Quantity]]*Orders[[#This Row],[UnitPrice]]*(1-Orders[[#This Row],[Discount]])</f>
        <v>11142.376000000002</v>
      </c>
      <c r="Q528" s="1" t="str">
        <f>IF(AND(Orders[[#This Row],[Order Value]]&gt;50000,Orders[[#This Row],[Status]]="Completed"),"Yes","No")</f>
        <v>No</v>
      </c>
      <c r="R528" s="1" t="str">
        <f>IF(OR(Orders[[#This Row],[Region]]="Dhaka",Orders[[#This Row],[Region]]="Chattogram"),"Priority","Standard")</f>
        <v>Priority</v>
      </c>
      <c r="S528" s="1" t="str">
        <f>_xlfn.CONCAT(Orders[[#This Row],[OrderID]],Orders[[#This Row],[CustomerID]],Orders[[#This Row],[Order Value]])</f>
        <v>O03741C030611142.376</v>
      </c>
    </row>
    <row r="529" spans="1:19" x14ac:dyDescent="0.25">
      <c r="A529" s="1" t="s">
        <v>971</v>
      </c>
      <c r="B529" s="1" t="s">
        <v>873</v>
      </c>
      <c r="C529" s="1" t="s">
        <v>178</v>
      </c>
      <c r="D529" s="1" t="str">
        <f>VLOOKUP(C529,Products[],2,FALSE)</f>
        <v>Personal Care Mini 570</v>
      </c>
      <c r="E529" s="1" t="str">
        <f>VLOOKUP(Orders[[#This Row],[ProductID]],Products[],3,FALSE)</f>
        <v>Groceries</v>
      </c>
      <c r="F529" s="1" t="s">
        <v>79</v>
      </c>
      <c r="G529" s="1" t="str">
        <f>_xlfn.XLOOKUP(Orders[[#This Row],[CustomerID]],'Customers'!A:A,'Customers'!E:E)</f>
        <v>Corporate</v>
      </c>
      <c r="H529" s="2">
        <v>45736</v>
      </c>
      <c r="I529" s="2">
        <v>45750</v>
      </c>
      <c r="J529">
        <v>16</v>
      </c>
      <c r="K529">
        <v>5613.43</v>
      </c>
      <c r="L529">
        <v>0</v>
      </c>
      <c r="M529" s="1" t="s">
        <v>52</v>
      </c>
      <c r="N529" s="1" t="s">
        <v>34</v>
      </c>
      <c r="O529" s="1" t="s">
        <v>35</v>
      </c>
      <c r="P529" s="3">
        <f>Orders[[#This Row],[Quantity]]*Orders[[#This Row],[UnitPrice]]*(1-Orders[[#This Row],[Discount]])</f>
        <v>89814.88</v>
      </c>
      <c r="Q529" s="1" t="str">
        <f>IF(AND(Orders[[#This Row],[Order Value]]&gt;50000,Orders[[#This Row],[Status]]="Completed"),"Yes","No")</f>
        <v>Yes</v>
      </c>
      <c r="R529" s="1" t="str">
        <f>IF(OR(Orders[[#This Row],[Region]]="Dhaka",Orders[[#This Row],[Region]]="Chattogram"),"Priority","Standard")</f>
        <v>Priority</v>
      </c>
      <c r="S529" s="1" t="str">
        <f>_xlfn.CONCAT(Orders[[#This Row],[OrderID]],Orders[[#This Row],[CustomerID]],Orders[[#This Row],[Order Value]])</f>
        <v>O03903C007489814.88</v>
      </c>
    </row>
    <row r="530" spans="1:19" x14ac:dyDescent="0.25">
      <c r="A530" s="1" t="s">
        <v>972</v>
      </c>
      <c r="B530" s="1" t="s">
        <v>636</v>
      </c>
      <c r="C530" s="1" t="s">
        <v>197</v>
      </c>
      <c r="D530" s="1" t="str">
        <f>VLOOKUP(C530,Products[],2,FALSE)</f>
        <v>Chairs Prime 149</v>
      </c>
      <c r="E530" s="1" t="str">
        <f>VLOOKUP(Orders[[#This Row],[ProductID]],Products[],3,FALSE)</f>
        <v>Furniture</v>
      </c>
      <c r="F530" s="1" t="s">
        <v>47</v>
      </c>
      <c r="G530" s="1" t="str">
        <f>_xlfn.XLOOKUP(Orders[[#This Row],[CustomerID]],'Customers'!A:A,'Customers'!E:E)</f>
        <v>Home Office</v>
      </c>
      <c r="H530" s="2">
        <v>45860</v>
      </c>
      <c r="I530" s="2">
        <v>45862</v>
      </c>
      <c r="J530">
        <v>16</v>
      </c>
      <c r="K530">
        <v>1978.79</v>
      </c>
      <c r="L530">
        <v>0.05</v>
      </c>
      <c r="M530" s="1" t="s">
        <v>52</v>
      </c>
      <c r="N530" s="1" t="s">
        <v>34</v>
      </c>
      <c r="O530" s="1" t="s">
        <v>24</v>
      </c>
      <c r="P530" s="3">
        <f>Orders[[#This Row],[Quantity]]*Orders[[#This Row],[UnitPrice]]*(1-Orders[[#This Row],[Discount]])</f>
        <v>30077.607999999997</v>
      </c>
      <c r="Q530" s="1" t="str">
        <f>IF(AND(Orders[[#This Row],[Order Value]]&gt;50000,Orders[[#This Row],[Status]]="Completed"),"Yes","No")</f>
        <v>No</v>
      </c>
      <c r="R530" s="1" t="str">
        <f>IF(OR(Orders[[#This Row],[Region]]="Dhaka",Orders[[#This Row],[Region]]="Chattogram"),"Priority","Standard")</f>
        <v>Priority</v>
      </c>
      <c r="S530" s="1" t="str">
        <f>_xlfn.CONCAT(Orders[[#This Row],[OrderID]],Orders[[#This Row],[CustomerID]],Orders[[#This Row],[Order Value]])</f>
        <v>O04819C013430077.608</v>
      </c>
    </row>
    <row r="531" spans="1:19" x14ac:dyDescent="0.25">
      <c r="A531" s="1" t="s">
        <v>973</v>
      </c>
      <c r="B531" s="1" t="s">
        <v>127</v>
      </c>
      <c r="C531" s="1" t="s">
        <v>108</v>
      </c>
      <c r="D531" s="1" t="str">
        <f>VLOOKUP(C531,Products[],2,FALSE)</f>
        <v>Men Max 446</v>
      </c>
      <c r="E531" s="1" t="str">
        <f>VLOOKUP(Orders[[#This Row],[ProductID]],Products[],3,FALSE)</f>
        <v>Apparel</v>
      </c>
      <c r="F531" s="1" t="s">
        <v>79</v>
      </c>
      <c r="G531" s="1" t="str">
        <f>_xlfn.XLOOKUP(Orders[[#This Row],[CustomerID]],'Customers'!A:A,'Customers'!E:E)</f>
        <v>Home Office</v>
      </c>
      <c r="H531" s="2">
        <v>45301</v>
      </c>
      <c r="I531" s="2">
        <v>45301</v>
      </c>
      <c r="J531">
        <v>4</v>
      </c>
      <c r="K531">
        <v>4497.63</v>
      </c>
      <c r="L531">
        <v>0.2</v>
      </c>
      <c r="M531" s="1" t="s">
        <v>43</v>
      </c>
      <c r="N531" s="1" t="s">
        <v>84</v>
      </c>
      <c r="O531" s="1" t="s">
        <v>24</v>
      </c>
      <c r="P531" s="3">
        <f>Orders[[#This Row],[Quantity]]*Orders[[#This Row],[UnitPrice]]*(1-Orders[[#This Row],[Discount]])</f>
        <v>14392.416000000001</v>
      </c>
      <c r="Q531" s="1" t="str">
        <f>IF(AND(Orders[[#This Row],[Order Value]]&gt;50000,Orders[[#This Row],[Status]]="Completed"),"Yes","No")</f>
        <v>No</v>
      </c>
      <c r="R531" s="1" t="str">
        <f>IF(OR(Orders[[#This Row],[Region]]="Dhaka",Orders[[#This Row],[Region]]="Chattogram"),"Priority","Standard")</f>
        <v>Standard</v>
      </c>
      <c r="S531" s="1" t="str">
        <f>_xlfn.CONCAT(Orders[[#This Row],[OrderID]],Orders[[#This Row],[CustomerID]],Orders[[#This Row],[Order Value]])</f>
        <v>O02707C009314392.416</v>
      </c>
    </row>
    <row r="532" spans="1:19" x14ac:dyDescent="0.25">
      <c r="A532" s="1" t="s">
        <v>974</v>
      </c>
      <c r="B532" s="1" t="s">
        <v>975</v>
      </c>
      <c r="C532" s="1" t="s">
        <v>159</v>
      </c>
      <c r="D532" s="1" t="str">
        <f>VLOOKUP(C532,Products[],2,FALSE)</f>
        <v>Kids Pro 394</v>
      </c>
      <c r="E532" s="1" t="str">
        <f>VLOOKUP(Orders[[#This Row],[ProductID]],Products[],3,FALSE)</f>
        <v>Apparel</v>
      </c>
      <c r="F532" s="1" t="s">
        <v>79</v>
      </c>
      <c r="G532" s="1" t="str">
        <f>_xlfn.XLOOKUP(Orders[[#This Row],[CustomerID]],'Customers'!A:A,'Customers'!E:E)</f>
        <v>Home Office</v>
      </c>
      <c r="H532" s="2">
        <v>45587</v>
      </c>
      <c r="I532" s="2">
        <v>45588</v>
      </c>
      <c r="J532">
        <v>2</v>
      </c>
      <c r="K532">
        <v>3301.4</v>
      </c>
      <c r="L532">
        <v>0</v>
      </c>
      <c r="M532" s="1" t="s">
        <v>43</v>
      </c>
      <c r="N532" s="1" t="s">
        <v>34</v>
      </c>
      <c r="O532" s="1" t="s">
        <v>21</v>
      </c>
      <c r="P532" s="3">
        <f>Orders[[#This Row],[Quantity]]*Orders[[#This Row],[UnitPrice]]*(1-Orders[[#This Row],[Discount]])</f>
        <v>6602.8</v>
      </c>
      <c r="Q532" s="1" t="str">
        <f>IF(AND(Orders[[#This Row],[Order Value]]&gt;50000,Orders[[#This Row],[Status]]="Completed"),"Yes","No")</f>
        <v>No</v>
      </c>
      <c r="R532" s="1" t="str">
        <f>IF(OR(Orders[[#This Row],[Region]]="Dhaka",Orders[[#This Row],[Region]]="Chattogram"),"Priority","Standard")</f>
        <v>Standard</v>
      </c>
      <c r="S532" s="1" t="str">
        <f>_xlfn.CONCAT(Orders[[#This Row],[OrderID]],Orders[[#This Row],[CustomerID]],Orders[[#This Row],[Order Value]])</f>
        <v>O02970C02236602.8</v>
      </c>
    </row>
    <row r="533" spans="1:19" x14ac:dyDescent="0.25">
      <c r="A533" s="1" t="s">
        <v>976</v>
      </c>
      <c r="B533" s="1" t="s">
        <v>818</v>
      </c>
      <c r="C533" s="1" t="s">
        <v>218</v>
      </c>
      <c r="D533" s="1" t="str">
        <f>VLOOKUP(C533,Products[],2,FALSE)</f>
        <v>Kids Eco 762</v>
      </c>
      <c r="E533" s="1" t="str">
        <f>VLOOKUP(Orders[[#This Row],[ProductID]],Products[],3,FALSE)</f>
        <v>Apparel</v>
      </c>
      <c r="F533" s="1" t="s">
        <v>63</v>
      </c>
      <c r="G533" s="1" t="str">
        <f>_xlfn.XLOOKUP(Orders[[#This Row],[CustomerID]],'Customers'!A:A,'Customers'!E:E)</f>
        <v>SMB</v>
      </c>
      <c r="H533" s="2">
        <v>45714</v>
      </c>
      <c r="I533" s="2">
        <v>45716</v>
      </c>
      <c r="J533">
        <v>10</v>
      </c>
      <c r="K533">
        <v>2073.61</v>
      </c>
      <c r="L533">
        <v>0.05</v>
      </c>
      <c r="M533" s="1" t="s">
        <v>20</v>
      </c>
      <c r="N533" s="1" t="s">
        <v>15</v>
      </c>
      <c r="O533" s="1" t="s">
        <v>29</v>
      </c>
      <c r="P533" s="3">
        <f>Orders[[#This Row],[Quantity]]*Orders[[#This Row],[UnitPrice]]*(1-Orders[[#This Row],[Discount]])</f>
        <v>19699.295000000002</v>
      </c>
      <c r="Q533" s="1" t="str">
        <f>IF(AND(Orders[[#This Row],[Order Value]]&gt;50000,Orders[[#This Row],[Status]]="Completed"),"Yes","No")</f>
        <v>No</v>
      </c>
      <c r="R533" s="1" t="str">
        <f>IF(OR(Orders[[#This Row],[Region]]="Dhaka",Orders[[#This Row],[Region]]="Chattogram"),"Priority","Standard")</f>
        <v>Priority</v>
      </c>
      <c r="S533" s="1" t="str">
        <f>_xlfn.CONCAT(Orders[[#This Row],[OrderID]],Orders[[#This Row],[CustomerID]],Orders[[#This Row],[Order Value]])</f>
        <v>O01987C023519699.295</v>
      </c>
    </row>
    <row r="534" spans="1:19" x14ac:dyDescent="0.25">
      <c r="A534" s="1" t="s">
        <v>978</v>
      </c>
      <c r="B534" s="1" t="s">
        <v>785</v>
      </c>
      <c r="C534" s="1" t="s">
        <v>73</v>
      </c>
      <c r="D534" s="1" t="str">
        <f>VLOOKUP(C534,Products[],2,FALSE)</f>
        <v>Mobile Accessories Max 508</v>
      </c>
      <c r="E534" s="1" t="str">
        <f>VLOOKUP(Orders[[#This Row],[ProductID]],Products[],3,FALSE)</f>
        <v>Electronics</v>
      </c>
      <c r="F534" s="1" t="s">
        <v>33</v>
      </c>
      <c r="G534" s="1" t="str">
        <f>_xlfn.XLOOKUP(Orders[[#This Row],[CustomerID]],'Customers'!A:A,'Customers'!E:E)</f>
        <v>consumer</v>
      </c>
      <c r="H534" s="2">
        <v>45476</v>
      </c>
      <c r="I534" s="2">
        <v>45490</v>
      </c>
      <c r="J534">
        <v>9</v>
      </c>
      <c r="K534">
        <v>4791.07</v>
      </c>
      <c r="L534">
        <v>0.05</v>
      </c>
      <c r="M534" s="1" t="s">
        <v>43</v>
      </c>
      <c r="N534" s="1" t="s">
        <v>34</v>
      </c>
      <c r="O534" s="1" t="s">
        <v>24</v>
      </c>
      <c r="P534" s="3">
        <f>Orders[[#This Row],[Quantity]]*Orders[[#This Row],[UnitPrice]]*(1-Orders[[#This Row],[Discount]])</f>
        <v>40963.648499999996</v>
      </c>
      <c r="Q534" s="1" t="str">
        <f>IF(AND(Orders[[#This Row],[Order Value]]&gt;50000,Orders[[#This Row],[Status]]="Completed"),"Yes","No")</f>
        <v>No</v>
      </c>
      <c r="R534" s="1" t="str">
        <f>IF(OR(Orders[[#This Row],[Region]]="Dhaka",Orders[[#This Row],[Region]]="Chattogram"),"Priority","Standard")</f>
        <v>Standard</v>
      </c>
      <c r="S534" s="1" t="str">
        <f>_xlfn.CONCAT(Orders[[#This Row],[OrderID]],Orders[[#This Row],[CustomerID]],Orders[[#This Row],[Order Value]])</f>
        <v>O02955C035940963.6485</v>
      </c>
    </row>
    <row r="535" spans="1:19" x14ac:dyDescent="0.25">
      <c r="A535" s="1" t="s">
        <v>979</v>
      </c>
      <c r="B535" s="1" t="s">
        <v>223</v>
      </c>
      <c r="C535" s="1" t="s">
        <v>148</v>
      </c>
      <c r="D535" s="1" t="str">
        <f>VLOOKUP(C535,Products[],2,FALSE)</f>
        <v>Audio Classic 927</v>
      </c>
      <c r="E535" s="1" t="str">
        <f>VLOOKUP(Orders[[#This Row],[ProductID]],Products[],3,FALSE)</f>
        <v>Electronics</v>
      </c>
      <c r="F535" s="1" t="s">
        <v>19</v>
      </c>
      <c r="G535" s="1" t="str">
        <f>_xlfn.XLOOKUP(Orders[[#This Row],[CustomerID]],'Customers'!A:A,'Customers'!E:E)</f>
        <v>Consumer</v>
      </c>
      <c r="H535" s="2">
        <v>45946</v>
      </c>
      <c r="I535" s="2">
        <v>45956</v>
      </c>
      <c r="J535">
        <v>9</v>
      </c>
      <c r="K535">
        <v>7083.54</v>
      </c>
      <c r="L535">
        <v>0</v>
      </c>
      <c r="M535" s="1" t="s">
        <v>43</v>
      </c>
      <c r="N535" s="1" t="s">
        <v>34</v>
      </c>
      <c r="O535" s="1" t="s">
        <v>21</v>
      </c>
      <c r="P535" s="3">
        <f>Orders[[#This Row],[Quantity]]*Orders[[#This Row],[UnitPrice]]*(1-Orders[[#This Row],[Discount]])</f>
        <v>63751.86</v>
      </c>
      <c r="Q535" s="1" t="str">
        <f>IF(AND(Orders[[#This Row],[Order Value]]&gt;50000,Orders[[#This Row],[Status]]="Completed"),"Yes","No")</f>
        <v>Yes</v>
      </c>
      <c r="R535" s="1" t="str">
        <f>IF(OR(Orders[[#This Row],[Region]]="Dhaka",Orders[[#This Row],[Region]]="Chattogram"),"Priority","Standard")</f>
        <v>Standard</v>
      </c>
      <c r="S535" s="1" t="str">
        <f>_xlfn.CONCAT(Orders[[#This Row],[OrderID]],Orders[[#This Row],[CustomerID]],Orders[[#This Row],[Order Value]])</f>
        <v>O02296C014563751.86</v>
      </c>
    </row>
    <row r="536" spans="1:19" x14ac:dyDescent="0.25">
      <c r="A536" s="1" t="s">
        <v>980</v>
      </c>
      <c r="B536" s="1" t="s">
        <v>512</v>
      </c>
      <c r="C536" s="1" t="s">
        <v>46</v>
      </c>
      <c r="D536" s="1" t="str">
        <f>VLOOKUP(C536,Products[],2,FALSE)</f>
        <v>Tables Max 631</v>
      </c>
      <c r="E536" s="1" t="str">
        <f>VLOOKUP(Orders[[#This Row],[ProductID]],Products[],3,FALSE)</f>
        <v>Furniture</v>
      </c>
      <c r="F536" s="1" t="s">
        <v>51</v>
      </c>
      <c r="G536" s="1" t="str">
        <f>_xlfn.XLOOKUP(Orders[[#This Row],[CustomerID]],'Customers'!A:A,'Customers'!E:E)</f>
        <v>consumer</v>
      </c>
      <c r="H536" s="2">
        <v>45931</v>
      </c>
      <c r="I536" s="2">
        <v>45934</v>
      </c>
      <c r="J536">
        <v>8</v>
      </c>
      <c r="K536">
        <v>3314.17</v>
      </c>
      <c r="L536">
        <v>0.2</v>
      </c>
      <c r="M536" s="1" t="s">
        <v>20</v>
      </c>
      <c r="N536" s="1" t="s">
        <v>15</v>
      </c>
      <c r="O536" s="1" t="s">
        <v>24</v>
      </c>
      <c r="P536" s="3">
        <f>Orders[[#This Row],[Quantity]]*Orders[[#This Row],[UnitPrice]]*(1-Orders[[#This Row],[Discount]])</f>
        <v>21210.688000000002</v>
      </c>
      <c r="Q536" s="1" t="str">
        <f>IF(AND(Orders[[#This Row],[Order Value]]&gt;50000,Orders[[#This Row],[Status]]="Completed"),"Yes","No")</f>
        <v>No</v>
      </c>
      <c r="R536" s="1" t="str">
        <f>IF(OR(Orders[[#This Row],[Region]]="Dhaka",Orders[[#This Row],[Region]]="Chattogram"),"Priority","Standard")</f>
        <v>Priority</v>
      </c>
      <c r="S536" s="1" t="str">
        <f>_xlfn.CONCAT(Orders[[#This Row],[OrderID]],Orders[[#This Row],[CustomerID]],Orders[[#This Row],[Order Value]])</f>
        <v>O05072C034621210.688</v>
      </c>
    </row>
    <row r="537" spans="1:19" x14ac:dyDescent="0.25">
      <c r="A537" s="1" t="s">
        <v>981</v>
      </c>
      <c r="B537" s="1" t="s">
        <v>982</v>
      </c>
      <c r="C537" s="1" t="s">
        <v>157</v>
      </c>
      <c r="D537" s="1" t="str">
        <f>VLOOKUP(C537,Products[],2,FALSE)</f>
        <v>Snacks Deluxe 862</v>
      </c>
      <c r="E537" s="1" t="str">
        <f>VLOOKUP(Orders[[#This Row],[ProductID]],Products[],3,FALSE)</f>
        <v>Groceries</v>
      </c>
      <c r="F537" s="1" t="s">
        <v>42</v>
      </c>
      <c r="G537" s="1" t="str">
        <f>_xlfn.XLOOKUP(Orders[[#This Row],[CustomerID]],'Customers'!A:A,'Customers'!E:E)</f>
        <v>consumer</v>
      </c>
      <c r="H537" s="2">
        <v>45973</v>
      </c>
      <c r="I537" s="2">
        <v>45973</v>
      </c>
      <c r="J537">
        <v>16</v>
      </c>
      <c r="K537">
        <v>849.1</v>
      </c>
      <c r="L537">
        <v>0</v>
      </c>
      <c r="M537" s="1" t="s">
        <v>43</v>
      </c>
      <c r="N537" s="1" t="s">
        <v>34</v>
      </c>
      <c r="O537" s="1" t="s">
        <v>21</v>
      </c>
      <c r="P537" s="3">
        <f>Orders[[#This Row],[Quantity]]*Orders[[#This Row],[UnitPrice]]*(1-Orders[[#This Row],[Discount]])</f>
        <v>13585.6</v>
      </c>
      <c r="Q537" s="1" t="str">
        <f>IF(AND(Orders[[#This Row],[Order Value]]&gt;50000,Orders[[#This Row],[Status]]="Completed"),"Yes","No")</f>
        <v>No</v>
      </c>
      <c r="R537" s="1" t="str">
        <f>IF(OR(Orders[[#This Row],[Region]]="Dhaka",Orders[[#This Row],[Region]]="Chattogram"),"Priority","Standard")</f>
        <v>Standard</v>
      </c>
      <c r="S537" s="1" t="str">
        <f>_xlfn.CONCAT(Orders[[#This Row],[OrderID]],Orders[[#This Row],[CustomerID]],Orders[[#This Row],[Order Value]])</f>
        <v>O02973C025613585.6</v>
      </c>
    </row>
    <row r="538" spans="1:19" x14ac:dyDescent="0.25">
      <c r="A538" s="1" t="s">
        <v>983</v>
      </c>
      <c r="B538" s="1" t="s">
        <v>812</v>
      </c>
      <c r="C538" s="1" t="s">
        <v>12</v>
      </c>
      <c r="D538" s="1" t="str">
        <f>VLOOKUP(C538,Products[],2,FALSE)</f>
        <v>Beverages Plus 578</v>
      </c>
      <c r="E538" s="1" t="str">
        <f>VLOOKUP(Orders[[#This Row],[ProductID]],Products[],3,FALSE)</f>
        <v>Groceries</v>
      </c>
      <c r="F538" s="1" t="s">
        <v>105</v>
      </c>
      <c r="G538" s="1" t="str">
        <f>_xlfn.XLOOKUP(Orders[[#This Row],[CustomerID]],'Customers'!A:A,'Customers'!E:E)</f>
        <v>Consumer</v>
      </c>
      <c r="H538" s="2">
        <v>45448</v>
      </c>
      <c r="I538" s="2">
        <v>45448</v>
      </c>
      <c r="J538">
        <v>13</v>
      </c>
      <c r="K538">
        <v>2340.9499999999998</v>
      </c>
      <c r="L538">
        <v>0.05</v>
      </c>
      <c r="M538" s="1" t="s">
        <v>39</v>
      </c>
      <c r="N538" s="1" t="s">
        <v>34</v>
      </c>
      <c r="O538" s="1" t="s">
        <v>21</v>
      </c>
      <c r="P538" s="3">
        <f>Orders[[#This Row],[Quantity]]*Orders[[#This Row],[UnitPrice]]*(1-Orders[[#This Row],[Discount]])</f>
        <v>28910.732499999998</v>
      </c>
      <c r="Q538" s="1" t="str">
        <f>IF(AND(Orders[[#This Row],[Order Value]]&gt;50000,Orders[[#This Row],[Status]]="Completed"),"Yes","No")</f>
        <v>No</v>
      </c>
      <c r="R538" s="1" t="str">
        <f>IF(OR(Orders[[#This Row],[Region]]="Dhaka",Orders[[#This Row],[Region]]="Chattogram"),"Priority","Standard")</f>
        <v>Standard</v>
      </c>
      <c r="S538" s="1" t="str">
        <f>_xlfn.CONCAT(Orders[[#This Row],[OrderID]],Orders[[#This Row],[CustomerID]],Orders[[#This Row],[Order Value]])</f>
        <v>O04658C003128910.7325</v>
      </c>
    </row>
    <row r="539" spans="1:19" x14ac:dyDescent="0.25">
      <c r="A539" s="1" t="s">
        <v>984</v>
      </c>
      <c r="B539" s="1" t="s">
        <v>871</v>
      </c>
      <c r="C539" s="1" t="s">
        <v>218</v>
      </c>
      <c r="D539" s="1" t="str">
        <f>VLOOKUP(C539,Products[],2,FALSE)</f>
        <v>Kids Eco 762</v>
      </c>
      <c r="E539" s="1" t="str">
        <f>VLOOKUP(Orders[[#This Row],[ProductID]],Products[],3,FALSE)</f>
        <v>Apparel</v>
      </c>
      <c r="F539" s="1" t="s">
        <v>125</v>
      </c>
      <c r="G539" s="1" t="str">
        <f>_xlfn.XLOOKUP(Orders[[#This Row],[CustomerID]],'Customers'!A:A,'Customers'!E:E)</f>
        <v>Corporate</v>
      </c>
      <c r="H539" s="2">
        <v>45583</v>
      </c>
      <c r="I539" s="2">
        <v>45597</v>
      </c>
      <c r="J539">
        <v>15</v>
      </c>
      <c r="K539">
        <v>1695.71</v>
      </c>
      <c r="L539">
        <v>0.15</v>
      </c>
      <c r="M539" s="1" t="s">
        <v>52</v>
      </c>
      <c r="N539" s="1" t="s">
        <v>15</v>
      </c>
      <c r="O539" s="1" t="s">
        <v>24</v>
      </c>
      <c r="P539" s="3">
        <f>Orders[[#This Row],[Quantity]]*Orders[[#This Row],[UnitPrice]]*(1-Orders[[#This Row],[Discount]])</f>
        <v>21620.302500000002</v>
      </c>
      <c r="Q539" s="1" t="str">
        <f>IF(AND(Orders[[#This Row],[Order Value]]&gt;50000,Orders[[#This Row],[Status]]="Completed"),"Yes","No")</f>
        <v>No</v>
      </c>
      <c r="R539" s="1" t="str">
        <f>IF(OR(Orders[[#This Row],[Region]]="Dhaka",Orders[[#This Row],[Region]]="Chattogram"),"Priority","Standard")</f>
        <v>Priority</v>
      </c>
      <c r="S539" s="1" t="str">
        <f>_xlfn.CONCAT(Orders[[#This Row],[OrderID]],Orders[[#This Row],[CustomerID]],Orders[[#This Row],[Order Value]])</f>
        <v>O02537C046621620.3025</v>
      </c>
    </row>
    <row r="540" spans="1:19" x14ac:dyDescent="0.25">
      <c r="A540" s="1" t="s">
        <v>985</v>
      </c>
      <c r="B540" s="1" t="s">
        <v>986</v>
      </c>
      <c r="C540" s="1" t="s">
        <v>121</v>
      </c>
      <c r="D540" s="1" t="str">
        <f>VLOOKUP(C540,Products[],2,FALSE)</f>
        <v>Storage Max 865</v>
      </c>
      <c r="E540" s="1" t="str">
        <f>VLOOKUP(Orders[[#This Row],[ProductID]],Products[],3,FALSE)</f>
        <v>Furniture</v>
      </c>
      <c r="F540" s="1" t="s">
        <v>23</v>
      </c>
      <c r="G540" s="1" t="str">
        <f>_xlfn.XLOOKUP(Orders[[#This Row],[CustomerID]],'Customers'!A:A,'Customers'!E:E)</f>
        <v>SMB</v>
      </c>
      <c r="H540" s="2">
        <v>45731</v>
      </c>
      <c r="I540" s="2">
        <v>45733</v>
      </c>
      <c r="J540">
        <v>23</v>
      </c>
      <c r="K540">
        <v>3558.37</v>
      </c>
      <c r="L540">
        <v>0</v>
      </c>
      <c r="M540" s="1" t="s">
        <v>39</v>
      </c>
      <c r="N540" s="1" t="s">
        <v>84</v>
      </c>
      <c r="O540" s="1" t="s">
        <v>21</v>
      </c>
      <c r="P540" s="3">
        <f>Orders[[#This Row],[Quantity]]*Orders[[#This Row],[UnitPrice]]*(1-Orders[[#This Row],[Discount]])</f>
        <v>81842.509999999995</v>
      </c>
      <c r="Q540" s="1" t="str">
        <f>IF(AND(Orders[[#This Row],[Order Value]]&gt;50000,Orders[[#This Row],[Status]]="Completed"),"Yes","No")</f>
        <v>No</v>
      </c>
      <c r="R540" s="1" t="str">
        <f>IF(OR(Orders[[#This Row],[Region]]="Dhaka",Orders[[#This Row],[Region]]="Chattogram"),"Priority","Standard")</f>
        <v>Standard</v>
      </c>
      <c r="S540" s="1" t="str">
        <f>_xlfn.CONCAT(Orders[[#This Row],[OrderID]],Orders[[#This Row],[CustomerID]],Orders[[#This Row],[Order Value]])</f>
        <v>O01654C001881842.51</v>
      </c>
    </row>
    <row r="541" spans="1:19" hidden="1" x14ac:dyDescent="0.25">
      <c r="A541" s="1" t="s">
        <v>987</v>
      </c>
      <c r="B541" s="1" t="s">
        <v>692</v>
      </c>
      <c r="C541" s="1" t="s">
        <v>38</v>
      </c>
      <c r="D541" s="1" t="e">
        <f>VLOOKUP(C541,Products[],2,FALSE)</f>
        <v>#N/A</v>
      </c>
      <c r="E541" s="1" t="e">
        <f>VLOOKUP(Orders[[#This Row],[ProductID]],Products[],3,FALSE)</f>
        <v>#N/A</v>
      </c>
      <c r="F541" s="1" t="s">
        <v>79</v>
      </c>
      <c r="G541" s="1" t="str">
        <f>_xlfn.XLOOKUP(Orders[[#This Row],[CustomerID]],'Customers'!A:A,'Customers'!E:E)</f>
        <v>Corporate</v>
      </c>
      <c r="H541" s="2">
        <v>45857</v>
      </c>
      <c r="I541" s="2">
        <v>45870</v>
      </c>
      <c r="J541">
        <v>3</v>
      </c>
      <c r="K541">
        <v>5978.73</v>
      </c>
      <c r="L541">
        <v>0.05</v>
      </c>
      <c r="M541" s="1" t="s">
        <v>39</v>
      </c>
      <c r="N541" s="1" t="s">
        <v>28</v>
      </c>
      <c r="O541" s="1" t="s">
        <v>21</v>
      </c>
      <c r="P541" s="3">
        <f>Orders[[#This Row],[Quantity]]*Orders[[#This Row],[UnitPrice]]*(1-Orders[[#This Row],[Discount]])</f>
        <v>17039.380499999999</v>
      </c>
      <c r="Q541" s="1" t="str">
        <f>IF(AND(Orders[[#This Row],[Order Value]]&gt;50000,Orders[[#This Row],[Status]]="Completed"),"Yes","No")</f>
        <v>No</v>
      </c>
      <c r="R541" s="1" t="str">
        <f>IF(OR(Orders[[#This Row],[Region]]="Dhaka",Orders[[#This Row],[Region]]="Chattogram"),"Priority","Standard")</f>
        <v>Standard</v>
      </c>
      <c r="S541" s="1" t="str">
        <f>_xlfn.CONCAT(Orders[[#This Row],[OrderID]],Orders[[#This Row],[CustomerID]],Orders[[#This Row],[Order Value]])</f>
        <v>O03462C026417039.3805</v>
      </c>
    </row>
    <row r="542" spans="1:19" x14ac:dyDescent="0.25">
      <c r="A542" s="1" t="s">
        <v>988</v>
      </c>
      <c r="B542" s="1" t="s">
        <v>118</v>
      </c>
      <c r="C542" s="1" t="s">
        <v>50</v>
      </c>
      <c r="D542" s="1" t="str">
        <f>VLOOKUP(C542,Products[],2,FALSE)</f>
        <v>Kids Pro 311</v>
      </c>
      <c r="E542" s="1" t="str">
        <f>VLOOKUP(Orders[[#This Row],[ProductID]],Products[],3,FALSE)</f>
        <v>Apparel</v>
      </c>
      <c r="F542" s="1" t="s">
        <v>63</v>
      </c>
      <c r="G542" s="1" t="str">
        <f>_xlfn.XLOOKUP(Orders[[#This Row],[CustomerID]],'Customers'!A:A,'Customers'!E:E)</f>
        <v>Consumer</v>
      </c>
      <c r="H542" s="2">
        <v>45657</v>
      </c>
      <c r="I542" s="2">
        <v>45671</v>
      </c>
      <c r="J542">
        <v>21</v>
      </c>
      <c r="K542">
        <v>6694.68</v>
      </c>
      <c r="L542">
        <v>0.05</v>
      </c>
      <c r="M542" s="1" t="s">
        <v>39</v>
      </c>
      <c r="N542" s="1" t="s">
        <v>34</v>
      </c>
      <c r="O542" s="1" t="s">
        <v>21</v>
      </c>
      <c r="P542" s="3">
        <f>Orders[[#This Row],[Quantity]]*Orders[[#This Row],[UnitPrice]]*(1-Orders[[#This Row],[Discount]])</f>
        <v>133558.86599999998</v>
      </c>
      <c r="Q542" s="1" t="str">
        <f>IF(AND(Orders[[#This Row],[Order Value]]&gt;50000,Orders[[#This Row],[Status]]="Completed"),"Yes","No")</f>
        <v>Yes</v>
      </c>
      <c r="R542" s="1" t="str">
        <f>IF(OR(Orders[[#This Row],[Region]]="Dhaka",Orders[[#This Row],[Region]]="Chattogram"),"Priority","Standard")</f>
        <v>Standard</v>
      </c>
      <c r="S542" s="1" t="str">
        <f>_xlfn.CONCAT(Orders[[#This Row],[OrderID]],Orders[[#This Row],[CustomerID]],Orders[[#This Row],[Order Value]])</f>
        <v>O04266C0349133558.866</v>
      </c>
    </row>
    <row r="543" spans="1:19" x14ac:dyDescent="0.25">
      <c r="A543" s="1" t="s">
        <v>989</v>
      </c>
      <c r="B543" s="1" t="s">
        <v>145</v>
      </c>
      <c r="C543" s="1" t="s">
        <v>71</v>
      </c>
      <c r="D543" s="1" t="str">
        <f>VLOOKUP(C543,Products[],2,FALSE)</f>
        <v>Cameras Classic 922</v>
      </c>
      <c r="E543" s="1" t="str">
        <f>VLOOKUP(Orders[[#This Row],[ProductID]],Products[],3,FALSE)</f>
        <v>Electronics</v>
      </c>
      <c r="F543" s="1" t="s">
        <v>42</v>
      </c>
      <c r="G543" s="1" t="str">
        <f>_xlfn.XLOOKUP(Orders[[#This Row],[CustomerID]],'Customers'!A:A,'Customers'!E:E)</f>
        <v>Corporate</v>
      </c>
      <c r="H543" s="2">
        <v>45760</v>
      </c>
      <c r="I543" s="2">
        <v>45773</v>
      </c>
      <c r="J543">
        <v>7</v>
      </c>
      <c r="K543">
        <v>4944.97</v>
      </c>
      <c r="L543">
        <v>0</v>
      </c>
      <c r="M543" s="1" t="s">
        <v>43</v>
      </c>
      <c r="N543" s="1" t="s">
        <v>84</v>
      </c>
      <c r="O543" s="1" t="s">
        <v>35</v>
      </c>
      <c r="P543" s="3">
        <f>Orders[[#This Row],[Quantity]]*Orders[[#This Row],[UnitPrice]]*(1-Orders[[#This Row],[Discount]])</f>
        <v>34614.79</v>
      </c>
      <c r="Q543" s="1" t="str">
        <f>IF(AND(Orders[[#This Row],[Order Value]]&gt;50000,Orders[[#This Row],[Status]]="Completed"),"Yes","No")</f>
        <v>No</v>
      </c>
      <c r="R543" s="1" t="str">
        <f>IF(OR(Orders[[#This Row],[Region]]="Dhaka",Orders[[#This Row],[Region]]="Chattogram"),"Priority","Standard")</f>
        <v>Standard</v>
      </c>
      <c r="S543" s="1" t="str">
        <f>_xlfn.CONCAT(Orders[[#This Row],[OrderID]],Orders[[#This Row],[CustomerID]],Orders[[#This Row],[Order Value]])</f>
        <v>O04439C029334614.79</v>
      </c>
    </row>
    <row r="544" spans="1:19" x14ac:dyDescent="0.25">
      <c r="A544" s="1" t="s">
        <v>991</v>
      </c>
      <c r="B544" s="1" t="s">
        <v>57</v>
      </c>
      <c r="C544" s="1" t="s">
        <v>73</v>
      </c>
      <c r="D544" s="1" t="str">
        <f>VLOOKUP(C544,Products[],2,FALSE)</f>
        <v>Mobile Accessories Max 508</v>
      </c>
      <c r="E544" s="1" t="str">
        <f>VLOOKUP(Orders[[#This Row],[ProductID]],Products[],3,FALSE)</f>
        <v>Electronics</v>
      </c>
      <c r="F544" s="1" t="s">
        <v>19</v>
      </c>
      <c r="G544" s="1" t="str">
        <f>_xlfn.XLOOKUP(Orders[[#This Row],[CustomerID]],'Customers'!A:A,'Customers'!E:E)</f>
        <v>Home Office</v>
      </c>
      <c r="H544" s="2">
        <v>45320</v>
      </c>
      <c r="I544" s="2">
        <v>45327</v>
      </c>
      <c r="J544">
        <v>12</v>
      </c>
      <c r="K544">
        <v>1079.1099999999999</v>
      </c>
      <c r="L544">
        <v>0.2</v>
      </c>
      <c r="M544" s="1" t="s">
        <v>43</v>
      </c>
      <c r="N544" s="1" t="s">
        <v>34</v>
      </c>
      <c r="O544" s="1" t="s">
        <v>21</v>
      </c>
      <c r="P544" s="3">
        <f>Orders[[#This Row],[Quantity]]*Orders[[#This Row],[UnitPrice]]*(1-Orders[[#This Row],[Discount]])</f>
        <v>10359.456</v>
      </c>
      <c r="Q544" s="1" t="str">
        <f>IF(AND(Orders[[#This Row],[Order Value]]&gt;50000,Orders[[#This Row],[Status]]="Completed"),"Yes","No")</f>
        <v>No</v>
      </c>
      <c r="R544" s="1" t="str">
        <f>IF(OR(Orders[[#This Row],[Region]]="Dhaka",Orders[[#This Row],[Region]]="Chattogram"),"Priority","Standard")</f>
        <v>Standard</v>
      </c>
      <c r="S544" s="1" t="str">
        <f>_xlfn.CONCAT(Orders[[#This Row],[OrderID]],Orders[[#This Row],[CustomerID]],Orders[[#This Row],[Order Value]])</f>
        <v>O00581C044310359.456</v>
      </c>
    </row>
    <row r="545" spans="1:19" hidden="1" x14ac:dyDescent="0.25">
      <c r="A545" s="1" t="s">
        <v>992</v>
      </c>
      <c r="B545" s="1" t="s">
        <v>193</v>
      </c>
      <c r="C545" s="1" t="s">
        <v>221</v>
      </c>
      <c r="D545" s="1" t="e">
        <f>VLOOKUP(C545,Products[],2,FALSE)</f>
        <v>#N/A</v>
      </c>
      <c r="E545" s="1" t="e">
        <f>VLOOKUP(Orders[[#This Row],[ProductID]],Products[],3,FALSE)</f>
        <v>#N/A</v>
      </c>
      <c r="F545" s="1" t="s">
        <v>51</v>
      </c>
      <c r="G545" s="1" t="str">
        <f>_xlfn.XLOOKUP(Orders[[#This Row],[CustomerID]],'Customers'!A:A,'Customers'!E:E)</f>
        <v>Corporate</v>
      </c>
      <c r="H545" s="2">
        <v>45995</v>
      </c>
      <c r="I545" s="2">
        <v>46002</v>
      </c>
      <c r="J545">
        <v>16</v>
      </c>
      <c r="K545">
        <v>7568.82</v>
      </c>
      <c r="L545">
        <v>0.1</v>
      </c>
      <c r="M545" s="1" t="s">
        <v>20</v>
      </c>
      <c r="N545" s="1" t="s">
        <v>34</v>
      </c>
      <c r="O545" s="1" t="s">
        <v>29</v>
      </c>
      <c r="P545" s="3">
        <f>Orders[[#This Row],[Quantity]]*Orders[[#This Row],[UnitPrice]]*(1-Orders[[#This Row],[Discount]])</f>
        <v>108991.008</v>
      </c>
      <c r="Q545" s="1" t="str">
        <f>IF(AND(Orders[[#This Row],[Order Value]]&gt;50000,Orders[[#This Row],[Status]]="Completed"),"Yes","No")</f>
        <v>Yes</v>
      </c>
      <c r="R545" s="1" t="str">
        <f>IF(OR(Orders[[#This Row],[Region]]="Dhaka",Orders[[#This Row],[Region]]="Chattogram"),"Priority","Standard")</f>
        <v>Priority</v>
      </c>
      <c r="S545" s="1" t="str">
        <f>_xlfn.CONCAT(Orders[[#This Row],[OrderID]],Orders[[#This Row],[CustomerID]],Orders[[#This Row],[Order Value]])</f>
        <v>O04708C0137108991.008</v>
      </c>
    </row>
    <row r="546" spans="1:19" x14ac:dyDescent="0.25">
      <c r="A546" s="1" t="s">
        <v>993</v>
      </c>
      <c r="B546" s="1" t="s">
        <v>507</v>
      </c>
      <c r="C546" s="1" t="s">
        <v>81</v>
      </c>
      <c r="D546" s="1" t="str">
        <f>VLOOKUP(C546,Products[],2,FALSE)</f>
        <v>Beverages Pro 760</v>
      </c>
      <c r="E546" s="1" t="str">
        <f>VLOOKUP(Orders[[#This Row],[ProductID]],Products[],3,FALSE)</f>
        <v>Groceries</v>
      </c>
      <c r="F546" s="1" t="s">
        <v>125</v>
      </c>
      <c r="G546" s="1" t="str">
        <f>_xlfn.XLOOKUP(Orders[[#This Row],[CustomerID]],'Customers'!A:A,'Customers'!E:E)</f>
        <v>Consumer</v>
      </c>
      <c r="H546" s="2">
        <v>45969</v>
      </c>
      <c r="I546" s="2">
        <v>45978</v>
      </c>
      <c r="J546">
        <v>14</v>
      </c>
      <c r="K546">
        <v>7479.48</v>
      </c>
      <c r="L546">
        <v>0.2</v>
      </c>
      <c r="M546" s="1" t="s">
        <v>43</v>
      </c>
      <c r="N546" s="1" t="s">
        <v>34</v>
      </c>
      <c r="O546" s="1" t="s">
        <v>29</v>
      </c>
      <c r="P546" s="3">
        <f>Orders[[#This Row],[Quantity]]*Orders[[#This Row],[UnitPrice]]*(1-Orders[[#This Row],[Discount]])</f>
        <v>83770.176000000007</v>
      </c>
      <c r="Q546" s="1" t="str">
        <f>IF(AND(Orders[[#This Row],[Order Value]]&gt;50000,Orders[[#This Row],[Status]]="Completed"),"Yes","No")</f>
        <v>Yes</v>
      </c>
      <c r="R546" s="1" t="str">
        <f>IF(OR(Orders[[#This Row],[Region]]="Dhaka",Orders[[#This Row],[Region]]="Chattogram"),"Priority","Standard")</f>
        <v>Standard</v>
      </c>
      <c r="S546" s="1" t="str">
        <f>_xlfn.CONCAT(Orders[[#This Row],[OrderID]],Orders[[#This Row],[CustomerID]],Orders[[#This Row],[Order Value]])</f>
        <v>O02630C008083770.176</v>
      </c>
    </row>
    <row r="547" spans="1:19" x14ac:dyDescent="0.25">
      <c r="A547" s="1" t="s">
        <v>994</v>
      </c>
      <c r="B547" s="1" t="s">
        <v>360</v>
      </c>
      <c r="C547" s="1" t="s">
        <v>27</v>
      </c>
      <c r="D547" s="1" t="str">
        <f>VLOOKUP(C547,Products[],2,FALSE)</f>
        <v>Women Eco 225</v>
      </c>
      <c r="E547" s="1" t="str">
        <f>VLOOKUP(Orders[[#This Row],[ProductID]],Products[],3,FALSE)</f>
        <v>Apparel</v>
      </c>
      <c r="F547" s="1" t="s">
        <v>13</v>
      </c>
      <c r="G547" s="1" t="str">
        <f>_xlfn.XLOOKUP(Orders[[#This Row],[CustomerID]],'Customers'!A:A,'Customers'!E:E)</f>
        <v>consumer</v>
      </c>
      <c r="H547" s="2">
        <v>45806</v>
      </c>
      <c r="I547" s="2">
        <v>45812</v>
      </c>
      <c r="J547">
        <v>1</v>
      </c>
      <c r="K547">
        <v>283.91000000000003</v>
      </c>
      <c r="L547">
        <v>0</v>
      </c>
      <c r="M547" s="1" t="s">
        <v>20</v>
      </c>
      <c r="N547" s="1" t="s">
        <v>15</v>
      </c>
      <c r="O547" s="1" t="s">
        <v>24</v>
      </c>
      <c r="P547" s="3">
        <f>Orders[[#This Row],[Quantity]]*Orders[[#This Row],[UnitPrice]]*(1-Orders[[#This Row],[Discount]])</f>
        <v>283.91000000000003</v>
      </c>
      <c r="Q547" s="1" t="str">
        <f>IF(AND(Orders[[#This Row],[Order Value]]&gt;50000,Orders[[#This Row],[Status]]="Completed"),"Yes","No")</f>
        <v>No</v>
      </c>
      <c r="R547" s="1" t="str">
        <f>IF(OR(Orders[[#This Row],[Region]]="Dhaka",Orders[[#This Row],[Region]]="Chattogram"),"Priority","Standard")</f>
        <v>Priority</v>
      </c>
      <c r="S547" s="1" t="str">
        <f>_xlfn.CONCAT(Orders[[#This Row],[OrderID]],Orders[[#This Row],[CustomerID]],Orders[[#This Row],[Order Value]])</f>
        <v>O03221C0026283.91</v>
      </c>
    </row>
    <row r="548" spans="1:19" x14ac:dyDescent="0.25">
      <c r="A548" s="1" t="s">
        <v>995</v>
      </c>
      <c r="B548" s="1" t="s">
        <v>279</v>
      </c>
      <c r="C548" s="1" t="s">
        <v>218</v>
      </c>
      <c r="D548" s="1" t="str">
        <f>VLOOKUP(C548,Products[],2,FALSE)</f>
        <v>Kids Eco 762</v>
      </c>
      <c r="E548" s="1" t="str">
        <f>VLOOKUP(Orders[[#This Row],[ProductID]],Products[],3,FALSE)</f>
        <v>Apparel</v>
      </c>
      <c r="F548" s="1" t="s">
        <v>23</v>
      </c>
      <c r="G548" s="1" t="str">
        <f>_xlfn.XLOOKUP(Orders[[#This Row],[CustomerID]],'Customers'!A:A,'Customers'!E:E)</f>
        <v>Home Office</v>
      </c>
      <c r="H548" s="2">
        <v>45577</v>
      </c>
      <c r="I548" s="2">
        <v>45581</v>
      </c>
      <c r="J548">
        <v>15</v>
      </c>
      <c r="K548">
        <v>1505.61</v>
      </c>
      <c r="L548">
        <v>0</v>
      </c>
      <c r="M548" s="1" t="s">
        <v>14</v>
      </c>
      <c r="N548" s="1" t="s">
        <v>28</v>
      </c>
      <c r="O548" s="1" t="s">
        <v>24</v>
      </c>
      <c r="P548" s="3">
        <f>Orders[[#This Row],[Quantity]]*Orders[[#This Row],[UnitPrice]]*(1-Orders[[#This Row],[Discount]])</f>
        <v>22584.149999999998</v>
      </c>
      <c r="Q548" s="1" t="str">
        <f>IF(AND(Orders[[#This Row],[Order Value]]&gt;50000,Orders[[#This Row],[Status]]="Completed"),"Yes","No")</f>
        <v>No</v>
      </c>
      <c r="R548" s="1" t="str">
        <f>IF(OR(Orders[[#This Row],[Region]]="Dhaka",Orders[[#This Row],[Region]]="Chattogram"),"Priority","Standard")</f>
        <v>Standard</v>
      </c>
      <c r="S548" s="1" t="str">
        <f>_xlfn.CONCAT(Orders[[#This Row],[OrderID]],Orders[[#This Row],[CustomerID]],Orders[[#This Row],[Order Value]])</f>
        <v>O05396C030022584.15</v>
      </c>
    </row>
    <row r="549" spans="1:19" x14ac:dyDescent="0.25">
      <c r="A549" s="1" t="s">
        <v>996</v>
      </c>
      <c r="B549" s="1" t="s">
        <v>867</v>
      </c>
      <c r="C549" s="1" t="s">
        <v>68</v>
      </c>
      <c r="D549" s="1" t="str">
        <f>VLOOKUP(C549,Products[],2,FALSE)</f>
        <v>Tables Prime 385</v>
      </c>
      <c r="E549" s="1" t="str">
        <f>VLOOKUP(Orders[[#This Row],[ProductID]],Products[],3,FALSE)</f>
        <v>Furniture</v>
      </c>
      <c r="F549" s="1" t="s">
        <v>42</v>
      </c>
      <c r="G549" s="1" t="str">
        <f>_xlfn.XLOOKUP(Orders[[#This Row],[CustomerID]],'Customers'!A:A,'Customers'!E:E)</f>
        <v>Corporate</v>
      </c>
      <c r="H549" s="2">
        <v>45488</v>
      </c>
      <c r="I549" s="2">
        <v>45497</v>
      </c>
      <c r="J549">
        <v>17</v>
      </c>
      <c r="K549">
        <v>3899.17</v>
      </c>
      <c r="L549">
        <v>0</v>
      </c>
      <c r="M549" s="1" t="s">
        <v>39</v>
      </c>
      <c r="N549" s="1" t="s">
        <v>15</v>
      </c>
      <c r="O549" s="1" t="s">
        <v>35</v>
      </c>
      <c r="P549" s="3">
        <f>Orders[[#This Row],[Quantity]]*Orders[[#This Row],[UnitPrice]]*(1-Orders[[#This Row],[Discount]])</f>
        <v>66285.89</v>
      </c>
      <c r="Q549" s="1" t="str">
        <f>IF(AND(Orders[[#This Row],[Order Value]]&gt;50000,Orders[[#This Row],[Status]]="Completed"),"Yes","No")</f>
        <v>No</v>
      </c>
      <c r="R549" s="1" t="str">
        <f>IF(OR(Orders[[#This Row],[Region]]="Dhaka",Orders[[#This Row],[Region]]="Chattogram"),"Priority","Standard")</f>
        <v>Standard</v>
      </c>
      <c r="S549" s="1" t="str">
        <f>_xlfn.CONCAT(Orders[[#This Row],[OrderID]],Orders[[#This Row],[CustomerID]],Orders[[#This Row],[Order Value]])</f>
        <v>O01510C014266285.89</v>
      </c>
    </row>
    <row r="550" spans="1:19" x14ac:dyDescent="0.25">
      <c r="A550" s="1" t="s">
        <v>997</v>
      </c>
      <c r="B550" s="1" t="s">
        <v>998</v>
      </c>
      <c r="C550" s="1" t="s">
        <v>71</v>
      </c>
      <c r="D550" s="1" t="str">
        <f>VLOOKUP(C550,Products[],2,FALSE)</f>
        <v>Cameras Classic 922</v>
      </c>
      <c r="E550" s="1" t="str">
        <f>VLOOKUP(Orders[[#This Row],[ProductID]],Products[],3,FALSE)</f>
        <v>Electronics</v>
      </c>
      <c r="F550" s="1" t="s">
        <v>63</v>
      </c>
      <c r="G550" s="1" t="str">
        <f>_xlfn.XLOOKUP(Orders[[#This Row],[CustomerID]],'Customers'!A:A,'Customers'!E:E)</f>
        <v>consumer</v>
      </c>
      <c r="H550" s="2">
        <v>45662</v>
      </c>
      <c r="I550" s="2">
        <v>45672</v>
      </c>
      <c r="J550">
        <v>12</v>
      </c>
      <c r="K550">
        <v>6371.01</v>
      </c>
      <c r="L550">
        <v>0.05</v>
      </c>
      <c r="M550" s="1" t="s">
        <v>52</v>
      </c>
      <c r="N550" s="1" t="s">
        <v>15</v>
      </c>
      <c r="O550" s="1" t="s">
        <v>29</v>
      </c>
      <c r="P550" s="3">
        <f>Orders[[#This Row],[Quantity]]*Orders[[#This Row],[UnitPrice]]*(1-Orders[[#This Row],[Discount]])</f>
        <v>72629.513999999996</v>
      </c>
      <c r="Q550" s="1" t="str">
        <f>IF(AND(Orders[[#This Row],[Order Value]]&gt;50000,Orders[[#This Row],[Status]]="Completed"),"Yes","No")</f>
        <v>No</v>
      </c>
      <c r="R550" s="1" t="str">
        <f>IF(OR(Orders[[#This Row],[Region]]="Dhaka",Orders[[#This Row],[Region]]="Chattogram"),"Priority","Standard")</f>
        <v>Priority</v>
      </c>
      <c r="S550" s="1" t="str">
        <f>_xlfn.CONCAT(Orders[[#This Row],[OrderID]],Orders[[#This Row],[CustomerID]],Orders[[#This Row],[Order Value]])</f>
        <v>O01816C016272629.514</v>
      </c>
    </row>
    <row r="551" spans="1:19" x14ac:dyDescent="0.25">
      <c r="A551" s="1" t="s">
        <v>999</v>
      </c>
      <c r="B551" s="1" t="s">
        <v>1000</v>
      </c>
      <c r="C551" s="1" t="s">
        <v>124</v>
      </c>
      <c r="D551" s="1" t="str">
        <f>VLOOKUP(C551,Products[],2,FALSE)</f>
        <v>Decor Lite 474</v>
      </c>
      <c r="E551" s="1" t="str">
        <f>VLOOKUP(Orders[[#This Row],[ProductID]],Products[],3,FALSE)</f>
        <v>Furniture</v>
      </c>
      <c r="F551" s="1" t="s">
        <v>19</v>
      </c>
      <c r="G551" s="1" t="str">
        <f>_xlfn.XLOOKUP(Orders[[#This Row],[CustomerID]],'Customers'!A:A,'Customers'!E:E)</f>
        <v>Home Office</v>
      </c>
      <c r="H551" s="2">
        <v>45477</v>
      </c>
      <c r="I551" s="2">
        <v>45490</v>
      </c>
      <c r="J551">
        <v>14</v>
      </c>
      <c r="K551">
        <v>1456.6</v>
      </c>
      <c r="L551">
        <v>0</v>
      </c>
      <c r="M551" s="1" t="s">
        <v>43</v>
      </c>
      <c r="N551" s="1" t="s">
        <v>34</v>
      </c>
      <c r="O551" s="1" t="s">
        <v>35</v>
      </c>
      <c r="P551" s="3">
        <f>Orders[[#This Row],[Quantity]]*Orders[[#This Row],[UnitPrice]]*(1-Orders[[#This Row],[Discount]])</f>
        <v>20392.399999999998</v>
      </c>
      <c r="Q551" s="1" t="str">
        <f>IF(AND(Orders[[#This Row],[Order Value]]&gt;50000,Orders[[#This Row],[Status]]="Completed"),"Yes","No")</f>
        <v>No</v>
      </c>
      <c r="R551" s="1" t="str">
        <f>IF(OR(Orders[[#This Row],[Region]]="Dhaka",Orders[[#This Row],[Region]]="Chattogram"),"Priority","Standard")</f>
        <v>Standard</v>
      </c>
      <c r="S551" s="1" t="str">
        <f>_xlfn.CONCAT(Orders[[#This Row],[OrderID]],Orders[[#This Row],[CustomerID]],Orders[[#This Row],[Order Value]])</f>
        <v>O02978C040520392.4</v>
      </c>
    </row>
    <row r="552" spans="1:19" x14ac:dyDescent="0.25">
      <c r="A552" s="1" t="s">
        <v>1001</v>
      </c>
      <c r="B552" s="1" t="s">
        <v>562</v>
      </c>
      <c r="C552" s="1" t="s">
        <v>162</v>
      </c>
      <c r="D552" s="1" t="str">
        <f>VLOOKUP(C552,Products[],2,FALSE)</f>
        <v>Binders Lite 852</v>
      </c>
      <c r="E552" s="1" t="str">
        <f>VLOOKUP(Orders[[#This Row],[ProductID]],Products[],3,FALSE)</f>
        <v>Office Supplies</v>
      </c>
      <c r="F552" s="1" t="s">
        <v>82</v>
      </c>
      <c r="G552" s="1" t="str">
        <f>_xlfn.XLOOKUP(Orders[[#This Row],[CustomerID]],'Customers'!A:A,'Customers'!E:E)</f>
        <v>consumer</v>
      </c>
      <c r="H552" s="2">
        <v>45583</v>
      </c>
      <c r="I552" s="2">
        <v>45582</v>
      </c>
      <c r="J552">
        <v>7</v>
      </c>
      <c r="K552">
        <v>6491.47</v>
      </c>
      <c r="L552">
        <v>0.2</v>
      </c>
      <c r="M552" s="1" t="s">
        <v>43</v>
      </c>
      <c r="N552" s="1" t="s">
        <v>34</v>
      </c>
      <c r="O552" s="1" t="s">
        <v>24</v>
      </c>
      <c r="P552" s="3">
        <f>Orders[[#This Row],[Quantity]]*Orders[[#This Row],[UnitPrice]]*(1-Orders[[#This Row],[Discount]])</f>
        <v>36352.232000000004</v>
      </c>
      <c r="Q552" s="1" t="str">
        <f>IF(AND(Orders[[#This Row],[Order Value]]&gt;50000,Orders[[#This Row],[Status]]="Completed"),"Yes","No")</f>
        <v>No</v>
      </c>
      <c r="R552" s="1" t="str">
        <f>IF(OR(Orders[[#This Row],[Region]]="Dhaka",Orders[[#This Row],[Region]]="Chattogram"),"Priority","Standard")</f>
        <v>Standard</v>
      </c>
      <c r="S552" s="1" t="str">
        <f>_xlfn.CONCAT(Orders[[#This Row],[OrderID]],Orders[[#This Row],[CustomerID]],Orders[[#This Row],[Order Value]])</f>
        <v>O02236C008236352.232</v>
      </c>
    </row>
    <row r="553" spans="1:19" hidden="1" x14ac:dyDescent="0.25">
      <c r="A553" s="1" t="s">
        <v>1002</v>
      </c>
      <c r="B553" s="1" t="s">
        <v>881</v>
      </c>
      <c r="C553" s="1" t="s">
        <v>248</v>
      </c>
      <c r="D553" s="1" t="e">
        <f>VLOOKUP(C553,Products[],2,FALSE)</f>
        <v>#N/A</v>
      </c>
      <c r="E553" s="1" t="e">
        <f>VLOOKUP(Orders[[#This Row],[ProductID]],Products[],3,FALSE)</f>
        <v>#N/A</v>
      </c>
      <c r="F553" s="1" t="s">
        <v>82</v>
      </c>
      <c r="G553" s="1" t="str">
        <f>_xlfn.XLOOKUP(Orders[[#This Row],[CustomerID]],'Customers'!A:A,'Customers'!E:E)</f>
        <v>SMB</v>
      </c>
      <c r="H553" s="2">
        <v>45443</v>
      </c>
      <c r="I553" s="2">
        <v>45443</v>
      </c>
      <c r="J553">
        <v>7</v>
      </c>
      <c r="K553">
        <v>337.43</v>
      </c>
      <c r="L553">
        <v>0</v>
      </c>
      <c r="M553" s="1" t="s">
        <v>52</v>
      </c>
      <c r="N553" s="1" t="s">
        <v>34</v>
      </c>
      <c r="O553" s="1" t="s">
        <v>21</v>
      </c>
      <c r="P553" s="3">
        <f>Orders[[#This Row],[Quantity]]*Orders[[#This Row],[UnitPrice]]*(1-Orders[[#This Row],[Discount]])</f>
        <v>2362.0100000000002</v>
      </c>
      <c r="Q553" s="1" t="str">
        <f>IF(AND(Orders[[#This Row],[Order Value]]&gt;50000,Orders[[#This Row],[Status]]="Completed"),"Yes","No")</f>
        <v>No</v>
      </c>
      <c r="R553" s="1" t="str">
        <f>IF(OR(Orders[[#This Row],[Region]]="Dhaka",Orders[[#This Row],[Region]]="Chattogram"),"Priority","Standard")</f>
        <v>Priority</v>
      </c>
      <c r="S553" s="1" t="str">
        <f>_xlfn.CONCAT(Orders[[#This Row],[OrderID]],Orders[[#This Row],[CustomerID]],Orders[[#This Row],[Order Value]])</f>
        <v>O00207C00892362.01</v>
      </c>
    </row>
    <row r="554" spans="1:19" x14ac:dyDescent="0.25">
      <c r="A554" s="1" t="s">
        <v>1003</v>
      </c>
      <c r="B554" s="1" t="s">
        <v>706</v>
      </c>
      <c r="C554" s="1" t="s">
        <v>121</v>
      </c>
      <c r="D554" s="1" t="str">
        <f>VLOOKUP(C554,Products[],2,FALSE)</f>
        <v>Storage Max 865</v>
      </c>
      <c r="E554" s="1" t="str">
        <f>VLOOKUP(Orders[[#This Row],[ProductID]],Products[],3,FALSE)</f>
        <v>Furniture</v>
      </c>
      <c r="F554" s="1" t="s">
        <v>13</v>
      </c>
      <c r="G554" s="1" t="str">
        <f>_xlfn.XLOOKUP(Orders[[#This Row],[CustomerID]],'Customers'!A:A,'Customers'!E:E)</f>
        <v>SMB</v>
      </c>
      <c r="H554" s="2">
        <v>45704</v>
      </c>
      <c r="I554" s="2">
        <v>45716</v>
      </c>
      <c r="J554">
        <v>6</v>
      </c>
      <c r="K554">
        <v>6119.39</v>
      </c>
      <c r="L554">
        <v>0</v>
      </c>
      <c r="M554" s="1" t="s">
        <v>39</v>
      </c>
      <c r="N554" s="1" t="s">
        <v>28</v>
      </c>
      <c r="O554" s="1" t="s">
        <v>35</v>
      </c>
      <c r="P554" s="3">
        <f>Orders[[#This Row],[Quantity]]*Orders[[#This Row],[UnitPrice]]*(1-Orders[[#This Row],[Discount]])</f>
        <v>36716.340000000004</v>
      </c>
      <c r="Q554" s="1" t="str">
        <f>IF(AND(Orders[[#This Row],[Order Value]]&gt;50000,Orders[[#This Row],[Status]]="Completed"),"Yes","No")</f>
        <v>No</v>
      </c>
      <c r="R554" s="1" t="str">
        <f>IF(OR(Orders[[#This Row],[Region]]="Dhaka",Orders[[#This Row],[Region]]="Chattogram"),"Priority","Standard")</f>
        <v>Standard</v>
      </c>
      <c r="S554" s="1" t="str">
        <f>_xlfn.CONCAT(Orders[[#This Row],[OrderID]],Orders[[#This Row],[CustomerID]],Orders[[#This Row],[Order Value]])</f>
        <v>O01070C012836716.34</v>
      </c>
    </row>
    <row r="555" spans="1:19" hidden="1" x14ac:dyDescent="0.25">
      <c r="A555" s="1" t="s">
        <v>1004</v>
      </c>
      <c r="B555" s="1" t="s">
        <v>867</v>
      </c>
      <c r="C555" s="1" t="s">
        <v>95</v>
      </c>
      <c r="D555" s="1" t="e">
        <f>VLOOKUP(C555,Products[],2,FALSE)</f>
        <v>#N/A</v>
      </c>
      <c r="E555" s="1" t="e">
        <f>VLOOKUP(Orders[[#This Row],[ProductID]],Products[],3,FALSE)</f>
        <v>#N/A</v>
      </c>
      <c r="F555" s="1" t="s">
        <v>125</v>
      </c>
      <c r="G555" s="1" t="str">
        <f>_xlfn.XLOOKUP(Orders[[#This Row],[CustomerID]],'Customers'!A:A,'Customers'!E:E)</f>
        <v>Corporate</v>
      </c>
      <c r="H555" s="2">
        <v>46001</v>
      </c>
      <c r="I555" s="2">
        <v>46010</v>
      </c>
      <c r="J555">
        <v>17</v>
      </c>
      <c r="K555">
        <v>1857.32</v>
      </c>
      <c r="L555">
        <v>0.15</v>
      </c>
      <c r="M555" s="1" t="s">
        <v>43</v>
      </c>
      <c r="N555" s="1" t="s">
        <v>28</v>
      </c>
      <c r="O555" s="1" t="s">
        <v>35</v>
      </c>
      <c r="P555" s="3">
        <f>Orders[[#This Row],[Quantity]]*Orders[[#This Row],[UnitPrice]]*(1-Orders[[#This Row],[Discount]])</f>
        <v>26838.273999999998</v>
      </c>
      <c r="Q555" s="1" t="str">
        <f>IF(AND(Orders[[#This Row],[Order Value]]&gt;50000,Orders[[#This Row],[Status]]="Completed"),"Yes","No")</f>
        <v>No</v>
      </c>
      <c r="R555" s="1" t="str">
        <f>IF(OR(Orders[[#This Row],[Region]]="Dhaka",Orders[[#This Row],[Region]]="Chattogram"),"Priority","Standard")</f>
        <v>Standard</v>
      </c>
      <c r="S555" s="1" t="str">
        <f>_xlfn.CONCAT(Orders[[#This Row],[OrderID]],Orders[[#This Row],[CustomerID]],Orders[[#This Row],[Order Value]])</f>
        <v>O02426C014226838.274</v>
      </c>
    </row>
    <row r="556" spans="1:19" x14ac:dyDescent="0.25">
      <c r="A556" s="1" t="s">
        <v>1005</v>
      </c>
      <c r="B556" s="1" t="s">
        <v>1000</v>
      </c>
      <c r="C556" s="1" t="s">
        <v>111</v>
      </c>
      <c r="D556" s="1" t="str">
        <f>VLOOKUP(C556,Products[],2,FALSE)</f>
        <v>Footwear Eco 867</v>
      </c>
      <c r="E556" s="1" t="str">
        <f>VLOOKUP(Orders[[#This Row],[ProductID]],Products[],3,FALSE)</f>
        <v>Apparel</v>
      </c>
      <c r="F556" s="1" t="s">
        <v>47</v>
      </c>
      <c r="G556" s="1" t="str">
        <f>_xlfn.XLOOKUP(Orders[[#This Row],[CustomerID]],'Customers'!A:A,'Customers'!E:E)</f>
        <v>Home Office</v>
      </c>
      <c r="H556" s="2">
        <v>45624</v>
      </c>
      <c r="I556" s="2">
        <v>45623</v>
      </c>
      <c r="J556">
        <v>8</v>
      </c>
      <c r="K556">
        <v>7930.48</v>
      </c>
      <c r="L556">
        <v>0.05</v>
      </c>
      <c r="M556" s="1" t="s">
        <v>39</v>
      </c>
      <c r="N556" s="1" t="s">
        <v>84</v>
      </c>
      <c r="O556" s="1" t="s">
        <v>21</v>
      </c>
      <c r="P556" s="3">
        <f>Orders[[#This Row],[Quantity]]*Orders[[#This Row],[UnitPrice]]*(1-Orders[[#This Row],[Discount]])</f>
        <v>60271.647999999994</v>
      </c>
      <c r="Q556" s="1" t="str">
        <f>IF(AND(Orders[[#This Row],[Order Value]]&gt;50000,Orders[[#This Row],[Status]]="Completed"),"Yes","No")</f>
        <v>No</v>
      </c>
      <c r="R556" s="1" t="str">
        <f>IF(OR(Orders[[#This Row],[Region]]="Dhaka",Orders[[#This Row],[Region]]="Chattogram"),"Priority","Standard")</f>
        <v>Standard</v>
      </c>
      <c r="S556" s="1" t="str">
        <f>_xlfn.CONCAT(Orders[[#This Row],[OrderID]],Orders[[#This Row],[CustomerID]],Orders[[#This Row],[Order Value]])</f>
        <v>O01598C040560271.648</v>
      </c>
    </row>
    <row r="557" spans="1:19" x14ac:dyDescent="0.25">
      <c r="A557" s="1" t="s">
        <v>1006</v>
      </c>
      <c r="B557" s="1" t="s">
        <v>1007</v>
      </c>
      <c r="C557" s="1" t="s">
        <v>76</v>
      </c>
      <c r="D557" s="1" t="str">
        <f>VLOOKUP(C557,Products[],2,FALSE)</f>
        <v>Mobile Accessories Mini 994</v>
      </c>
      <c r="E557" s="1" t="str">
        <f>VLOOKUP(Orders[[#This Row],[ProductID]],Products[],3,FALSE)</f>
        <v>Electronics</v>
      </c>
      <c r="F557" s="1" t="s">
        <v>59</v>
      </c>
      <c r="G557" s="1" t="str">
        <f>_xlfn.XLOOKUP(Orders[[#This Row],[CustomerID]],'Customers'!A:A,'Customers'!E:E)</f>
        <v>Home Office</v>
      </c>
      <c r="H557" s="2">
        <v>45545</v>
      </c>
      <c r="I557" s="2">
        <v>45554</v>
      </c>
      <c r="J557">
        <v>6</v>
      </c>
      <c r="K557">
        <v>2641.33</v>
      </c>
      <c r="L557">
        <v>0.1</v>
      </c>
      <c r="M557" s="1" t="s">
        <v>39</v>
      </c>
      <c r="N557" s="1" t="s">
        <v>34</v>
      </c>
      <c r="O557" s="1" t="s">
        <v>21</v>
      </c>
      <c r="P557" s="3">
        <f>Orders[[#This Row],[Quantity]]*Orders[[#This Row],[UnitPrice]]*(1-Orders[[#This Row],[Discount]])</f>
        <v>14263.182000000001</v>
      </c>
      <c r="Q557" s="1" t="str">
        <f>IF(AND(Orders[[#This Row],[Order Value]]&gt;50000,Orders[[#This Row],[Status]]="Completed"),"Yes","No")</f>
        <v>No</v>
      </c>
      <c r="R557" s="1" t="str">
        <f>IF(OR(Orders[[#This Row],[Region]]="Dhaka",Orders[[#This Row],[Region]]="Chattogram"),"Priority","Standard")</f>
        <v>Standard</v>
      </c>
      <c r="S557" s="1" t="str">
        <f>_xlfn.CONCAT(Orders[[#This Row],[OrderID]],Orders[[#This Row],[CustomerID]],Orders[[#This Row],[Order Value]])</f>
        <v>O02897C030714263.182</v>
      </c>
    </row>
    <row r="558" spans="1:19" x14ac:dyDescent="0.25">
      <c r="A558" s="1" t="s">
        <v>1008</v>
      </c>
      <c r="B558" s="1" t="s">
        <v>442</v>
      </c>
      <c r="C558" s="1" t="s">
        <v>159</v>
      </c>
      <c r="D558" s="1" t="str">
        <f>VLOOKUP(C558,Products[],2,FALSE)</f>
        <v>Kids Pro 394</v>
      </c>
      <c r="E558" s="1" t="str">
        <f>VLOOKUP(Orders[[#This Row],[ProductID]],Products[],3,FALSE)</f>
        <v>Apparel</v>
      </c>
      <c r="F558" s="1" t="s">
        <v>13</v>
      </c>
      <c r="G558" s="1" t="str">
        <f>_xlfn.XLOOKUP(Orders[[#This Row],[CustomerID]],'Customers'!A:A,'Customers'!E:E)</f>
        <v>SMB</v>
      </c>
      <c r="H558" s="2">
        <v>45686</v>
      </c>
      <c r="I558" s="2">
        <v>45685</v>
      </c>
      <c r="J558">
        <v>13</v>
      </c>
      <c r="K558">
        <v>5779.23</v>
      </c>
      <c r="L558">
        <v>0</v>
      </c>
      <c r="M558" s="1" t="s">
        <v>52</v>
      </c>
      <c r="N558" s="1" t="s">
        <v>34</v>
      </c>
      <c r="O558" s="1" t="s">
        <v>21</v>
      </c>
      <c r="P558" s="3">
        <f>Orders[[#This Row],[Quantity]]*Orders[[#This Row],[UnitPrice]]*(1-Orders[[#This Row],[Discount]])</f>
        <v>75129.989999999991</v>
      </c>
      <c r="Q558" s="1" t="str">
        <f>IF(AND(Orders[[#This Row],[Order Value]]&gt;50000,Orders[[#This Row],[Status]]="Completed"),"Yes","No")</f>
        <v>Yes</v>
      </c>
      <c r="R558" s="1" t="str">
        <f>IF(OR(Orders[[#This Row],[Region]]="Dhaka",Orders[[#This Row],[Region]]="Chattogram"),"Priority","Standard")</f>
        <v>Priority</v>
      </c>
      <c r="S558" s="1" t="str">
        <f>_xlfn.CONCAT(Orders[[#This Row],[OrderID]],Orders[[#This Row],[CustomerID]],Orders[[#This Row],[Order Value]])</f>
        <v>O04101C036275129.99</v>
      </c>
    </row>
    <row r="559" spans="1:19" x14ac:dyDescent="0.25">
      <c r="A559" s="1" t="s">
        <v>1009</v>
      </c>
      <c r="B559" s="1" t="s">
        <v>243</v>
      </c>
      <c r="C559" s="1" t="s">
        <v>41</v>
      </c>
      <c r="D559" s="1" t="str">
        <f>VLOOKUP(C559,Products[],2,FALSE)</f>
        <v>Personal Care Mini 941</v>
      </c>
      <c r="E559" s="1" t="str">
        <f>VLOOKUP(Orders[[#This Row],[ProductID]],Products[],3,FALSE)</f>
        <v>Groceries</v>
      </c>
      <c r="F559" s="1" t="s">
        <v>42</v>
      </c>
      <c r="G559" s="1" t="str">
        <f>_xlfn.XLOOKUP(Orders[[#This Row],[CustomerID]],'Customers'!A:A,'Customers'!E:E)</f>
        <v>Corporate</v>
      </c>
      <c r="H559" s="2">
        <v>45712</v>
      </c>
      <c r="I559" s="2">
        <v>45724</v>
      </c>
      <c r="J559">
        <v>6</v>
      </c>
      <c r="K559">
        <v>7982.28</v>
      </c>
      <c r="L559">
        <v>0</v>
      </c>
      <c r="M559" s="1" t="s">
        <v>52</v>
      </c>
      <c r="N559" s="1" t="s">
        <v>15</v>
      </c>
      <c r="O559" s="1" t="s">
        <v>24</v>
      </c>
      <c r="P559" s="3">
        <f>Orders[[#This Row],[Quantity]]*Orders[[#This Row],[UnitPrice]]*(1-Orders[[#This Row],[Discount]])</f>
        <v>47893.68</v>
      </c>
      <c r="Q559" s="1" t="str">
        <f>IF(AND(Orders[[#This Row],[Order Value]]&gt;50000,Orders[[#This Row],[Status]]="Completed"),"Yes","No")</f>
        <v>No</v>
      </c>
      <c r="R559" s="1" t="str">
        <f>IF(OR(Orders[[#This Row],[Region]]="Dhaka",Orders[[#This Row],[Region]]="Chattogram"),"Priority","Standard")</f>
        <v>Priority</v>
      </c>
      <c r="S559" s="1" t="str">
        <f>_xlfn.CONCAT(Orders[[#This Row],[OrderID]],Orders[[#This Row],[CustomerID]],Orders[[#This Row],[Order Value]])</f>
        <v>O02251C039647893.68</v>
      </c>
    </row>
    <row r="560" spans="1:19" x14ac:dyDescent="0.25">
      <c r="A560" s="1" t="s">
        <v>1011</v>
      </c>
      <c r="B560" s="1" t="s">
        <v>852</v>
      </c>
      <c r="C560" s="1" t="s">
        <v>212</v>
      </c>
      <c r="D560" s="1" t="str">
        <f>VLOOKUP(C560,Products[],2,FALSE)</f>
        <v>Binders Lite 858</v>
      </c>
      <c r="E560" s="1" t="str">
        <f>VLOOKUP(Orders[[#This Row],[ProductID]],Products[],3,FALSE)</f>
        <v>Office Supplies</v>
      </c>
      <c r="F560" s="1" t="s">
        <v>152</v>
      </c>
      <c r="G560" s="1" t="str">
        <f>_xlfn.XLOOKUP(Orders[[#This Row],[CustomerID]],'Customers'!A:A,'Customers'!E:E)</f>
        <v>consumer</v>
      </c>
      <c r="H560" s="2">
        <v>45387</v>
      </c>
      <c r="I560" s="2">
        <v>45397</v>
      </c>
      <c r="J560">
        <v>21</v>
      </c>
      <c r="K560">
        <v>6641.57</v>
      </c>
      <c r="L560">
        <v>0.05</v>
      </c>
      <c r="M560" s="1" t="s">
        <v>43</v>
      </c>
      <c r="N560" s="1" t="s">
        <v>15</v>
      </c>
      <c r="O560" s="1" t="s">
        <v>35</v>
      </c>
      <c r="P560" s="3">
        <f>Orders[[#This Row],[Quantity]]*Orders[[#This Row],[UnitPrice]]*(1-Orders[[#This Row],[Discount]])</f>
        <v>132499.32149999999</v>
      </c>
      <c r="Q560" s="1" t="str">
        <f>IF(AND(Orders[[#This Row],[Order Value]]&gt;50000,Orders[[#This Row],[Status]]="Completed"),"Yes","No")</f>
        <v>No</v>
      </c>
      <c r="R560" s="1" t="str">
        <f>IF(OR(Orders[[#This Row],[Region]]="Dhaka",Orders[[#This Row],[Region]]="Chattogram"),"Priority","Standard")</f>
        <v>Standard</v>
      </c>
      <c r="S560" s="1" t="str">
        <f>_xlfn.CONCAT(Orders[[#This Row],[OrderID]],Orders[[#This Row],[CustomerID]],Orders[[#This Row],[Order Value]])</f>
        <v>O04230C0412132499.3215</v>
      </c>
    </row>
    <row r="561" spans="1:19" x14ac:dyDescent="0.25">
      <c r="A561" s="1" t="s">
        <v>1012</v>
      </c>
      <c r="B561" s="1" t="s">
        <v>442</v>
      </c>
      <c r="C561" s="1" t="s">
        <v>131</v>
      </c>
      <c r="D561" s="1" t="str">
        <f>VLOOKUP(C561,Products[],2,FALSE)</f>
        <v>Tables Plus 844</v>
      </c>
      <c r="E561" s="1" t="str">
        <f>VLOOKUP(Orders[[#This Row],[ProductID]],Products[],3,FALSE)</f>
        <v>Furniture</v>
      </c>
      <c r="F561" s="1" t="s">
        <v>105</v>
      </c>
      <c r="G561" s="1" t="str">
        <f>_xlfn.XLOOKUP(Orders[[#This Row],[CustomerID]],'Customers'!A:A,'Customers'!E:E)</f>
        <v>SMB</v>
      </c>
      <c r="H561" s="2">
        <v>45977</v>
      </c>
      <c r="I561" s="2">
        <v>45976</v>
      </c>
      <c r="J561">
        <v>18</v>
      </c>
      <c r="K561">
        <v>4566.3</v>
      </c>
      <c r="L561">
        <v>0.2</v>
      </c>
      <c r="M561" s="1" t="s">
        <v>20</v>
      </c>
      <c r="N561" s="1" t="s">
        <v>15</v>
      </c>
      <c r="O561" s="1" t="s">
        <v>21</v>
      </c>
      <c r="P561" s="3">
        <f>Orders[[#This Row],[Quantity]]*Orders[[#This Row],[UnitPrice]]*(1-Orders[[#This Row],[Discount]])</f>
        <v>65754.720000000016</v>
      </c>
      <c r="Q561" s="1" t="str">
        <f>IF(AND(Orders[[#This Row],[Order Value]]&gt;50000,Orders[[#This Row],[Status]]="Completed"),"Yes","No")</f>
        <v>No</v>
      </c>
      <c r="R561" s="1" t="str">
        <f>IF(OR(Orders[[#This Row],[Region]]="Dhaka",Orders[[#This Row],[Region]]="Chattogram"),"Priority","Standard")</f>
        <v>Priority</v>
      </c>
      <c r="S561" s="1" t="str">
        <f>_xlfn.CONCAT(Orders[[#This Row],[OrderID]],Orders[[#This Row],[CustomerID]],Orders[[#This Row],[Order Value]])</f>
        <v>O05876C036265754.72</v>
      </c>
    </row>
    <row r="562" spans="1:19" x14ac:dyDescent="0.25">
      <c r="A562" s="1" t="s">
        <v>1013</v>
      </c>
      <c r="B562" s="1" t="s">
        <v>150</v>
      </c>
      <c r="C562" s="1" t="s">
        <v>157</v>
      </c>
      <c r="D562" s="1" t="str">
        <f>VLOOKUP(C562,Products[],2,FALSE)</f>
        <v>Snacks Deluxe 862</v>
      </c>
      <c r="E562" s="1" t="str">
        <f>VLOOKUP(Orders[[#This Row],[ProductID]],Products[],3,FALSE)</f>
        <v>Groceries</v>
      </c>
      <c r="F562" s="1" t="s">
        <v>47</v>
      </c>
      <c r="G562" s="1" t="str">
        <f>_xlfn.XLOOKUP(Orders[[#This Row],[CustomerID]],'Customers'!A:A,'Customers'!E:E)</f>
        <v>Consumer</v>
      </c>
      <c r="H562" s="2">
        <v>45448</v>
      </c>
      <c r="I562" s="2">
        <v>45448</v>
      </c>
      <c r="J562">
        <v>7</v>
      </c>
      <c r="K562">
        <v>3169.27</v>
      </c>
      <c r="L562">
        <v>0</v>
      </c>
      <c r="M562" s="1" t="s">
        <v>52</v>
      </c>
      <c r="N562" s="1" t="s">
        <v>15</v>
      </c>
      <c r="O562" s="1" t="s">
        <v>21</v>
      </c>
      <c r="P562" s="3">
        <f>Orders[[#This Row],[Quantity]]*Orders[[#This Row],[UnitPrice]]*(1-Orders[[#This Row],[Discount]])</f>
        <v>22184.89</v>
      </c>
      <c r="Q562" s="1" t="str">
        <f>IF(AND(Orders[[#This Row],[Order Value]]&gt;50000,Orders[[#This Row],[Status]]="Completed"),"Yes","No")</f>
        <v>No</v>
      </c>
      <c r="R562" s="1" t="str">
        <f>IF(OR(Orders[[#This Row],[Region]]="Dhaka",Orders[[#This Row],[Region]]="Chattogram"),"Priority","Standard")</f>
        <v>Priority</v>
      </c>
      <c r="S562" s="1" t="str">
        <f>_xlfn.CONCAT(Orders[[#This Row],[OrderID]],Orders[[#This Row],[CustomerID]],Orders[[#This Row],[Order Value]])</f>
        <v>O04498C039122184.89</v>
      </c>
    </row>
    <row r="563" spans="1:19" x14ac:dyDescent="0.25">
      <c r="A563" s="1" t="s">
        <v>1014</v>
      </c>
      <c r="B563" s="1" t="s">
        <v>226</v>
      </c>
      <c r="C563" s="1" t="s">
        <v>78</v>
      </c>
      <c r="D563" s="1" t="str">
        <f>VLOOKUP(C563,Products[],2,FALSE)</f>
        <v>Personal Care Eco 185</v>
      </c>
      <c r="E563" s="1" t="str">
        <f>VLOOKUP(Orders[[#This Row],[ProductID]],Products[],3,FALSE)</f>
        <v>Groceries</v>
      </c>
      <c r="F563" s="1" t="s">
        <v>47</v>
      </c>
      <c r="G563" s="1" t="str">
        <f>_xlfn.XLOOKUP(Orders[[#This Row],[CustomerID]],'Customers'!A:A,'Customers'!E:E)</f>
        <v>Corporate</v>
      </c>
      <c r="H563" s="2">
        <v>45510</v>
      </c>
      <c r="I563" s="2">
        <v>45509</v>
      </c>
      <c r="J563">
        <v>22</v>
      </c>
      <c r="K563">
        <v>3237.61</v>
      </c>
      <c r="L563">
        <v>0.2</v>
      </c>
      <c r="M563" s="1" t="s">
        <v>52</v>
      </c>
      <c r="N563" s="1" t="s">
        <v>15</v>
      </c>
      <c r="O563" s="1" t="s">
        <v>24</v>
      </c>
      <c r="P563" s="3">
        <f>Orders[[#This Row],[Quantity]]*Orders[[#This Row],[UnitPrice]]*(1-Orders[[#This Row],[Discount]])</f>
        <v>56981.936000000002</v>
      </c>
      <c r="Q563" s="1" t="str">
        <f>IF(AND(Orders[[#This Row],[Order Value]]&gt;50000,Orders[[#This Row],[Status]]="Completed"),"Yes","No")</f>
        <v>No</v>
      </c>
      <c r="R563" s="1" t="str">
        <f>IF(OR(Orders[[#This Row],[Region]]="Dhaka",Orders[[#This Row],[Region]]="Chattogram"),"Priority","Standard")</f>
        <v>Priority</v>
      </c>
      <c r="S563" s="1" t="str">
        <f>_xlfn.CONCAT(Orders[[#This Row],[OrderID]],Orders[[#This Row],[CustomerID]],Orders[[#This Row],[Order Value]])</f>
        <v>O04339C004956981.936</v>
      </c>
    </row>
    <row r="564" spans="1:19" x14ac:dyDescent="0.25">
      <c r="A564" s="1" t="s">
        <v>1015</v>
      </c>
      <c r="B564" s="1" t="s">
        <v>137</v>
      </c>
      <c r="C564" s="1" t="s">
        <v>12</v>
      </c>
      <c r="D564" s="1" t="str">
        <f>VLOOKUP(C564,Products[],2,FALSE)</f>
        <v>Beverages Plus 578</v>
      </c>
      <c r="E564" s="1" t="str">
        <f>VLOOKUP(Orders[[#This Row],[ProductID]],Products[],3,FALSE)</f>
        <v>Groceries</v>
      </c>
      <c r="F564" s="1" t="s">
        <v>105</v>
      </c>
      <c r="G564" s="1" t="str">
        <f>_xlfn.XLOOKUP(Orders[[#This Row],[CustomerID]],'Customers'!A:A,'Customers'!E:E)</f>
        <v>Corporate</v>
      </c>
      <c r="H564" s="2">
        <v>45327</v>
      </c>
      <c r="I564" s="2">
        <v>45333</v>
      </c>
      <c r="J564">
        <v>12</v>
      </c>
      <c r="K564">
        <v>5721.31</v>
      </c>
      <c r="L564">
        <v>0</v>
      </c>
      <c r="M564" s="1" t="s">
        <v>52</v>
      </c>
      <c r="N564" s="1" t="s">
        <v>34</v>
      </c>
      <c r="O564" s="1" t="s">
        <v>24</v>
      </c>
      <c r="P564" s="3">
        <f>Orders[[#This Row],[Quantity]]*Orders[[#This Row],[UnitPrice]]*(1-Orders[[#This Row],[Discount]])</f>
        <v>68655.72</v>
      </c>
      <c r="Q564" s="1" t="str">
        <f>IF(AND(Orders[[#This Row],[Order Value]]&gt;50000,Orders[[#This Row],[Status]]="Completed"),"Yes","No")</f>
        <v>Yes</v>
      </c>
      <c r="R564" s="1" t="str">
        <f>IF(OR(Orders[[#This Row],[Region]]="Dhaka",Orders[[#This Row],[Region]]="Chattogram"),"Priority","Standard")</f>
        <v>Priority</v>
      </c>
      <c r="S564" s="1" t="str">
        <f>_xlfn.CONCAT(Orders[[#This Row],[OrderID]],Orders[[#This Row],[CustomerID]],Orders[[#This Row],[Order Value]])</f>
        <v>O00137C010068655.72</v>
      </c>
    </row>
    <row r="565" spans="1:19" x14ac:dyDescent="0.25">
      <c r="A565" s="1" t="s">
        <v>1016</v>
      </c>
      <c r="B565" s="1" t="s">
        <v>381</v>
      </c>
      <c r="C565" s="1" t="s">
        <v>50</v>
      </c>
      <c r="D565" s="1" t="str">
        <f>VLOOKUP(C565,Products[],2,FALSE)</f>
        <v>Kids Pro 311</v>
      </c>
      <c r="E565" s="1" t="str">
        <f>VLOOKUP(Orders[[#This Row],[ProductID]],Products[],3,FALSE)</f>
        <v>Apparel</v>
      </c>
      <c r="F565" s="1" t="s">
        <v>33</v>
      </c>
      <c r="G565" s="1" t="str">
        <f>_xlfn.XLOOKUP(Orders[[#This Row],[CustomerID]],'Customers'!A:A,'Customers'!E:E)</f>
        <v>Corporate</v>
      </c>
      <c r="H565" s="2">
        <v>45886</v>
      </c>
      <c r="I565" s="2">
        <v>45890</v>
      </c>
      <c r="J565">
        <v>5</v>
      </c>
      <c r="K565">
        <v>4182.5</v>
      </c>
      <c r="L565">
        <v>0</v>
      </c>
      <c r="M565" s="1" t="s">
        <v>43</v>
      </c>
      <c r="N565" s="1" t="s">
        <v>84</v>
      </c>
      <c r="O565" s="1" t="s">
        <v>21</v>
      </c>
      <c r="P565" s="3">
        <f>Orders[[#This Row],[Quantity]]*Orders[[#This Row],[UnitPrice]]*(1-Orders[[#This Row],[Discount]])</f>
        <v>20912.5</v>
      </c>
      <c r="Q565" s="1" t="str">
        <f>IF(AND(Orders[[#This Row],[Order Value]]&gt;50000,Orders[[#This Row],[Status]]="Completed"),"Yes","No")</f>
        <v>No</v>
      </c>
      <c r="R565" s="1" t="str">
        <f>IF(OR(Orders[[#This Row],[Region]]="Dhaka",Orders[[#This Row],[Region]]="Chattogram"),"Priority","Standard")</f>
        <v>Standard</v>
      </c>
      <c r="S565" s="1" t="str">
        <f>_xlfn.CONCAT(Orders[[#This Row],[OrderID]],Orders[[#This Row],[CustomerID]],Orders[[#This Row],[Order Value]])</f>
        <v>O03132C033020912.5</v>
      </c>
    </row>
    <row r="566" spans="1:19" x14ac:dyDescent="0.25">
      <c r="A566" s="1" t="s">
        <v>1017</v>
      </c>
      <c r="B566" s="1" t="s">
        <v>1018</v>
      </c>
      <c r="C566" s="1" t="s">
        <v>178</v>
      </c>
      <c r="D566" s="1" t="str">
        <f>VLOOKUP(C566,Products[],2,FALSE)</f>
        <v>Personal Care Mini 570</v>
      </c>
      <c r="E566" s="1" t="str">
        <f>VLOOKUP(Orders[[#This Row],[ProductID]],Products[],3,FALSE)</f>
        <v>Groceries</v>
      </c>
      <c r="F566" s="1" t="s">
        <v>19</v>
      </c>
      <c r="G566" s="1" t="str">
        <f>_xlfn.XLOOKUP(Orders[[#This Row],[CustomerID]],'Customers'!A:A,'Customers'!E:E)</f>
        <v>SMB</v>
      </c>
      <c r="H566" s="2">
        <v>45361</v>
      </c>
      <c r="I566" s="2">
        <v>45368</v>
      </c>
      <c r="J566">
        <v>17</v>
      </c>
      <c r="K566">
        <v>6965.94</v>
      </c>
      <c r="L566">
        <v>0.2</v>
      </c>
      <c r="M566" s="1" t="s">
        <v>39</v>
      </c>
      <c r="N566" s="1" t="s">
        <v>28</v>
      </c>
      <c r="O566" s="1" t="s">
        <v>29</v>
      </c>
      <c r="P566" s="3">
        <f>Orders[[#This Row],[Quantity]]*Orders[[#This Row],[UnitPrice]]*(1-Orders[[#This Row],[Discount]])</f>
        <v>94736.784</v>
      </c>
      <c r="Q566" s="1" t="str">
        <f>IF(AND(Orders[[#This Row],[Order Value]]&gt;50000,Orders[[#This Row],[Status]]="Completed"),"Yes","No")</f>
        <v>No</v>
      </c>
      <c r="R566" s="1" t="str">
        <f>IF(OR(Orders[[#This Row],[Region]]="Dhaka",Orders[[#This Row],[Region]]="Chattogram"),"Priority","Standard")</f>
        <v>Standard</v>
      </c>
      <c r="S566" s="1" t="str">
        <f>_xlfn.CONCAT(Orders[[#This Row],[OrderID]],Orders[[#This Row],[CustomerID]],Orders[[#This Row],[Order Value]])</f>
        <v>O05278C037194736.784</v>
      </c>
    </row>
    <row r="567" spans="1:19" x14ac:dyDescent="0.25">
      <c r="A567" s="1" t="s">
        <v>1019</v>
      </c>
      <c r="B567" s="1" t="s">
        <v>72</v>
      </c>
      <c r="C567" s="1" t="s">
        <v>81</v>
      </c>
      <c r="D567" s="1" t="str">
        <f>VLOOKUP(C567,Products[],2,FALSE)</f>
        <v>Beverages Pro 760</v>
      </c>
      <c r="E567" s="1" t="str">
        <f>VLOOKUP(Orders[[#This Row],[ProductID]],Products[],3,FALSE)</f>
        <v>Groceries</v>
      </c>
      <c r="F567" s="1" t="s">
        <v>19</v>
      </c>
      <c r="G567" s="1" t="str">
        <f>_xlfn.XLOOKUP(Orders[[#This Row],[CustomerID]],'Customers'!A:A,'Customers'!E:E)</f>
        <v>consumer</v>
      </c>
      <c r="H567" s="2">
        <v>45352</v>
      </c>
      <c r="I567" s="2">
        <v>45358</v>
      </c>
      <c r="J567">
        <v>4</v>
      </c>
      <c r="K567">
        <v>3394.72</v>
      </c>
      <c r="L567">
        <v>0.1</v>
      </c>
      <c r="M567" s="1" t="s">
        <v>20</v>
      </c>
      <c r="N567" s="1" t="s">
        <v>28</v>
      </c>
      <c r="O567" s="1" t="s">
        <v>35</v>
      </c>
      <c r="P567" s="3">
        <f>Orders[[#This Row],[Quantity]]*Orders[[#This Row],[UnitPrice]]*(1-Orders[[#This Row],[Discount]])</f>
        <v>12220.992</v>
      </c>
      <c r="Q567" s="1" t="str">
        <f>IF(AND(Orders[[#This Row],[Order Value]]&gt;50000,Orders[[#This Row],[Status]]="Completed"),"Yes","No")</f>
        <v>No</v>
      </c>
      <c r="R567" s="1" t="str">
        <f>IF(OR(Orders[[#This Row],[Region]]="Dhaka",Orders[[#This Row],[Region]]="Chattogram"),"Priority","Standard")</f>
        <v>Priority</v>
      </c>
      <c r="S567" s="1" t="str">
        <f>_xlfn.CONCAT(Orders[[#This Row],[OrderID]],Orders[[#This Row],[CustomerID]],Orders[[#This Row],[Order Value]])</f>
        <v>O01099C023712220.992</v>
      </c>
    </row>
    <row r="568" spans="1:19" hidden="1" x14ac:dyDescent="0.25">
      <c r="A568" s="1" t="s">
        <v>1020</v>
      </c>
      <c r="B568" s="1" t="s">
        <v>510</v>
      </c>
      <c r="C568" s="1" t="s">
        <v>181</v>
      </c>
      <c r="D568" s="1" t="e">
        <f>VLOOKUP(C568,Products[],2,FALSE)</f>
        <v>#N/A</v>
      </c>
      <c r="E568" s="1" t="e">
        <f>VLOOKUP(Orders[[#This Row],[ProductID]],Products[],3,FALSE)</f>
        <v>#N/A</v>
      </c>
      <c r="F568" s="1" t="s">
        <v>42</v>
      </c>
      <c r="G568" s="1" t="str">
        <f>_xlfn.XLOOKUP(Orders[[#This Row],[CustomerID]],'Customers'!A:A,'Customers'!E:E)</f>
        <v>SMB</v>
      </c>
      <c r="H568" s="2">
        <v>45527</v>
      </c>
      <c r="I568" s="2">
        <v>45540</v>
      </c>
      <c r="J568">
        <v>14</v>
      </c>
      <c r="K568">
        <v>2297.48</v>
      </c>
      <c r="L568">
        <v>0</v>
      </c>
      <c r="M568" s="1" t="s">
        <v>52</v>
      </c>
      <c r="N568" s="1" t="s">
        <v>34</v>
      </c>
      <c r="O568" s="1" t="s">
        <v>35</v>
      </c>
      <c r="P568" s="3">
        <f>Orders[[#This Row],[Quantity]]*Orders[[#This Row],[UnitPrice]]*(1-Orders[[#This Row],[Discount]])</f>
        <v>32164.720000000001</v>
      </c>
      <c r="Q568" s="1" t="str">
        <f>IF(AND(Orders[[#This Row],[Order Value]]&gt;50000,Orders[[#This Row],[Status]]="Completed"),"Yes","No")</f>
        <v>No</v>
      </c>
      <c r="R568" s="1" t="str">
        <f>IF(OR(Orders[[#This Row],[Region]]="Dhaka",Orders[[#This Row],[Region]]="Chattogram"),"Priority","Standard")</f>
        <v>Priority</v>
      </c>
      <c r="S568" s="1" t="str">
        <f>_xlfn.CONCAT(Orders[[#This Row],[OrderID]],Orders[[#This Row],[CustomerID]],Orders[[#This Row],[Order Value]])</f>
        <v>O01106C044832164.72</v>
      </c>
    </row>
    <row r="569" spans="1:19" x14ac:dyDescent="0.25">
      <c r="A569" s="1" t="s">
        <v>1021</v>
      </c>
      <c r="B569" s="1" t="s">
        <v>1022</v>
      </c>
      <c r="C569" s="1" t="s">
        <v>22</v>
      </c>
      <c r="D569" s="1" t="str">
        <f>VLOOKUP(C569,Products[],2,FALSE)</f>
        <v>Laptops Lite 159</v>
      </c>
      <c r="E569" s="1" t="str">
        <f>VLOOKUP(Orders[[#This Row],[ProductID]],Products[],3,FALSE)</f>
        <v>Electronics</v>
      </c>
      <c r="F569" s="1" t="s">
        <v>55</v>
      </c>
      <c r="G569" s="1" t="str">
        <f>_xlfn.XLOOKUP(Orders[[#This Row],[CustomerID]],'Customers'!A:A,'Customers'!E:E)</f>
        <v>Consumer</v>
      </c>
      <c r="H569" s="2">
        <v>45528</v>
      </c>
      <c r="I569" s="2">
        <v>45527</v>
      </c>
      <c r="J569">
        <v>20</v>
      </c>
      <c r="K569">
        <v>6015.73</v>
      </c>
      <c r="L569">
        <v>0</v>
      </c>
      <c r="M569" s="1" t="s">
        <v>14</v>
      </c>
      <c r="N569" s="1" t="s">
        <v>84</v>
      </c>
      <c r="O569" s="1" t="s">
        <v>29</v>
      </c>
      <c r="P569" s="3">
        <f>Orders[[#This Row],[Quantity]]*Orders[[#This Row],[UnitPrice]]*(1-Orders[[#This Row],[Discount]])</f>
        <v>120314.59999999999</v>
      </c>
      <c r="Q569" s="1" t="str">
        <f>IF(AND(Orders[[#This Row],[Order Value]]&gt;50000,Orders[[#This Row],[Status]]="Completed"),"Yes","No")</f>
        <v>No</v>
      </c>
      <c r="R569" s="1" t="str">
        <f>IF(OR(Orders[[#This Row],[Region]]="Dhaka",Orders[[#This Row],[Region]]="Chattogram"),"Priority","Standard")</f>
        <v>Standard</v>
      </c>
      <c r="S569" s="1" t="str">
        <f>_xlfn.CONCAT(Orders[[#This Row],[OrderID]],Orders[[#This Row],[CustomerID]],Orders[[#This Row],[Order Value]])</f>
        <v>O01517C0411120314.6</v>
      </c>
    </row>
    <row r="570" spans="1:19" hidden="1" x14ac:dyDescent="0.25">
      <c r="A570" s="1" t="s">
        <v>1023</v>
      </c>
      <c r="B570" s="1" t="s">
        <v>308</v>
      </c>
      <c r="C570" s="1" t="s">
        <v>38</v>
      </c>
      <c r="D570" s="1" t="e">
        <f>VLOOKUP(C570,Products[],2,FALSE)</f>
        <v>#N/A</v>
      </c>
      <c r="E570" s="1" t="e">
        <f>VLOOKUP(Orders[[#This Row],[ProductID]],Products[],3,FALSE)</f>
        <v>#N/A</v>
      </c>
      <c r="F570" s="1" t="s">
        <v>13</v>
      </c>
      <c r="G570" s="1" t="str">
        <f>_xlfn.XLOOKUP(Orders[[#This Row],[CustomerID]],'Customers'!A:A,'Customers'!E:E)</f>
        <v>Consumer</v>
      </c>
      <c r="H570" s="2">
        <v>45962</v>
      </c>
      <c r="I570" s="2">
        <v>45961</v>
      </c>
      <c r="J570">
        <v>1</v>
      </c>
      <c r="K570">
        <v>1587.74</v>
      </c>
      <c r="L570">
        <v>0.15</v>
      </c>
      <c r="M570" s="1" t="s">
        <v>43</v>
      </c>
      <c r="N570" s="1" t="s">
        <v>34</v>
      </c>
      <c r="O570" s="1" t="s">
        <v>21</v>
      </c>
      <c r="P570" s="3">
        <f>Orders[[#This Row],[Quantity]]*Orders[[#This Row],[UnitPrice]]*(1-Orders[[#This Row],[Discount]])</f>
        <v>1349.579</v>
      </c>
      <c r="Q570" s="1" t="str">
        <f>IF(AND(Orders[[#This Row],[Order Value]]&gt;50000,Orders[[#This Row],[Status]]="Completed"),"Yes","No")</f>
        <v>No</v>
      </c>
      <c r="R570" s="1" t="str">
        <f>IF(OR(Orders[[#This Row],[Region]]="Dhaka",Orders[[#This Row],[Region]]="Chattogram"),"Priority","Standard")</f>
        <v>Standard</v>
      </c>
      <c r="S570" s="1" t="str">
        <f>_xlfn.CONCAT(Orders[[#This Row],[OrderID]],Orders[[#This Row],[CustomerID]],Orders[[#This Row],[Order Value]])</f>
        <v>O00139C03311349.579</v>
      </c>
    </row>
    <row r="571" spans="1:19" x14ac:dyDescent="0.25">
      <c r="A571" s="1" t="s">
        <v>1025</v>
      </c>
      <c r="B571" s="1" t="s">
        <v>1018</v>
      </c>
      <c r="C571" s="1" t="s">
        <v>32</v>
      </c>
      <c r="D571" s="1" t="str">
        <f>VLOOKUP(C571,Products[],2,FALSE)</f>
        <v>Binders Max 146</v>
      </c>
      <c r="E571" s="1" t="str">
        <f>VLOOKUP(Orders[[#This Row],[ProductID]],Products[],3,FALSE)</f>
        <v>Office Supplies</v>
      </c>
      <c r="F571" s="1" t="s">
        <v>19</v>
      </c>
      <c r="G571" s="1" t="str">
        <f>_xlfn.XLOOKUP(Orders[[#This Row],[CustomerID]],'Customers'!A:A,'Customers'!E:E)</f>
        <v>SMB</v>
      </c>
      <c r="H571" s="2">
        <v>45918</v>
      </c>
      <c r="I571" s="2">
        <v>45929</v>
      </c>
      <c r="J571">
        <v>16</v>
      </c>
      <c r="K571">
        <v>2228.73</v>
      </c>
      <c r="L571">
        <v>0.15</v>
      </c>
      <c r="M571" s="1" t="s">
        <v>20</v>
      </c>
      <c r="N571" s="1" t="s">
        <v>15</v>
      </c>
      <c r="O571" s="1" t="s">
        <v>29</v>
      </c>
      <c r="P571" s="3">
        <f>Orders[[#This Row],[Quantity]]*Orders[[#This Row],[UnitPrice]]*(1-Orders[[#This Row],[Discount]])</f>
        <v>30310.727999999999</v>
      </c>
      <c r="Q571" s="1" t="str">
        <f>IF(AND(Orders[[#This Row],[Order Value]]&gt;50000,Orders[[#This Row],[Status]]="Completed"),"Yes","No")</f>
        <v>No</v>
      </c>
      <c r="R571" s="1" t="str">
        <f>IF(OR(Orders[[#This Row],[Region]]="Dhaka",Orders[[#This Row],[Region]]="Chattogram"),"Priority","Standard")</f>
        <v>Priority</v>
      </c>
      <c r="S571" s="1" t="str">
        <f>_xlfn.CONCAT(Orders[[#This Row],[OrderID]],Orders[[#This Row],[CustomerID]],Orders[[#This Row],[Order Value]])</f>
        <v>O04130C037130310.728</v>
      </c>
    </row>
    <row r="572" spans="1:19" hidden="1" x14ac:dyDescent="0.25">
      <c r="A572" s="1" t="s">
        <v>1026</v>
      </c>
      <c r="B572" s="1" t="s">
        <v>145</v>
      </c>
      <c r="C572" s="1" t="s">
        <v>95</v>
      </c>
      <c r="D572" s="1" t="e">
        <f>VLOOKUP(C572,Products[],2,FALSE)</f>
        <v>#N/A</v>
      </c>
      <c r="E572" s="1" t="e">
        <f>VLOOKUP(Orders[[#This Row],[ProductID]],Products[],3,FALSE)</f>
        <v>#N/A</v>
      </c>
      <c r="F572" s="1" t="s">
        <v>63</v>
      </c>
      <c r="G572" s="1" t="str">
        <f>_xlfn.XLOOKUP(Orders[[#This Row],[CustomerID]],'Customers'!A:A,'Customers'!E:E)</f>
        <v>Corporate</v>
      </c>
      <c r="H572" s="2">
        <v>45539</v>
      </c>
      <c r="I572" s="2">
        <v>45549</v>
      </c>
      <c r="J572">
        <v>4</v>
      </c>
      <c r="K572">
        <v>1591.81</v>
      </c>
      <c r="L572">
        <v>0</v>
      </c>
      <c r="M572" s="1" t="s">
        <v>52</v>
      </c>
      <c r="N572" s="1" t="s">
        <v>84</v>
      </c>
      <c r="O572" s="1" t="s">
        <v>24</v>
      </c>
      <c r="P572" s="3">
        <f>Orders[[#This Row],[Quantity]]*Orders[[#This Row],[UnitPrice]]*(1-Orders[[#This Row],[Discount]])</f>
        <v>6367.24</v>
      </c>
      <c r="Q572" s="1" t="str">
        <f>IF(AND(Orders[[#This Row],[Order Value]]&gt;50000,Orders[[#This Row],[Status]]="Completed"),"Yes","No")</f>
        <v>No</v>
      </c>
      <c r="R572" s="1" t="str">
        <f>IF(OR(Orders[[#This Row],[Region]]="Dhaka",Orders[[#This Row],[Region]]="Chattogram"),"Priority","Standard")</f>
        <v>Priority</v>
      </c>
      <c r="S572" s="1" t="str">
        <f>_xlfn.CONCAT(Orders[[#This Row],[OrderID]],Orders[[#This Row],[CustomerID]],Orders[[#This Row],[Order Value]])</f>
        <v>O00425C02936367.24</v>
      </c>
    </row>
    <row r="573" spans="1:19" x14ac:dyDescent="0.25">
      <c r="A573" s="1" t="s">
        <v>1027</v>
      </c>
      <c r="B573" s="1" t="s">
        <v>493</v>
      </c>
      <c r="C573" s="1" t="s">
        <v>199</v>
      </c>
      <c r="D573" s="1" t="str">
        <f>VLOOKUP(C573,Products[],2,FALSE)</f>
        <v>Laptops Deluxe 892</v>
      </c>
      <c r="E573" s="1" t="str">
        <f>VLOOKUP(Orders[[#This Row],[ProductID]],Products[],3,FALSE)</f>
        <v>Electronics</v>
      </c>
      <c r="F573" s="1" t="s">
        <v>33</v>
      </c>
      <c r="G573" s="1" t="str">
        <f>_xlfn.XLOOKUP(Orders[[#This Row],[CustomerID]],'Customers'!A:A,'Customers'!E:E)</f>
        <v>Consumer</v>
      </c>
      <c r="H573" s="2">
        <v>45482</v>
      </c>
      <c r="I573" s="2">
        <v>45493</v>
      </c>
      <c r="J573">
        <v>16</v>
      </c>
      <c r="K573">
        <v>446.48</v>
      </c>
      <c r="L573">
        <v>0</v>
      </c>
      <c r="M573" s="1" t="s">
        <v>39</v>
      </c>
      <c r="N573" s="1" t="s">
        <v>84</v>
      </c>
      <c r="O573" s="1" t="s">
        <v>24</v>
      </c>
      <c r="P573" s="3">
        <f>Orders[[#This Row],[Quantity]]*Orders[[#This Row],[UnitPrice]]*(1-Orders[[#This Row],[Discount]])</f>
        <v>7143.68</v>
      </c>
      <c r="Q573" s="1" t="str">
        <f>IF(AND(Orders[[#This Row],[Order Value]]&gt;50000,Orders[[#This Row],[Status]]="Completed"),"Yes","No")</f>
        <v>No</v>
      </c>
      <c r="R573" s="1" t="str">
        <f>IF(OR(Orders[[#This Row],[Region]]="Dhaka",Orders[[#This Row],[Region]]="Chattogram"),"Priority","Standard")</f>
        <v>Standard</v>
      </c>
      <c r="S573" s="1" t="str">
        <f>_xlfn.CONCAT(Orders[[#This Row],[OrderID]],Orders[[#This Row],[CustomerID]],Orders[[#This Row],[Order Value]])</f>
        <v>O01546C04937143.68</v>
      </c>
    </row>
    <row r="574" spans="1:19" x14ac:dyDescent="0.25">
      <c r="A574" s="1" t="s">
        <v>1030</v>
      </c>
      <c r="B574" s="1" t="s">
        <v>871</v>
      </c>
      <c r="C574" s="1" t="s">
        <v>104</v>
      </c>
      <c r="D574" s="1" t="str">
        <f>VLOOKUP(C574,Products[],2,FALSE)</f>
        <v>Audio Prime 238</v>
      </c>
      <c r="E574" s="1" t="str">
        <f>VLOOKUP(Orders[[#This Row],[ProductID]],Products[],3,FALSE)</f>
        <v>Electronics</v>
      </c>
      <c r="F574" s="1" t="s">
        <v>105</v>
      </c>
      <c r="G574" s="1" t="str">
        <f>_xlfn.XLOOKUP(Orders[[#This Row],[CustomerID]],'Customers'!A:A,'Customers'!E:E)</f>
        <v>Corporate</v>
      </c>
      <c r="H574" s="2">
        <v>45334</v>
      </c>
      <c r="I574" s="2">
        <v>45345</v>
      </c>
      <c r="J574">
        <v>14</v>
      </c>
      <c r="K574">
        <v>3624.41</v>
      </c>
      <c r="L574">
        <v>0</v>
      </c>
      <c r="M574" s="1" t="s">
        <v>43</v>
      </c>
      <c r="N574" s="1" t="s">
        <v>15</v>
      </c>
      <c r="O574" s="1" t="s">
        <v>29</v>
      </c>
      <c r="P574" s="3">
        <f>Orders[[#This Row],[Quantity]]*Orders[[#This Row],[UnitPrice]]*(1-Orders[[#This Row],[Discount]])</f>
        <v>50741.74</v>
      </c>
      <c r="Q574" s="1" t="str">
        <f>IF(AND(Orders[[#This Row],[Order Value]]&gt;50000,Orders[[#This Row],[Status]]="Completed"),"Yes","No")</f>
        <v>No</v>
      </c>
      <c r="R574" s="1" t="str">
        <f>IF(OR(Orders[[#This Row],[Region]]="Dhaka",Orders[[#This Row],[Region]]="Chattogram"),"Priority","Standard")</f>
        <v>Standard</v>
      </c>
      <c r="S574" s="1" t="str">
        <f>_xlfn.CONCAT(Orders[[#This Row],[OrderID]],Orders[[#This Row],[CustomerID]],Orders[[#This Row],[Order Value]])</f>
        <v>O04583C046650741.74</v>
      </c>
    </row>
    <row r="575" spans="1:19" x14ac:dyDescent="0.25">
      <c r="A575" s="1" t="s">
        <v>1031</v>
      </c>
      <c r="B575" s="1" t="s">
        <v>438</v>
      </c>
      <c r="C575" s="1" t="s">
        <v>174</v>
      </c>
      <c r="D575" s="1" t="str">
        <f>VLOOKUP(C575,Products[],2,FALSE)</f>
        <v>Women Eco 309</v>
      </c>
      <c r="E575" s="1" t="str">
        <f>VLOOKUP(Orders[[#This Row],[ProductID]],Products[],3,FALSE)</f>
        <v>Apparel</v>
      </c>
      <c r="F575" s="1" t="s">
        <v>105</v>
      </c>
      <c r="G575" s="1" t="str">
        <f>_xlfn.XLOOKUP(Orders[[#This Row],[CustomerID]],'Customers'!A:A,'Customers'!E:E)</f>
        <v>consumer</v>
      </c>
      <c r="H575" s="2">
        <v>45440</v>
      </c>
      <c r="I575" s="2">
        <v>45438</v>
      </c>
      <c r="J575">
        <v>1</v>
      </c>
      <c r="K575">
        <v>6165.28</v>
      </c>
      <c r="L575">
        <v>0.05</v>
      </c>
      <c r="M575" s="1" t="s">
        <v>52</v>
      </c>
      <c r="N575" s="1" t="s">
        <v>34</v>
      </c>
      <c r="O575" s="1" t="s">
        <v>21</v>
      </c>
      <c r="P575" s="3">
        <f>Orders[[#This Row],[Quantity]]*Orders[[#This Row],[UnitPrice]]*(1-Orders[[#This Row],[Discount]])</f>
        <v>5857.0159999999996</v>
      </c>
      <c r="Q575" s="1" t="str">
        <f>IF(AND(Orders[[#This Row],[Order Value]]&gt;50000,Orders[[#This Row],[Status]]="Completed"),"Yes","No")</f>
        <v>No</v>
      </c>
      <c r="R575" s="1" t="str">
        <f>IF(OR(Orders[[#This Row],[Region]]="Dhaka",Orders[[#This Row],[Region]]="Chattogram"),"Priority","Standard")</f>
        <v>Priority</v>
      </c>
      <c r="S575" s="1" t="str">
        <f>_xlfn.CONCAT(Orders[[#This Row],[OrderID]],Orders[[#This Row],[CustomerID]],Orders[[#This Row],[Order Value]])</f>
        <v>O03141C01765857.016</v>
      </c>
    </row>
    <row r="576" spans="1:19" x14ac:dyDescent="0.25">
      <c r="A576" s="1" t="s">
        <v>1032</v>
      </c>
      <c r="B576" s="1" t="s">
        <v>1033</v>
      </c>
      <c r="C576" s="1" t="s">
        <v>157</v>
      </c>
      <c r="D576" s="1" t="str">
        <f>VLOOKUP(C576,Products[],2,FALSE)</f>
        <v>Snacks Deluxe 862</v>
      </c>
      <c r="E576" s="1" t="str">
        <f>VLOOKUP(Orders[[#This Row],[ProductID]],Products[],3,FALSE)</f>
        <v>Groceries</v>
      </c>
      <c r="F576" s="1" t="s">
        <v>125</v>
      </c>
      <c r="G576" s="1" t="str">
        <f>_xlfn.XLOOKUP(Orders[[#This Row],[CustomerID]],'Customers'!A:A,'Customers'!E:E)</f>
        <v>SMB</v>
      </c>
      <c r="H576" s="2">
        <v>45302</v>
      </c>
      <c r="I576" s="2">
        <v>45307</v>
      </c>
      <c r="J576">
        <v>15</v>
      </c>
      <c r="K576">
        <v>7287.36</v>
      </c>
      <c r="L576">
        <v>0</v>
      </c>
      <c r="M576" s="1" t="s">
        <v>39</v>
      </c>
      <c r="N576" s="1" t="s">
        <v>34</v>
      </c>
      <c r="O576" s="1" t="s">
        <v>24</v>
      </c>
      <c r="P576" s="3">
        <f>Orders[[#This Row],[Quantity]]*Orders[[#This Row],[UnitPrice]]*(1-Orders[[#This Row],[Discount]])</f>
        <v>109310.39999999999</v>
      </c>
      <c r="Q576" s="1" t="str">
        <f>IF(AND(Orders[[#This Row],[Order Value]]&gt;50000,Orders[[#This Row],[Status]]="Completed"),"Yes","No")</f>
        <v>Yes</v>
      </c>
      <c r="R576" s="1" t="str">
        <f>IF(OR(Orders[[#This Row],[Region]]="Dhaka",Orders[[#This Row],[Region]]="Chattogram"),"Priority","Standard")</f>
        <v>Standard</v>
      </c>
      <c r="S576" s="1" t="str">
        <f>_xlfn.CONCAT(Orders[[#This Row],[OrderID]],Orders[[#This Row],[CustomerID]],Orders[[#This Row],[Order Value]])</f>
        <v>O02085C0350109310.4</v>
      </c>
    </row>
    <row r="577" spans="1:19" x14ac:dyDescent="0.25">
      <c r="A577" s="1" t="s">
        <v>1034</v>
      </c>
      <c r="B577" s="1" t="s">
        <v>700</v>
      </c>
      <c r="C577" s="1" t="s">
        <v>230</v>
      </c>
      <c r="D577" s="1" t="str">
        <f>VLOOKUP(C577,Products[],2,FALSE)</f>
        <v>Footwear Eco 532</v>
      </c>
      <c r="E577" s="1" t="str">
        <f>VLOOKUP(Orders[[#This Row],[ProductID]],Products[],3,FALSE)</f>
        <v>Apparel</v>
      </c>
      <c r="F577" s="1" t="s">
        <v>79</v>
      </c>
      <c r="G577" s="1" t="str">
        <f>_xlfn.XLOOKUP(Orders[[#This Row],[CustomerID]],'Customers'!A:A,'Customers'!E:E)</f>
        <v>Home Office</v>
      </c>
      <c r="H577" s="2">
        <v>45769</v>
      </c>
      <c r="I577" s="2">
        <v>45778</v>
      </c>
      <c r="J577">
        <v>22</v>
      </c>
      <c r="K577">
        <v>5833.43</v>
      </c>
      <c r="L577">
        <v>0.15</v>
      </c>
      <c r="M577" s="1" t="s">
        <v>39</v>
      </c>
      <c r="N577" s="1" t="s">
        <v>34</v>
      </c>
      <c r="O577" s="1" t="s">
        <v>29</v>
      </c>
      <c r="P577" s="3">
        <f>Orders[[#This Row],[Quantity]]*Orders[[#This Row],[UnitPrice]]*(1-Orders[[#This Row],[Discount]])</f>
        <v>109085.141</v>
      </c>
      <c r="Q577" s="1" t="str">
        <f>IF(AND(Orders[[#This Row],[Order Value]]&gt;50000,Orders[[#This Row],[Status]]="Completed"),"Yes","No")</f>
        <v>Yes</v>
      </c>
      <c r="R577" s="1" t="str">
        <f>IF(OR(Orders[[#This Row],[Region]]="Dhaka",Orders[[#This Row],[Region]]="Chattogram"),"Priority","Standard")</f>
        <v>Standard</v>
      </c>
      <c r="S577" s="1" t="str">
        <f>_xlfn.CONCAT(Orders[[#This Row],[OrderID]],Orders[[#This Row],[CustomerID]],Orders[[#This Row],[Order Value]])</f>
        <v>O01273C0337109085.141</v>
      </c>
    </row>
    <row r="578" spans="1:19" x14ac:dyDescent="0.25">
      <c r="A578" s="1" t="s">
        <v>1035</v>
      </c>
      <c r="B578" s="1" t="s">
        <v>931</v>
      </c>
      <c r="C578" s="1" t="s">
        <v>111</v>
      </c>
      <c r="D578" s="1" t="str">
        <f>VLOOKUP(C578,Products[],2,FALSE)</f>
        <v>Footwear Eco 867</v>
      </c>
      <c r="E578" s="1" t="str">
        <f>VLOOKUP(Orders[[#This Row],[ProductID]],Products[],3,FALSE)</f>
        <v>Apparel</v>
      </c>
      <c r="F578" s="1" t="s">
        <v>13</v>
      </c>
      <c r="G578" s="1" t="str">
        <f>_xlfn.XLOOKUP(Orders[[#This Row],[CustomerID]],'Customers'!A:A,'Customers'!E:E)</f>
        <v>Home Office</v>
      </c>
      <c r="H578" s="2">
        <v>45903</v>
      </c>
      <c r="I578" s="2">
        <v>45913</v>
      </c>
      <c r="J578">
        <v>3</v>
      </c>
      <c r="K578">
        <v>7824.21</v>
      </c>
      <c r="L578">
        <v>0</v>
      </c>
      <c r="M578" s="1" t="s">
        <v>52</v>
      </c>
      <c r="N578" s="1" t="s">
        <v>15</v>
      </c>
      <c r="O578" s="1" t="s">
        <v>24</v>
      </c>
      <c r="P578" s="3">
        <f>Orders[[#This Row],[Quantity]]*Orders[[#This Row],[UnitPrice]]*(1-Orders[[#This Row],[Discount]])</f>
        <v>23472.63</v>
      </c>
      <c r="Q578" s="1" t="str">
        <f>IF(AND(Orders[[#This Row],[Order Value]]&gt;50000,Orders[[#This Row],[Status]]="Completed"),"Yes","No")</f>
        <v>No</v>
      </c>
      <c r="R578" s="1" t="str">
        <f>IF(OR(Orders[[#This Row],[Region]]="Dhaka",Orders[[#This Row],[Region]]="Chattogram"),"Priority","Standard")</f>
        <v>Priority</v>
      </c>
      <c r="S578" s="1" t="str">
        <f>_xlfn.CONCAT(Orders[[#This Row],[OrderID]],Orders[[#This Row],[CustomerID]],Orders[[#This Row],[Order Value]])</f>
        <v>O02465C003823472.63</v>
      </c>
    </row>
    <row r="579" spans="1:19" x14ac:dyDescent="0.25">
      <c r="A579" s="1" t="s">
        <v>1036</v>
      </c>
      <c r="B579" s="1" t="s">
        <v>31</v>
      </c>
      <c r="C579" s="1" t="s">
        <v>212</v>
      </c>
      <c r="D579" s="1" t="str">
        <f>VLOOKUP(C579,Products[],2,FALSE)</f>
        <v>Binders Lite 858</v>
      </c>
      <c r="E579" s="1" t="str">
        <f>VLOOKUP(Orders[[#This Row],[ProductID]],Products[],3,FALSE)</f>
        <v>Office Supplies</v>
      </c>
      <c r="F579" s="1" t="s">
        <v>105</v>
      </c>
      <c r="G579" s="1" t="str">
        <f>_xlfn.XLOOKUP(Orders[[#This Row],[CustomerID]],'Customers'!A:A,'Customers'!E:E)</f>
        <v>Consumer</v>
      </c>
      <c r="H579" s="2">
        <v>45308</v>
      </c>
      <c r="I579" s="2">
        <v>45312</v>
      </c>
      <c r="J579">
        <v>2</v>
      </c>
      <c r="K579">
        <v>4227.58</v>
      </c>
      <c r="L579">
        <v>0.05</v>
      </c>
      <c r="M579" s="1" t="s">
        <v>52</v>
      </c>
      <c r="N579" s="1" t="s">
        <v>28</v>
      </c>
      <c r="O579" s="1" t="s">
        <v>24</v>
      </c>
      <c r="P579" s="3">
        <f>Orders[[#This Row],[Quantity]]*Orders[[#This Row],[UnitPrice]]*(1-Orders[[#This Row],[Discount]])</f>
        <v>8032.4019999999991</v>
      </c>
      <c r="Q579" s="1" t="str">
        <f>IF(AND(Orders[[#This Row],[Order Value]]&gt;50000,Orders[[#This Row],[Status]]="Completed"),"Yes","No")</f>
        <v>No</v>
      </c>
      <c r="R579" s="1" t="str">
        <f>IF(OR(Orders[[#This Row],[Region]]="Dhaka",Orders[[#This Row],[Region]]="Chattogram"),"Priority","Standard")</f>
        <v>Priority</v>
      </c>
      <c r="S579" s="1" t="str">
        <f>_xlfn.CONCAT(Orders[[#This Row],[OrderID]],Orders[[#This Row],[CustomerID]],Orders[[#This Row],[Order Value]])</f>
        <v>O02697C03678032.402</v>
      </c>
    </row>
    <row r="580" spans="1:19" x14ac:dyDescent="0.25">
      <c r="A580" s="1" t="s">
        <v>1037</v>
      </c>
      <c r="B580" s="1" t="s">
        <v>257</v>
      </c>
      <c r="C580" s="1" t="s">
        <v>102</v>
      </c>
      <c r="D580" s="1" t="str">
        <f>VLOOKUP(C580,Products[],2,FALSE)</f>
        <v>Pens Mini 821</v>
      </c>
      <c r="E580" s="1" t="str">
        <f>VLOOKUP(Orders[[#This Row],[ProductID]],Products[],3,FALSE)</f>
        <v>Office Supplies</v>
      </c>
      <c r="F580" s="1" t="s">
        <v>125</v>
      </c>
      <c r="G580" s="1" t="str">
        <f>_xlfn.XLOOKUP(Orders[[#This Row],[CustomerID]],'Customers'!A:A,'Customers'!E:E)</f>
        <v>consumer</v>
      </c>
      <c r="H580" s="2">
        <v>45890</v>
      </c>
      <c r="I580" s="2">
        <v>45891</v>
      </c>
      <c r="J580">
        <v>16</v>
      </c>
      <c r="K580">
        <v>5709.01</v>
      </c>
      <c r="L580">
        <v>0</v>
      </c>
      <c r="M580" s="1" t="s">
        <v>52</v>
      </c>
      <c r="N580" s="1" t="s">
        <v>34</v>
      </c>
      <c r="O580" s="1" t="s">
        <v>24</v>
      </c>
      <c r="P580" s="3">
        <f>Orders[[#This Row],[Quantity]]*Orders[[#This Row],[UnitPrice]]*(1-Orders[[#This Row],[Discount]])</f>
        <v>91344.16</v>
      </c>
      <c r="Q580" s="1" t="str">
        <f>IF(AND(Orders[[#This Row],[Order Value]]&gt;50000,Orders[[#This Row],[Status]]="Completed"),"Yes","No")</f>
        <v>Yes</v>
      </c>
      <c r="R580" s="1" t="str">
        <f>IF(OR(Orders[[#This Row],[Region]]="Dhaka",Orders[[#This Row],[Region]]="Chattogram"),"Priority","Standard")</f>
        <v>Priority</v>
      </c>
      <c r="S580" s="1" t="str">
        <f>_xlfn.CONCAT(Orders[[#This Row],[OrderID]],Orders[[#This Row],[CustomerID]],Orders[[#This Row],[Order Value]])</f>
        <v>O00873C020491344.16</v>
      </c>
    </row>
    <row r="581" spans="1:19" x14ac:dyDescent="0.25">
      <c r="A581" s="1" t="s">
        <v>1038</v>
      </c>
      <c r="B581" s="1" t="s">
        <v>441</v>
      </c>
      <c r="C581" s="1" t="s">
        <v>194</v>
      </c>
      <c r="D581" s="1" t="str">
        <f>VLOOKUP(C581,Products[],2,FALSE)</f>
        <v>Pens Mini 388</v>
      </c>
      <c r="E581" s="1" t="str">
        <f>VLOOKUP(Orders[[#This Row],[ProductID]],Products[],3,FALSE)</f>
        <v>Office Supplies</v>
      </c>
      <c r="F581" s="1" t="s">
        <v>59</v>
      </c>
      <c r="G581" s="1" t="str">
        <f>_xlfn.XLOOKUP(Orders[[#This Row],[CustomerID]],'Customers'!A:A,'Customers'!E:E)</f>
        <v>SMB</v>
      </c>
      <c r="H581" s="2">
        <v>45407</v>
      </c>
      <c r="I581" s="2">
        <v>45409</v>
      </c>
      <c r="J581">
        <v>2</v>
      </c>
      <c r="K581">
        <v>7103.53</v>
      </c>
      <c r="L581">
        <v>0.1</v>
      </c>
      <c r="M581" s="1" t="s">
        <v>39</v>
      </c>
      <c r="N581" s="1" t="s">
        <v>28</v>
      </c>
      <c r="O581" s="1" t="s">
        <v>24</v>
      </c>
      <c r="P581" s="3">
        <f>Orders[[#This Row],[Quantity]]*Orders[[#This Row],[UnitPrice]]*(1-Orders[[#This Row],[Discount]])</f>
        <v>12786.353999999999</v>
      </c>
      <c r="Q581" s="1" t="str">
        <f>IF(AND(Orders[[#This Row],[Order Value]]&gt;50000,Orders[[#This Row],[Status]]="Completed"),"Yes","No")</f>
        <v>No</v>
      </c>
      <c r="R581" s="1" t="str">
        <f>IF(OR(Orders[[#This Row],[Region]]="Dhaka",Orders[[#This Row],[Region]]="Chattogram"),"Priority","Standard")</f>
        <v>Standard</v>
      </c>
      <c r="S581" s="1" t="str">
        <f>_xlfn.CONCAT(Orders[[#This Row],[OrderID]],Orders[[#This Row],[CustomerID]],Orders[[#This Row],[Order Value]])</f>
        <v>O03678C002812786.354</v>
      </c>
    </row>
    <row r="582" spans="1:19" x14ac:dyDescent="0.25">
      <c r="A582" s="1" t="s">
        <v>1039</v>
      </c>
      <c r="B582" s="1" t="s">
        <v>823</v>
      </c>
      <c r="C582" s="1" t="s">
        <v>133</v>
      </c>
      <c r="D582" s="1" t="str">
        <f>VLOOKUP(C582,Products[],2,FALSE)</f>
        <v>Paper Eco 932</v>
      </c>
      <c r="E582" s="1" t="str">
        <f>VLOOKUP(Orders[[#This Row],[ProductID]],Products[],3,FALSE)</f>
        <v>Office Supplies</v>
      </c>
      <c r="F582" s="1" t="s">
        <v>55</v>
      </c>
      <c r="G582" s="1" t="str">
        <f>_xlfn.XLOOKUP(Orders[[#This Row],[CustomerID]],'Customers'!A:A,'Customers'!E:E)</f>
        <v>Home Office</v>
      </c>
      <c r="H582" s="2">
        <v>45415</v>
      </c>
      <c r="I582" s="2">
        <v>45421</v>
      </c>
      <c r="J582">
        <v>23</v>
      </c>
      <c r="K582">
        <v>6825</v>
      </c>
      <c r="L582">
        <v>0.05</v>
      </c>
      <c r="M582" s="1" t="s">
        <v>14</v>
      </c>
      <c r="N582" s="1" t="s">
        <v>34</v>
      </c>
      <c r="O582" s="1" t="s">
        <v>21</v>
      </c>
      <c r="P582" s="3">
        <f>Orders[[#This Row],[Quantity]]*Orders[[#This Row],[UnitPrice]]*(1-Orders[[#This Row],[Discount]])</f>
        <v>149126.25</v>
      </c>
      <c r="Q582" s="1" t="str">
        <f>IF(AND(Orders[[#This Row],[Order Value]]&gt;50000,Orders[[#This Row],[Status]]="Completed"),"Yes","No")</f>
        <v>Yes</v>
      </c>
      <c r="R582" s="1" t="str">
        <f>IF(OR(Orders[[#This Row],[Region]]="Dhaka",Orders[[#This Row],[Region]]="Chattogram"),"Priority","Standard")</f>
        <v>Standard</v>
      </c>
      <c r="S582" s="1" t="str">
        <f>_xlfn.CONCAT(Orders[[#This Row],[OrderID]],Orders[[#This Row],[CustomerID]],Orders[[#This Row],[Order Value]])</f>
        <v>O05450C0146149126.25</v>
      </c>
    </row>
    <row r="583" spans="1:19" x14ac:dyDescent="0.25">
      <c r="A583" s="1" t="s">
        <v>1040</v>
      </c>
      <c r="B583" s="1" t="s">
        <v>491</v>
      </c>
      <c r="C583" s="1" t="s">
        <v>65</v>
      </c>
      <c r="D583" s="1" t="str">
        <f>VLOOKUP(C583,Products[],2,FALSE)</f>
        <v>Household Classic 671</v>
      </c>
      <c r="E583" s="1" t="str">
        <f>VLOOKUP(Orders[[#This Row],[ProductID]],Products[],3,FALSE)</f>
        <v>Groceries</v>
      </c>
      <c r="F583" s="1" t="s">
        <v>55</v>
      </c>
      <c r="G583" s="1" t="str">
        <f>_xlfn.XLOOKUP(Orders[[#This Row],[CustomerID]],'Customers'!A:A,'Customers'!E:E)</f>
        <v>Home Office</v>
      </c>
      <c r="H583" s="2">
        <v>45579</v>
      </c>
      <c r="I583" s="2">
        <v>45593</v>
      </c>
      <c r="J583">
        <v>13</v>
      </c>
      <c r="K583">
        <v>3986.2</v>
      </c>
      <c r="L583">
        <v>0</v>
      </c>
      <c r="M583" s="1" t="s">
        <v>43</v>
      </c>
      <c r="N583" s="1" t="s">
        <v>28</v>
      </c>
      <c r="O583" s="1" t="s">
        <v>35</v>
      </c>
      <c r="P583" s="3">
        <f>Orders[[#This Row],[Quantity]]*Orders[[#This Row],[UnitPrice]]*(1-Orders[[#This Row],[Discount]])</f>
        <v>51820.6</v>
      </c>
      <c r="Q583" s="1" t="str">
        <f>IF(AND(Orders[[#This Row],[Order Value]]&gt;50000,Orders[[#This Row],[Status]]="Completed"),"Yes","No")</f>
        <v>No</v>
      </c>
      <c r="R583" s="1" t="str">
        <f>IF(OR(Orders[[#This Row],[Region]]="Dhaka",Orders[[#This Row],[Region]]="Chattogram"),"Priority","Standard")</f>
        <v>Standard</v>
      </c>
      <c r="S583" s="1" t="str">
        <f>_xlfn.CONCAT(Orders[[#This Row],[OrderID]],Orders[[#This Row],[CustomerID]],Orders[[#This Row],[Order Value]])</f>
        <v>O05455C031751820.6</v>
      </c>
    </row>
    <row r="584" spans="1:19" x14ac:dyDescent="0.25">
      <c r="A584" s="1" t="s">
        <v>1041</v>
      </c>
      <c r="B584" s="1" t="s">
        <v>640</v>
      </c>
      <c r="C584" s="1" t="s">
        <v>148</v>
      </c>
      <c r="D584" s="1" t="str">
        <f>VLOOKUP(C584,Products[],2,FALSE)</f>
        <v>Audio Classic 927</v>
      </c>
      <c r="E584" s="1" t="str">
        <f>VLOOKUP(Orders[[#This Row],[ProductID]],Products[],3,FALSE)</f>
        <v>Electronics</v>
      </c>
      <c r="F584" s="1" t="s">
        <v>125</v>
      </c>
      <c r="G584" s="1" t="str">
        <f>_xlfn.XLOOKUP(Orders[[#This Row],[CustomerID]],'Customers'!A:A,'Customers'!E:E)</f>
        <v>consumer</v>
      </c>
      <c r="H584" s="2">
        <v>45436</v>
      </c>
      <c r="I584" s="2">
        <v>45444</v>
      </c>
      <c r="J584">
        <v>24</v>
      </c>
      <c r="K584">
        <v>1143.93</v>
      </c>
      <c r="L584">
        <v>0.05</v>
      </c>
      <c r="M584" s="1" t="s">
        <v>14</v>
      </c>
      <c r="N584" s="1" t="s">
        <v>15</v>
      </c>
      <c r="O584" s="1" t="s">
        <v>24</v>
      </c>
      <c r="P584" s="3">
        <f>Orders[[#This Row],[Quantity]]*Orders[[#This Row],[UnitPrice]]*(1-Orders[[#This Row],[Discount]])</f>
        <v>26081.603999999999</v>
      </c>
      <c r="Q584" s="1" t="str">
        <f>IF(AND(Orders[[#This Row],[Order Value]]&gt;50000,Orders[[#This Row],[Status]]="Completed"),"Yes","No")</f>
        <v>No</v>
      </c>
      <c r="R584" s="1" t="str">
        <f>IF(OR(Orders[[#This Row],[Region]]="Dhaka",Orders[[#This Row],[Region]]="Chattogram"),"Priority","Standard")</f>
        <v>Standard</v>
      </c>
      <c r="S584" s="1" t="str">
        <f>_xlfn.CONCAT(Orders[[#This Row],[OrderID]],Orders[[#This Row],[CustomerID]],Orders[[#This Row],[Order Value]])</f>
        <v>O02322C003326081.604</v>
      </c>
    </row>
    <row r="585" spans="1:19" x14ac:dyDescent="0.25">
      <c r="A585" s="1" t="s">
        <v>1042</v>
      </c>
      <c r="B585" s="1" t="s">
        <v>346</v>
      </c>
      <c r="C585" s="1" t="s">
        <v>22</v>
      </c>
      <c r="D585" s="1" t="str">
        <f>VLOOKUP(C585,Products[],2,FALSE)</f>
        <v>Laptops Lite 159</v>
      </c>
      <c r="E585" s="1" t="str">
        <f>VLOOKUP(Orders[[#This Row],[ProductID]],Products[],3,FALSE)</f>
        <v>Electronics</v>
      </c>
      <c r="F585" s="1" t="s">
        <v>51</v>
      </c>
      <c r="G585" s="1" t="str">
        <f>_xlfn.XLOOKUP(Orders[[#This Row],[CustomerID]],'Customers'!A:A,'Customers'!E:E)</f>
        <v>SMB</v>
      </c>
      <c r="H585" s="2">
        <v>45781</v>
      </c>
      <c r="I585" s="2">
        <v>45792</v>
      </c>
      <c r="J585">
        <v>19</v>
      </c>
      <c r="K585">
        <v>559.05999999999995</v>
      </c>
      <c r="L585">
        <v>0.15</v>
      </c>
      <c r="M585" s="1" t="s">
        <v>20</v>
      </c>
      <c r="N585" s="1" t="s">
        <v>34</v>
      </c>
      <c r="O585" s="1" t="s">
        <v>29</v>
      </c>
      <c r="P585" s="3">
        <f>Orders[[#This Row],[Quantity]]*Orders[[#This Row],[UnitPrice]]*(1-Orders[[#This Row],[Discount]])</f>
        <v>9028.8189999999995</v>
      </c>
      <c r="Q585" s="1" t="str">
        <f>IF(AND(Orders[[#This Row],[Order Value]]&gt;50000,Orders[[#This Row],[Status]]="Completed"),"Yes","No")</f>
        <v>No</v>
      </c>
      <c r="R585" s="1" t="str">
        <f>IF(OR(Orders[[#This Row],[Region]]="Dhaka",Orders[[#This Row],[Region]]="Chattogram"),"Priority","Standard")</f>
        <v>Priority</v>
      </c>
      <c r="S585" s="1" t="str">
        <f>_xlfn.CONCAT(Orders[[#This Row],[OrderID]],Orders[[#This Row],[CustomerID]],Orders[[#This Row],[Order Value]])</f>
        <v>O00073C04719028.819</v>
      </c>
    </row>
    <row r="586" spans="1:19" x14ac:dyDescent="0.25">
      <c r="A586" s="1" t="s">
        <v>1043</v>
      </c>
      <c r="B586" s="1" t="s">
        <v>797</v>
      </c>
      <c r="C586" s="1" t="s">
        <v>141</v>
      </c>
      <c r="D586" s="1" t="str">
        <f>VLOOKUP(C586,Products[],2,FALSE)</f>
        <v>Footwear Deluxe 366</v>
      </c>
      <c r="E586" s="1" t="str">
        <f>VLOOKUP(Orders[[#This Row],[ProductID]],Products[],3,FALSE)</f>
        <v>Apparel</v>
      </c>
      <c r="F586" s="1" t="s">
        <v>59</v>
      </c>
      <c r="G586" s="1" t="str">
        <f>_xlfn.XLOOKUP(Orders[[#This Row],[CustomerID]],'Customers'!A:A,'Customers'!E:E)</f>
        <v>Home Office</v>
      </c>
      <c r="H586" s="2">
        <v>45477</v>
      </c>
      <c r="I586" s="2">
        <v>45478</v>
      </c>
      <c r="J586">
        <v>7</v>
      </c>
      <c r="K586">
        <v>4180.92</v>
      </c>
      <c r="L586">
        <v>0.1</v>
      </c>
      <c r="M586" s="1" t="s">
        <v>52</v>
      </c>
      <c r="N586" s="1" t="s">
        <v>34</v>
      </c>
      <c r="O586" s="1" t="s">
        <v>24</v>
      </c>
      <c r="P586" s="3">
        <f>Orders[[#This Row],[Quantity]]*Orders[[#This Row],[UnitPrice]]*(1-Orders[[#This Row],[Discount]])</f>
        <v>26339.796000000002</v>
      </c>
      <c r="Q586" s="1" t="str">
        <f>IF(AND(Orders[[#This Row],[Order Value]]&gt;50000,Orders[[#This Row],[Status]]="Completed"),"Yes","No")</f>
        <v>No</v>
      </c>
      <c r="R586" s="1" t="str">
        <f>IF(OR(Orders[[#This Row],[Region]]="Dhaka",Orders[[#This Row],[Region]]="Chattogram"),"Priority","Standard")</f>
        <v>Priority</v>
      </c>
      <c r="S586" s="1" t="str">
        <f>_xlfn.CONCAT(Orders[[#This Row],[OrderID]],Orders[[#This Row],[CustomerID]],Orders[[#This Row],[Order Value]])</f>
        <v>O03650C028926339.796</v>
      </c>
    </row>
    <row r="587" spans="1:19" x14ac:dyDescent="0.25">
      <c r="A587" s="1" t="s">
        <v>1044</v>
      </c>
      <c r="B587" s="1" t="s">
        <v>1045</v>
      </c>
      <c r="C587" s="1" t="s">
        <v>46</v>
      </c>
      <c r="D587" s="1" t="str">
        <f>VLOOKUP(C587,Products[],2,FALSE)</f>
        <v>Tables Max 631</v>
      </c>
      <c r="E587" s="1" t="str">
        <f>VLOOKUP(Orders[[#This Row],[ProductID]],Products[],3,FALSE)</f>
        <v>Furniture</v>
      </c>
      <c r="F587" s="1" t="s">
        <v>33</v>
      </c>
      <c r="G587" s="1" t="str">
        <f>_xlfn.XLOOKUP(Orders[[#This Row],[CustomerID]],'Customers'!A:A,'Customers'!E:E)</f>
        <v>Consumer</v>
      </c>
      <c r="H587" s="2">
        <v>45450</v>
      </c>
      <c r="I587" s="2">
        <v>45452</v>
      </c>
      <c r="J587">
        <v>20</v>
      </c>
      <c r="K587">
        <v>4321.59</v>
      </c>
      <c r="L587">
        <v>0.1</v>
      </c>
      <c r="M587" s="1" t="s">
        <v>52</v>
      </c>
      <c r="N587" s="1" t="s">
        <v>28</v>
      </c>
      <c r="O587" s="1" t="s">
        <v>35</v>
      </c>
      <c r="P587" s="3">
        <f>Orders[[#This Row],[Quantity]]*Orders[[#This Row],[UnitPrice]]*(1-Orders[[#This Row],[Discount]])</f>
        <v>77788.62000000001</v>
      </c>
      <c r="Q587" s="1" t="str">
        <f>IF(AND(Orders[[#This Row],[Order Value]]&gt;50000,Orders[[#This Row],[Status]]="Completed"),"Yes","No")</f>
        <v>No</v>
      </c>
      <c r="R587" s="1" t="str">
        <f>IF(OR(Orders[[#This Row],[Region]]="Dhaka",Orders[[#This Row],[Region]]="Chattogram"),"Priority","Standard")</f>
        <v>Priority</v>
      </c>
      <c r="S587" s="1" t="str">
        <f>_xlfn.CONCAT(Orders[[#This Row],[OrderID]],Orders[[#This Row],[CustomerID]],Orders[[#This Row],[Order Value]])</f>
        <v>O01093C045577788.62</v>
      </c>
    </row>
    <row r="588" spans="1:19" x14ac:dyDescent="0.25">
      <c r="A588" s="1" t="s">
        <v>679</v>
      </c>
      <c r="B588" s="1" t="s">
        <v>302</v>
      </c>
      <c r="C588" s="1" t="s">
        <v>81</v>
      </c>
      <c r="D588" s="1" t="str">
        <f>VLOOKUP(C588,Products[],2,FALSE)</f>
        <v>Beverages Pro 760</v>
      </c>
      <c r="E588" s="1" t="str">
        <f>VLOOKUP(Orders[[#This Row],[ProductID]],Products[],3,FALSE)</f>
        <v>Groceries</v>
      </c>
      <c r="F588" s="1" t="s">
        <v>79</v>
      </c>
      <c r="G588" s="1" t="str">
        <f>_xlfn.XLOOKUP(Orders[[#This Row],[CustomerID]],'Customers'!A:A,'Customers'!E:E)</f>
        <v>consumer</v>
      </c>
      <c r="H588" s="2">
        <v>45992</v>
      </c>
      <c r="I588" s="2">
        <v>45998</v>
      </c>
      <c r="J588">
        <v>8</v>
      </c>
      <c r="K588">
        <v>5491.23</v>
      </c>
      <c r="L588">
        <v>0.15</v>
      </c>
      <c r="M588" s="1" t="s">
        <v>14</v>
      </c>
      <c r="N588" s="1" t="s">
        <v>28</v>
      </c>
      <c r="O588" s="1" t="s">
        <v>21</v>
      </c>
      <c r="P588" s="3">
        <f>Orders[[#This Row],[Quantity]]*Orders[[#This Row],[UnitPrice]]*(1-Orders[[#This Row],[Discount]])</f>
        <v>37340.363999999994</v>
      </c>
      <c r="Q588" s="1" t="str">
        <f>IF(AND(Orders[[#This Row],[Order Value]]&gt;50000,Orders[[#This Row],[Status]]="Completed"),"Yes","No")</f>
        <v>No</v>
      </c>
      <c r="R588" s="1" t="str">
        <f>IF(OR(Orders[[#This Row],[Region]]="Dhaka",Orders[[#This Row],[Region]]="Chattogram"),"Priority","Standard")</f>
        <v>Standard</v>
      </c>
      <c r="S588" s="1" t="str">
        <f>_xlfn.CONCAT(Orders[[#This Row],[OrderID]],Orders[[#This Row],[CustomerID]],Orders[[#This Row],[Order Value]])</f>
        <v>O04037C032637340.364</v>
      </c>
    </row>
    <row r="589" spans="1:19" x14ac:dyDescent="0.25">
      <c r="A589" s="1" t="s">
        <v>1046</v>
      </c>
      <c r="B589" s="1" t="s">
        <v>40</v>
      </c>
      <c r="C589" s="1" t="s">
        <v>46</v>
      </c>
      <c r="D589" s="1" t="str">
        <f>VLOOKUP(C589,Products[],2,FALSE)</f>
        <v>Tables Max 631</v>
      </c>
      <c r="E589" s="1" t="str">
        <f>VLOOKUP(Orders[[#This Row],[ProductID]],Products[],3,FALSE)</f>
        <v>Furniture</v>
      </c>
      <c r="F589" s="1" t="s">
        <v>125</v>
      </c>
      <c r="G589" s="1" t="str">
        <f>_xlfn.XLOOKUP(Orders[[#This Row],[CustomerID]],'Customers'!A:A,'Customers'!E:E)</f>
        <v>Home Office</v>
      </c>
      <c r="H589" s="2">
        <v>45749</v>
      </c>
      <c r="I589" s="2">
        <v>45757</v>
      </c>
      <c r="J589">
        <v>7</v>
      </c>
      <c r="K589">
        <v>4005.53</v>
      </c>
      <c r="L589">
        <v>0.15</v>
      </c>
      <c r="M589" s="1" t="s">
        <v>52</v>
      </c>
      <c r="N589" s="1" t="s">
        <v>34</v>
      </c>
      <c r="O589" s="1" t="s">
        <v>21</v>
      </c>
      <c r="P589" s="3">
        <f>Orders[[#This Row],[Quantity]]*Orders[[#This Row],[UnitPrice]]*(1-Orders[[#This Row],[Discount]])</f>
        <v>23832.9035</v>
      </c>
      <c r="Q589" s="1" t="str">
        <f>IF(AND(Orders[[#This Row],[Order Value]]&gt;50000,Orders[[#This Row],[Status]]="Completed"),"Yes","No")</f>
        <v>No</v>
      </c>
      <c r="R589" s="1" t="str">
        <f>IF(OR(Orders[[#This Row],[Region]]="Dhaka",Orders[[#This Row],[Region]]="Chattogram"),"Priority","Standard")</f>
        <v>Priority</v>
      </c>
      <c r="S589" s="1" t="str">
        <f>_xlfn.CONCAT(Orders[[#This Row],[OrderID]],Orders[[#This Row],[CustomerID]],Orders[[#This Row],[Order Value]])</f>
        <v>O03348C023323832.9035</v>
      </c>
    </row>
    <row r="590" spans="1:19" x14ac:dyDescent="0.25">
      <c r="A590" s="1" t="s">
        <v>1047</v>
      </c>
      <c r="B590" s="1" t="s">
        <v>1000</v>
      </c>
      <c r="C590" s="1" t="s">
        <v>12</v>
      </c>
      <c r="D590" s="1" t="str">
        <f>VLOOKUP(C590,Products[],2,FALSE)</f>
        <v>Beverages Plus 578</v>
      </c>
      <c r="E590" s="1" t="str">
        <f>VLOOKUP(Orders[[#This Row],[ProductID]],Products[],3,FALSE)</f>
        <v>Groceries</v>
      </c>
      <c r="F590" s="1" t="s">
        <v>105</v>
      </c>
      <c r="G590" s="1" t="str">
        <f>_xlfn.XLOOKUP(Orders[[#This Row],[CustomerID]],'Customers'!A:A,'Customers'!E:E)</f>
        <v>Home Office</v>
      </c>
      <c r="H590" s="2">
        <v>45326</v>
      </c>
      <c r="I590" s="2">
        <v>45324</v>
      </c>
      <c r="J590">
        <v>22</v>
      </c>
      <c r="K590">
        <v>5024.54</v>
      </c>
      <c r="L590">
        <v>0</v>
      </c>
      <c r="M590" s="1" t="s">
        <v>14</v>
      </c>
      <c r="N590" s="1" t="s">
        <v>34</v>
      </c>
      <c r="O590" s="1" t="s">
        <v>35</v>
      </c>
      <c r="P590" s="3">
        <f>Orders[[#This Row],[Quantity]]*Orders[[#This Row],[UnitPrice]]*(1-Orders[[#This Row],[Discount]])</f>
        <v>110539.88</v>
      </c>
      <c r="Q590" s="1" t="str">
        <f>IF(AND(Orders[[#This Row],[Order Value]]&gt;50000,Orders[[#This Row],[Status]]="Completed"),"Yes","No")</f>
        <v>Yes</v>
      </c>
      <c r="R590" s="1" t="str">
        <f>IF(OR(Orders[[#This Row],[Region]]="Dhaka",Orders[[#This Row],[Region]]="Chattogram"),"Priority","Standard")</f>
        <v>Standard</v>
      </c>
      <c r="S590" s="1" t="str">
        <f>_xlfn.CONCAT(Orders[[#This Row],[OrderID]],Orders[[#This Row],[CustomerID]],Orders[[#This Row],[Order Value]])</f>
        <v>O02279C0405110539.88</v>
      </c>
    </row>
    <row r="591" spans="1:19" x14ac:dyDescent="0.25">
      <c r="A591" s="1" t="s">
        <v>1048</v>
      </c>
      <c r="B591" s="1" t="s">
        <v>118</v>
      </c>
      <c r="C591" s="1" t="s">
        <v>151</v>
      </c>
      <c r="D591" s="1" t="str">
        <f>VLOOKUP(C591,Products[],2,FALSE)</f>
        <v>Paper Lite 570</v>
      </c>
      <c r="E591" s="1" t="str">
        <f>VLOOKUP(Orders[[#This Row],[ProductID]],Products[],3,FALSE)</f>
        <v>Office Supplies</v>
      </c>
      <c r="F591" s="1" t="s">
        <v>13</v>
      </c>
      <c r="G591" s="1" t="str">
        <f>_xlfn.XLOOKUP(Orders[[#This Row],[CustomerID]],'Customers'!A:A,'Customers'!E:E)</f>
        <v>Consumer</v>
      </c>
      <c r="H591" s="2">
        <v>45579</v>
      </c>
      <c r="I591" s="2">
        <v>45590</v>
      </c>
      <c r="J591">
        <v>10</v>
      </c>
      <c r="K591">
        <v>1952.83</v>
      </c>
      <c r="L591">
        <v>0</v>
      </c>
      <c r="M591" s="1" t="s">
        <v>43</v>
      </c>
      <c r="N591" s="1" t="s">
        <v>28</v>
      </c>
      <c r="O591" s="1" t="s">
        <v>35</v>
      </c>
      <c r="P591" s="3">
        <f>Orders[[#This Row],[Quantity]]*Orders[[#This Row],[UnitPrice]]*(1-Orders[[#This Row],[Discount]])</f>
        <v>19528.3</v>
      </c>
      <c r="Q591" s="1" t="str">
        <f>IF(AND(Orders[[#This Row],[Order Value]]&gt;50000,Orders[[#This Row],[Status]]="Completed"),"Yes","No")</f>
        <v>No</v>
      </c>
      <c r="R591" s="1" t="str">
        <f>IF(OR(Orders[[#This Row],[Region]]="Dhaka",Orders[[#This Row],[Region]]="Chattogram"),"Priority","Standard")</f>
        <v>Standard</v>
      </c>
      <c r="S591" s="1" t="str">
        <f>_xlfn.CONCAT(Orders[[#This Row],[OrderID]],Orders[[#This Row],[CustomerID]],Orders[[#This Row],[Order Value]])</f>
        <v>O00098C034919528.3</v>
      </c>
    </row>
    <row r="592" spans="1:19" hidden="1" x14ac:dyDescent="0.25">
      <c r="A592" s="1" t="s">
        <v>1049</v>
      </c>
      <c r="B592" s="1" t="s">
        <v>253</v>
      </c>
      <c r="C592" s="1" t="s">
        <v>221</v>
      </c>
      <c r="D592" s="1" t="e">
        <f>VLOOKUP(C592,Products[],2,FALSE)</f>
        <v>#N/A</v>
      </c>
      <c r="E592" s="1" t="e">
        <f>VLOOKUP(Orders[[#This Row],[ProductID]],Products[],3,FALSE)</f>
        <v>#N/A</v>
      </c>
      <c r="F592" s="1" t="s">
        <v>42</v>
      </c>
      <c r="G592" s="1" t="str">
        <f>_xlfn.XLOOKUP(Orders[[#This Row],[CustomerID]],'Customers'!A:A,'Customers'!E:E)</f>
        <v>Consumer</v>
      </c>
      <c r="H592" s="2">
        <v>45525</v>
      </c>
      <c r="I592" s="2">
        <v>45537</v>
      </c>
      <c r="J592">
        <v>7</v>
      </c>
      <c r="K592">
        <v>4633.38</v>
      </c>
      <c r="L592">
        <v>0.2</v>
      </c>
      <c r="M592" s="1" t="s">
        <v>39</v>
      </c>
      <c r="N592" s="1" t="s">
        <v>15</v>
      </c>
      <c r="O592" s="1" t="s">
        <v>35</v>
      </c>
      <c r="P592" s="3">
        <f>Orders[[#This Row],[Quantity]]*Orders[[#This Row],[UnitPrice]]*(1-Orders[[#This Row],[Discount]])</f>
        <v>25946.928</v>
      </c>
      <c r="Q592" s="1" t="str">
        <f>IF(AND(Orders[[#This Row],[Order Value]]&gt;50000,Orders[[#This Row],[Status]]="Completed"),"Yes","No")</f>
        <v>No</v>
      </c>
      <c r="R592" s="1" t="str">
        <f>IF(OR(Orders[[#This Row],[Region]]="Dhaka",Orders[[#This Row],[Region]]="Chattogram"),"Priority","Standard")</f>
        <v>Standard</v>
      </c>
      <c r="S592" s="1" t="str">
        <f>_xlfn.CONCAT(Orders[[#This Row],[OrderID]],Orders[[#This Row],[CustomerID]],Orders[[#This Row],[Order Value]])</f>
        <v>O00870C001925946.928</v>
      </c>
    </row>
    <row r="593" spans="1:19" x14ac:dyDescent="0.25">
      <c r="A593" s="1" t="s">
        <v>1050</v>
      </c>
      <c r="B593" s="1" t="s">
        <v>767</v>
      </c>
      <c r="C593" s="1" t="s">
        <v>108</v>
      </c>
      <c r="D593" s="1" t="str">
        <f>VLOOKUP(C593,Products[],2,FALSE)</f>
        <v>Men Max 446</v>
      </c>
      <c r="E593" s="1" t="str">
        <f>VLOOKUP(Orders[[#This Row],[ProductID]],Products[],3,FALSE)</f>
        <v>Apparel</v>
      </c>
      <c r="F593" s="1" t="s">
        <v>63</v>
      </c>
      <c r="G593" s="1" t="str">
        <f>_xlfn.XLOOKUP(Orders[[#This Row],[CustomerID]],'Customers'!A:A,'Customers'!E:E)</f>
        <v>Home Office</v>
      </c>
      <c r="H593" s="2">
        <v>45725</v>
      </c>
      <c r="I593" s="2">
        <v>45724</v>
      </c>
      <c r="J593">
        <v>24</v>
      </c>
      <c r="K593">
        <v>7795.37</v>
      </c>
      <c r="L593">
        <v>0</v>
      </c>
      <c r="M593" s="1" t="s">
        <v>39</v>
      </c>
      <c r="N593" s="1" t="s">
        <v>34</v>
      </c>
      <c r="O593" s="1" t="s">
        <v>21</v>
      </c>
      <c r="P593" s="3">
        <f>Orders[[#This Row],[Quantity]]*Orders[[#This Row],[UnitPrice]]*(1-Orders[[#This Row],[Discount]])</f>
        <v>187088.88</v>
      </c>
      <c r="Q593" s="1" t="str">
        <f>IF(AND(Orders[[#This Row],[Order Value]]&gt;50000,Orders[[#This Row],[Status]]="Completed"),"Yes","No")</f>
        <v>Yes</v>
      </c>
      <c r="R593" s="1" t="str">
        <f>IF(OR(Orders[[#This Row],[Region]]="Dhaka",Orders[[#This Row],[Region]]="Chattogram"),"Priority","Standard")</f>
        <v>Standard</v>
      </c>
      <c r="S593" s="1" t="str">
        <f>_xlfn.CONCAT(Orders[[#This Row],[OrderID]],Orders[[#This Row],[CustomerID]],Orders[[#This Row],[Order Value]])</f>
        <v>O02692C0139187088.88</v>
      </c>
    </row>
    <row r="594" spans="1:19" x14ac:dyDescent="0.25">
      <c r="A594" s="1" t="s">
        <v>1051</v>
      </c>
      <c r="B594" s="1" t="s">
        <v>457</v>
      </c>
      <c r="C594" s="1" t="s">
        <v>270</v>
      </c>
      <c r="D594" s="1" t="str">
        <f>VLOOKUP(C594,Products[],2,FALSE)</f>
        <v>Storage Mini 899</v>
      </c>
      <c r="E594" s="1" t="str">
        <f>VLOOKUP(Orders[[#This Row],[ProductID]],Products[],3,FALSE)</f>
        <v>Furniture</v>
      </c>
      <c r="F594" s="1" t="s">
        <v>79</v>
      </c>
      <c r="G594" s="1" t="str">
        <f>_xlfn.XLOOKUP(Orders[[#This Row],[CustomerID]],'Customers'!A:A,'Customers'!E:E)</f>
        <v>Home Office</v>
      </c>
      <c r="H594" s="2">
        <v>45546</v>
      </c>
      <c r="I594" s="2">
        <v>45558</v>
      </c>
      <c r="J594">
        <v>2</v>
      </c>
      <c r="K594">
        <v>1094.32</v>
      </c>
      <c r="L594">
        <v>0</v>
      </c>
      <c r="M594" s="1" t="s">
        <v>43</v>
      </c>
      <c r="N594" s="1" t="s">
        <v>34</v>
      </c>
      <c r="O594" s="1" t="s">
        <v>29</v>
      </c>
      <c r="P594" s="3">
        <f>Orders[[#This Row],[Quantity]]*Orders[[#This Row],[UnitPrice]]*(1-Orders[[#This Row],[Discount]])</f>
        <v>2188.64</v>
      </c>
      <c r="Q594" s="1" t="str">
        <f>IF(AND(Orders[[#This Row],[Order Value]]&gt;50000,Orders[[#This Row],[Status]]="Completed"),"Yes","No")</f>
        <v>No</v>
      </c>
      <c r="R594" s="1" t="str">
        <f>IF(OR(Orders[[#This Row],[Region]]="Dhaka",Orders[[#This Row],[Region]]="Chattogram"),"Priority","Standard")</f>
        <v>Standard</v>
      </c>
      <c r="S594" s="1" t="str">
        <f>_xlfn.CONCAT(Orders[[#This Row],[OrderID]],Orders[[#This Row],[CustomerID]],Orders[[#This Row],[Order Value]])</f>
        <v>O03197C00422188.64</v>
      </c>
    </row>
    <row r="595" spans="1:19" hidden="1" x14ac:dyDescent="0.25">
      <c r="A595" s="1" t="s">
        <v>1052</v>
      </c>
      <c r="B595" s="1" t="s">
        <v>195</v>
      </c>
      <c r="C595" s="1" t="s">
        <v>38</v>
      </c>
      <c r="D595" s="1" t="e">
        <f>VLOOKUP(C595,Products[],2,FALSE)</f>
        <v>#N/A</v>
      </c>
      <c r="E595" s="1" t="e">
        <f>VLOOKUP(Orders[[#This Row],[ProductID]],Products[],3,FALSE)</f>
        <v>#N/A</v>
      </c>
      <c r="F595" s="1" t="s">
        <v>55</v>
      </c>
      <c r="G595" s="1" t="str">
        <f>_xlfn.XLOOKUP(Orders[[#This Row],[CustomerID]],'Customers'!A:A,'Customers'!E:E)</f>
        <v>Corporate</v>
      </c>
      <c r="H595" s="2">
        <v>45682</v>
      </c>
      <c r="I595" s="2">
        <v>45680</v>
      </c>
      <c r="J595">
        <v>3</v>
      </c>
      <c r="K595">
        <v>2371.2199999999998</v>
      </c>
      <c r="L595">
        <v>0</v>
      </c>
      <c r="M595" s="1" t="s">
        <v>43</v>
      </c>
      <c r="N595" s="1" t="s">
        <v>34</v>
      </c>
      <c r="O595" s="1" t="s">
        <v>35</v>
      </c>
      <c r="P595" s="3">
        <f>Orders[[#This Row],[Quantity]]*Orders[[#This Row],[UnitPrice]]*(1-Orders[[#This Row],[Discount]])</f>
        <v>7113.66</v>
      </c>
      <c r="Q595" s="1" t="str">
        <f>IF(AND(Orders[[#This Row],[Order Value]]&gt;50000,Orders[[#This Row],[Status]]="Completed"),"Yes","No")</f>
        <v>No</v>
      </c>
      <c r="R595" s="1" t="str">
        <f>IF(OR(Orders[[#This Row],[Region]]="Dhaka",Orders[[#This Row],[Region]]="Chattogram"),"Priority","Standard")</f>
        <v>Standard</v>
      </c>
      <c r="S595" s="1" t="str">
        <f>_xlfn.CONCAT(Orders[[#This Row],[OrderID]],Orders[[#This Row],[CustomerID]],Orders[[#This Row],[Order Value]])</f>
        <v>O01921C02177113.66</v>
      </c>
    </row>
    <row r="596" spans="1:19" x14ac:dyDescent="0.25">
      <c r="A596" s="1" t="s">
        <v>1053</v>
      </c>
      <c r="B596" s="1" t="s">
        <v>344</v>
      </c>
      <c r="C596" s="1" t="s">
        <v>151</v>
      </c>
      <c r="D596" s="1" t="str">
        <f>VLOOKUP(C596,Products[],2,FALSE)</f>
        <v>Paper Lite 570</v>
      </c>
      <c r="E596" s="1" t="str">
        <f>VLOOKUP(Orders[[#This Row],[ProductID]],Products[],3,FALSE)</f>
        <v>Office Supplies</v>
      </c>
      <c r="F596" s="1" t="s">
        <v>63</v>
      </c>
      <c r="G596" s="1" t="str">
        <f>_xlfn.XLOOKUP(Orders[[#This Row],[CustomerID]],'Customers'!A:A,'Customers'!E:E)</f>
        <v>consumer</v>
      </c>
      <c r="H596" s="2">
        <v>45558</v>
      </c>
      <c r="I596" s="2">
        <v>45567</v>
      </c>
      <c r="J596">
        <v>15</v>
      </c>
      <c r="K596">
        <v>2529.96</v>
      </c>
      <c r="L596">
        <v>0</v>
      </c>
      <c r="M596" s="1" t="s">
        <v>20</v>
      </c>
      <c r="N596" s="1" t="s">
        <v>15</v>
      </c>
      <c r="O596" s="1" t="s">
        <v>35</v>
      </c>
      <c r="P596" s="3">
        <f>Orders[[#This Row],[Quantity]]*Orders[[#This Row],[UnitPrice]]*(1-Orders[[#This Row],[Discount]])</f>
        <v>37949.4</v>
      </c>
      <c r="Q596" s="1" t="str">
        <f>IF(AND(Orders[[#This Row],[Order Value]]&gt;50000,Orders[[#This Row],[Status]]="Completed"),"Yes","No")</f>
        <v>No</v>
      </c>
      <c r="R596" s="1" t="str">
        <f>IF(OR(Orders[[#This Row],[Region]]="Dhaka",Orders[[#This Row],[Region]]="Chattogram"),"Priority","Standard")</f>
        <v>Priority</v>
      </c>
      <c r="S596" s="1" t="str">
        <f>_xlfn.CONCAT(Orders[[#This Row],[OrderID]],Orders[[#This Row],[CustomerID]],Orders[[#This Row],[Order Value]])</f>
        <v>O02888C036837949.4</v>
      </c>
    </row>
    <row r="597" spans="1:19" x14ac:dyDescent="0.25">
      <c r="A597" s="1" t="s">
        <v>1054</v>
      </c>
      <c r="B597" s="1" t="s">
        <v>583</v>
      </c>
      <c r="C597" s="1" t="s">
        <v>32</v>
      </c>
      <c r="D597" s="1" t="str">
        <f>VLOOKUP(C597,Products[],2,FALSE)</f>
        <v>Binders Max 146</v>
      </c>
      <c r="E597" s="1" t="str">
        <f>VLOOKUP(Orders[[#This Row],[ProductID]],Products[],3,FALSE)</f>
        <v>Office Supplies</v>
      </c>
      <c r="F597" s="1" t="s">
        <v>55</v>
      </c>
      <c r="G597" s="1" t="str">
        <f>_xlfn.XLOOKUP(Orders[[#This Row],[CustomerID]],'Customers'!A:A,'Customers'!E:E)</f>
        <v>consumer</v>
      </c>
      <c r="H597" s="2">
        <v>45437</v>
      </c>
      <c r="I597" s="2">
        <v>45441</v>
      </c>
      <c r="J597">
        <v>6</v>
      </c>
      <c r="K597">
        <v>7797.9</v>
      </c>
      <c r="L597">
        <v>0</v>
      </c>
      <c r="M597" s="1" t="s">
        <v>43</v>
      </c>
      <c r="N597" s="1" t="s">
        <v>34</v>
      </c>
      <c r="O597" s="1" t="s">
        <v>29</v>
      </c>
      <c r="P597" s="3">
        <f>Orders[[#This Row],[Quantity]]*Orders[[#This Row],[UnitPrice]]*(1-Orders[[#This Row],[Discount]])</f>
        <v>46787.399999999994</v>
      </c>
      <c r="Q597" s="1" t="str">
        <f>IF(AND(Orders[[#This Row],[Order Value]]&gt;50000,Orders[[#This Row],[Status]]="Completed"),"Yes","No")</f>
        <v>No</v>
      </c>
      <c r="R597" s="1" t="str">
        <f>IF(OR(Orders[[#This Row],[Region]]="Dhaka",Orders[[#This Row],[Region]]="Chattogram"),"Priority","Standard")</f>
        <v>Standard</v>
      </c>
      <c r="S597" s="1" t="str">
        <f>_xlfn.CONCAT(Orders[[#This Row],[OrderID]],Orders[[#This Row],[CustomerID]],Orders[[#This Row],[Order Value]])</f>
        <v>O00341C010146787.4</v>
      </c>
    </row>
    <row r="598" spans="1:19" x14ac:dyDescent="0.25">
      <c r="A598" s="1" t="s">
        <v>1055</v>
      </c>
      <c r="B598" s="1" t="s">
        <v>26</v>
      </c>
      <c r="C598" s="1" t="s">
        <v>41</v>
      </c>
      <c r="D598" s="1" t="str">
        <f>VLOOKUP(C598,Products[],2,FALSE)</f>
        <v>Personal Care Mini 941</v>
      </c>
      <c r="E598" s="1" t="str">
        <f>VLOOKUP(Orders[[#This Row],[ProductID]],Products[],3,FALSE)</f>
        <v>Groceries</v>
      </c>
      <c r="F598" s="1" t="s">
        <v>47</v>
      </c>
      <c r="G598" s="1" t="str">
        <f>_xlfn.XLOOKUP(Orders[[#This Row],[CustomerID]],'Customers'!A:A,'Customers'!E:E)</f>
        <v>Home Office</v>
      </c>
      <c r="H598" s="2">
        <v>45651</v>
      </c>
      <c r="I598" s="2">
        <v>45665</v>
      </c>
      <c r="J598">
        <v>16</v>
      </c>
      <c r="K598">
        <v>4782.68</v>
      </c>
      <c r="L598">
        <v>0.1</v>
      </c>
      <c r="M598" s="1" t="s">
        <v>20</v>
      </c>
      <c r="N598" s="1" t="s">
        <v>28</v>
      </c>
      <c r="O598" s="1" t="s">
        <v>29</v>
      </c>
      <c r="P598" s="3">
        <f>Orders[[#This Row],[Quantity]]*Orders[[#This Row],[UnitPrice]]*(1-Orders[[#This Row],[Discount]])</f>
        <v>68870.592000000004</v>
      </c>
      <c r="Q598" s="1" t="str">
        <f>IF(AND(Orders[[#This Row],[Order Value]]&gt;50000,Orders[[#This Row],[Status]]="Completed"),"Yes","No")</f>
        <v>No</v>
      </c>
      <c r="R598" s="1" t="str">
        <f>IF(OR(Orders[[#This Row],[Region]]="Dhaka",Orders[[#This Row],[Region]]="Chattogram"),"Priority","Standard")</f>
        <v>Priority</v>
      </c>
      <c r="S598" s="1" t="str">
        <f>_xlfn.CONCAT(Orders[[#This Row],[OrderID]],Orders[[#This Row],[CustomerID]],Orders[[#This Row],[Order Value]])</f>
        <v>O05303C043568870.592</v>
      </c>
    </row>
    <row r="599" spans="1:19" x14ac:dyDescent="0.25">
      <c r="A599" s="1" t="s">
        <v>1056</v>
      </c>
      <c r="B599" s="1" t="s">
        <v>833</v>
      </c>
      <c r="C599" s="1" t="s">
        <v>159</v>
      </c>
      <c r="D599" s="1" t="str">
        <f>VLOOKUP(C599,Products[],2,FALSE)</f>
        <v>Kids Pro 394</v>
      </c>
      <c r="E599" s="1" t="str">
        <f>VLOOKUP(Orders[[#This Row],[ProductID]],Products[],3,FALSE)</f>
        <v>Apparel</v>
      </c>
      <c r="F599" s="1" t="s">
        <v>19</v>
      </c>
      <c r="G599" s="1" t="str">
        <f>_xlfn.XLOOKUP(Orders[[#This Row],[CustomerID]],'Customers'!A:A,'Customers'!E:E)</f>
        <v>consumer</v>
      </c>
      <c r="H599" s="2">
        <v>45367</v>
      </c>
      <c r="I599" s="2">
        <v>45369</v>
      </c>
      <c r="J599">
        <v>8</v>
      </c>
      <c r="K599">
        <v>237.05</v>
      </c>
      <c r="L599">
        <v>0.15</v>
      </c>
      <c r="M599" s="1" t="s">
        <v>43</v>
      </c>
      <c r="N599" s="1" t="s">
        <v>15</v>
      </c>
      <c r="O599" s="1" t="s">
        <v>21</v>
      </c>
      <c r="P599" s="3">
        <f>Orders[[#This Row],[Quantity]]*Orders[[#This Row],[UnitPrice]]*(1-Orders[[#This Row],[Discount]])</f>
        <v>1611.94</v>
      </c>
      <c r="Q599" s="1" t="str">
        <f>IF(AND(Orders[[#This Row],[Order Value]]&gt;50000,Orders[[#This Row],[Status]]="Completed"),"Yes","No")</f>
        <v>No</v>
      </c>
      <c r="R599" s="1" t="str">
        <f>IF(OR(Orders[[#This Row],[Region]]="Dhaka",Orders[[#This Row],[Region]]="Chattogram"),"Priority","Standard")</f>
        <v>Standard</v>
      </c>
      <c r="S599" s="1" t="str">
        <f>_xlfn.CONCAT(Orders[[#This Row],[OrderID]],Orders[[#This Row],[CustomerID]],Orders[[#This Row],[Order Value]])</f>
        <v>O03904C01401611.94</v>
      </c>
    </row>
    <row r="600" spans="1:19" x14ac:dyDescent="0.25">
      <c r="A600" s="1" t="s">
        <v>1057</v>
      </c>
      <c r="B600" s="1" t="s">
        <v>686</v>
      </c>
      <c r="C600" s="1" t="s">
        <v>270</v>
      </c>
      <c r="D600" s="1" t="str">
        <f>VLOOKUP(C600,Products[],2,FALSE)</f>
        <v>Storage Mini 899</v>
      </c>
      <c r="E600" s="1" t="str">
        <f>VLOOKUP(Orders[[#This Row],[ProductID]],Products[],3,FALSE)</f>
        <v>Furniture</v>
      </c>
      <c r="F600" s="1" t="s">
        <v>79</v>
      </c>
      <c r="G600" s="1" t="str">
        <f>_xlfn.XLOOKUP(Orders[[#This Row],[CustomerID]],'Customers'!A:A,'Customers'!E:E)</f>
        <v>consumer</v>
      </c>
      <c r="H600" s="2">
        <v>45546</v>
      </c>
      <c r="I600" s="2">
        <v>45558</v>
      </c>
      <c r="J600">
        <v>24</v>
      </c>
      <c r="K600">
        <v>6932.6</v>
      </c>
      <c r="L600">
        <v>0</v>
      </c>
      <c r="M600" s="1" t="s">
        <v>14</v>
      </c>
      <c r="N600" s="1" t="s">
        <v>34</v>
      </c>
      <c r="O600" s="1" t="s">
        <v>35</v>
      </c>
      <c r="P600" s="3">
        <f>Orders[[#This Row],[Quantity]]*Orders[[#This Row],[UnitPrice]]*(1-Orders[[#This Row],[Discount]])</f>
        <v>166382.40000000002</v>
      </c>
      <c r="Q600" s="1" t="str">
        <f>IF(AND(Orders[[#This Row],[Order Value]]&gt;50000,Orders[[#This Row],[Status]]="Completed"),"Yes","No")</f>
        <v>Yes</v>
      </c>
      <c r="R600" s="1" t="str">
        <f>IF(OR(Orders[[#This Row],[Region]]="Dhaka",Orders[[#This Row],[Region]]="Chattogram"),"Priority","Standard")</f>
        <v>Standard</v>
      </c>
      <c r="S600" s="1" t="str">
        <f>_xlfn.CONCAT(Orders[[#This Row],[OrderID]],Orders[[#This Row],[CustomerID]],Orders[[#This Row],[Order Value]])</f>
        <v>O05958C0193166382.4</v>
      </c>
    </row>
    <row r="601" spans="1:19" x14ac:dyDescent="0.25">
      <c r="A601" s="1" t="s">
        <v>1058</v>
      </c>
      <c r="B601" s="1" t="s">
        <v>64</v>
      </c>
      <c r="C601" s="1" t="s">
        <v>162</v>
      </c>
      <c r="D601" s="1" t="str">
        <f>VLOOKUP(C601,Products[],2,FALSE)</f>
        <v>Binders Lite 852</v>
      </c>
      <c r="E601" s="1" t="str">
        <f>VLOOKUP(Orders[[#This Row],[ProductID]],Products[],3,FALSE)</f>
        <v>Office Supplies</v>
      </c>
      <c r="F601" s="1" t="s">
        <v>13</v>
      </c>
      <c r="G601" s="1" t="str">
        <f>_xlfn.XLOOKUP(Orders[[#This Row],[CustomerID]],'Customers'!A:A,'Customers'!E:E)</f>
        <v>consumer</v>
      </c>
      <c r="H601" s="2">
        <v>45599</v>
      </c>
      <c r="I601" s="2">
        <v>45603</v>
      </c>
      <c r="J601">
        <v>11</v>
      </c>
      <c r="K601">
        <v>6088.17</v>
      </c>
      <c r="L601">
        <v>0</v>
      </c>
      <c r="M601" s="1" t="s">
        <v>14</v>
      </c>
      <c r="N601" s="1" t="s">
        <v>15</v>
      </c>
      <c r="O601" s="1" t="s">
        <v>29</v>
      </c>
      <c r="P601" s="3">
        <f>Orders[[#This Row],[Quantity]]*Orders[[#This Row],[UnitPrice]]*(1-Orders[[#This Row],[Discount]])</f>
        <v>66969.87</v>
      </c>
      <c r="Q601" s="1" t="str">
        <f>IF(AND(Orders[[#This Row],[Order Value]]&gt;50000,Orders[[#This Row],[Status]]="Completed"),"Yes","No")</f>
        <v>No</v>
      </c>
      <c r="R601" s="1" t="str">
        <f>IF(OR(Orders[[#This Row],[Region]]="Dhaka",Orders[[#This Row],[Region]]="Chattogram"),"Priority","Standard")</f>
        <v>Standard</v>
      </c>
      <c r="S601" s="1" t="str">
        <f>_xlfn.CONCAT(Orders[[#This Row],[OrderID]],Orders[[#This Row],[CustomerID]],Orders[[#This Row],[Order Value]])</f>
        <v>O04444C024966969.87</v>
      </c>
    </row>
    <row r="602" spans="1:19" x14ac:dyDescent="0.25">
      <c r="A602" s="1" t="s">
        <v>1059</v>
      </c>
      <c r="B602" s="1" t="s">
        <v>1060</v>
      </c>
      <c r="C602" s="1" t="s">
        <v>133</v>
      </c>
      <c r="D602" s="1" t="str">
        <f>VLOOKUP(C602,Products[],2,FALSE)</f>
        <v>Paper Eco 932</v>
      </c>
      <c r="E602" s="1" t="str">
        <f>VLOOKUP(Orders[[#This Row],[ProductID]],Products[],3,FALSE)</f>
        <v>Office Supplies</v>
      </c>
      <c r="F602" s="1" t="s">
        <v>152</v>
      </c>
      <c r="G602" s="1" t="str">
        <f>_xlfn.XLOOKUP(Orders[[#This Row],[CustomerID]],'Customers'!A:A,'Customers'!E:E)</f>
        <v>Home Office</v>
      </c>
      <c r="H602" s="2">
        <v>45638</v>
      </c>
      <c r="I602" s="2">
        <v>45638</v>
      </c>
      <c r="J602">
        <v>15</v>
      </c>
      <c r="K602">
        <v>6195.7</v>
      </c>
      <c r="L602">
        <v>0.05</v>
      </c>
      <c r="M602" s="1" t="s">
        <v>52</v>
      </c>
      <c r="N602" s="1" t="s">
        <v>15</v>
      </c>
      <c r="O602" s="1" t="s">
        <v>29</v>
      </c>
      <c r="P602" s="3">
        <f>Orders[[#This Row],[Quantity]]*Orders[[#This Row],[UnitPrice]]*(1-Orders[[#This Row],[Discount]])</f>
        <v>88288.724999999991</v>
      </c>
      <c r="Q602" s="1" t="str">
        <f>IF(AND(Orders[[#This Row],[Order Value]]&gt;50000,Orders[[#This Row],[Status]]="Completed"),"Yes","No")</f>
        <v>No</v>
      </c>
      <c r="R602" s="1" t="str">
        <f>IF(OR(Orders[[#This Row],[Region]]="Dhaka",Orders[[#This Row],[Region]]="Chattogram"),"Priority","Standard")</f>
        <v>Priority</v>
      </c>
      <c r="S602" s="1" t="str">
        <f>_xlfn.CONCAT(Orders[[#This Row],[OrderID]],Orders[[#This Row],[CustomerID]],Orders[[#This Row],[Order Value]])</f>
        <v>O02431C018588288.725</v>
      </c>
    </row>
    <row r="603" spans="1:19" x14ac:dyDescent="0.25">
      <c r="A603" s="1" t="s">
        <v>1062</v>
      </c>
      <c r="B603" s="1" t="s">
        <v>116</v>
      </c>
      <c r="C603" s="1" t="s">
        <v>22</v>
      </c>
      <c r="D603" s="1" t="str">
        <f>VLOOKUP(C603,Products[],2,FALSE)</f>
        <v>Laptops Lite 159</v>
      </c>
      <c r="E603" s="1" t="str">
        <f>VLOOKUP(Orders[[#This Row],[ProductID]],Products[],3,FALSE)</f>
        <v>Electronics</v>
      </c>
      <c r="F603" s="1" t="s">
        <v>13</v>
      </c>
      <c r="G603" s="1" t="str">
        <f>_xlfn.XLOOKUP(Orders[[#This Row],[CustomerID]],'Customers'!A:A,'Customers'!E:E)</f>
        <v>Home Office</v>
      </c>
      <c r="H603" s="2">
        <v>45704</v>
      </c>
      <c r="I603" s="2">
        <v>45702</v>
      </c>
      <c r="J603">
        <v>14</v>
      </c>
      <c r="K603">
        <v>3781.28</v>
      </c>
      <c r="L603">
        <v>0.1</v>
      </c>
      <c r="M603" s="1" t="s">
        <v>43</v>
      </c>
      <c r="N603" s="1" t="s">
        <v>15</v>
      </c>
      <c r="O603" s="1" t="s">
        <v>21</v>
      </c>
      <c r="P603" s="3">
        <f>Orders[[#This Row],[Quantity]]*Orders[[#This Row],[UnitPrice]]*(1-Orders[[#This Row],[Discount]])</f>
        <v>47644.128000000004</v>
      </c>
      <c r="Q603" s="1" t="str">
        <f>IF(AND(Orders[[#This Row],[Order Value]]&gt;50000,Orders[[#This Row],[Status]]="Completed"),"Yes","No")</f>
        <v>No</v>
      </c>
      <c r="R603" s="1" t="str">
        <f>IF(OR(Orders[[#This Row],[Region]]="Dhaka",Orders[[#This Row],[Region]]="Chattogram"),"Priority","Standard")</f>
        <v>Standard</v>
      </c>
      <c r="S603" s="1" t="str">
        <f>_xlfn.CONCAT(Orders[[#This Row],[OrderID]],Orders[[#This Row],[CustomerID]],Orders[[#This Row],[Order Value]])</f>
        <v>O00002C040847644.128</v>
      </c>
    </row>
    <row r="604" spans="1:19" hidden="1" x14ac:dyDescent="0.25">
      <c r="A604" s="1" t="s">
        <v>1063</v>
      </c>
      <c r="B604" s="1" t="s">
        <v>572</v>
      </c>
      <c r="C604" s="1" t="s">
        <v>95</v>
      </c>
      <c r="D604" s="1" t="e">
        <f>VLOOKUP(C604,Products[],2,FALSE)</f>
        <v>#N/A</v>
      </c>
      <c r="E604" s="1" t="e">
        <f>VLOOKUP(Orders[[#This Row],[ProductID]],Products[],3,FALSE)</f>
        <v>#N/A</v>
      </c>
      <c r="F604" s="1" t="s">
        <v>125</v>
      </c>
      <c r="G604" s="1" t="str">
        <f>_xlfn.XLOOKUP(Orders[[#This Row],[CustomerID]],'Customers'!A:A,'Customers'!E:E)</f>
        <v>consumer</v>
      </c>
      <c r="H604" s="2">
        <v>45323</v>
      </c>
      <c r="I604" s="2">
        <v>45329</v>
      </c>
      <c r="J604">
        <v>16</v>
      </c>
      <c r="K604">
        <v>4551.4799999999996</v>
      </c>
      <c r="L604">
        <v>0.05</v>
      </c>
      <c r="M604" s="1" t="s">
        <v>43</v>
      </c>
      <c r="N604" s="1" t="s">
        <v>34</v>
      </c>
      <c r="O604" s="1" t="s">
        <v>24</v>
      </c>
      <c r="P604" s="3">
        <f>Orders[[#This Row],[Quantity]]*Orders[[#This Row],[UnitPrice]]*(1-Orders[[#This Row],[Discount]])</f>
        <v>69182.495999999985</v>
      </c>
      <c r="Q604" s="1" t="str">
        <f>IF(AND(Orders[[#This Row],[Order Value]]&gt;50000,Orders[[#This Row],[Status]]="Completed"),"Yes","No")</f>
        <v>Yes</v>
      </c>
      <c r="R604" s="1" t="str">
        <f>IF(OR(Orders[[#This Row],[Region]]="Dhaka",Orders[[#This Row],[Region]]="Chattogram"),"Priority","Standard")</f>
        <v>Standard</v>
      </c>
      <c r="S604" s="1" t="str">
        <f>_xlfn.CONCAT(Orders[[#This Row],[OrderID]],Orders[[#This Row],[CustomerID]],Orders[[#This Row],[Order Value]])</f>
        <v>O02166C026369182.496</v>
      </c>
    </row>
    <row r="605" spans="1:19" hidden="1" x14ac:dyDescent="0.25">
      <c r="A605" s="1" t="s">
        <v>1065</v>
      </c>
      <c r="B605" s="1" t="s">
        <v>500</v>
      </c>
      <c r="C605" s="1" t="s">
        <v>38</v>
      </c>
      <c r="D605" s="1" t="e">
        <f>VLOOKUP(C605,Products[],2,FALSE)</f>
        <v>#N/A</v>
      </c>
      <c r="E605" s="1" t="e">
        <f>VLOOKUP(Orders[[#This Row],[ProductID]],Products[],3,FALSE)</f>
        <v>#N/A</v>
      </c>
      <c r="F605" s="1" t="s">
        <v>152</v>
      </c>
      <c r="G605" s="1" t="str">
        <f>_xlfn.XLOOKUP(Orders[[#This Row],[CustomerID]],'Customers'!A:A,'Customers'!E:E)</f>
        <v>SMB</v>
      </c>
      <c r="H605" s="2">
        <v>45863</v>
      </c>
      <c r="I605" s="2">
        <v>45861</v>
      </c>
      <c r="J605">
        <v>11</v>
      </c>
      <c r="K605">
        <v>6226.61</v>
      </c>
      <c r="L605">
        <v>0.2</v>
      </c>
      <c r="M605" s="1" t="s">
        <v>14</v>
      </c>
      <c r="N605" s="1" t="s">
        <v>28</v>
      </c>
      <c r="O605" s="1" t="s">
        <v>29</v>
      </c>
      <c r="P605" s="3">
        <f>Orders[[#This Row],[Quantity]]*Orders[[#This Row],[UnitPrice]]*(1-Orders[[#This Row],[Discount]])</f>
        <v>54794.167999999998</v>
      </c>
      <c r="Q605" s="1" t="str">
        <f>IF(AND(Orders[[#This Row],[Order Value]]&gt;50000,Orders[[#This Row],[Status]]="Completed"),"Yes","No")</f>
        <v>No</v>
      </c>
      <c r="R605" s="1" t="str">
        <f>IF(OR(Orders[[#This Row],[Region]]="Dhaka",Orders[[#This Row],[Region]]="Chattogram"),"Priority","Standard")</f>
        <v>Standard</v>
      </c>
      <c r="S605" s="1" t="str">
        <f>_xlfn.CONCAT(Orders[[#This Row],[OrderID]],Orders[[#This Row],[CustomerID]],Orders[[#This Row],[Order Value]])</f>
        <v>O03995C026854794.168</v>
      </c>
    </row>
    <row r="606" spans="1:19" x14ac:dyDescent="0.25">
      <c r="A606" s="1" t="s">
        <v>1066</v>
      </c>
      <c r="B606" s="1" t="s">
        <v>429</v>
      </c>
      <c r="C606" s="1" t="s">
        <v>89</v>
      </c>
      <c r="D606" s="1" t="str">
        <f>VLOOKUP(C606,Products[],2,FALSE)</f>
        <v>Chairs Mini 737</v>
      </c>
      <c r="E606" s="1" t="str">
        <f>VLOOKUP(Orders[[#This Row],[ProductID]],Products[],3,FALSE)</f>
        <v>Furniture</v>
      </c>
      <c r="F606" s="1" t="s">
        <v>59</v>
      </c>
      <c r="G606" s="1" t="str">
        <f>_xlfn.XLOOKUP(Orders[[#This Row],[CustomerID]],'Customers'!A:A,'Customers'!E:E)</f>
        <v>Corporate</v>
      </c>
      <c r="H606" s="2">
        <v>45540</v>
      </c>
      <c r="I606" s="2">
        <v>45552</v>
      </c>
      <c r="J606">
        <v>13</v>
      </c>
      <c r="K606">
        <v>1431.09</v>
      </c>
      <c r="L606">
        <v>0</v>
      </c>
      <c r="M606" s="1" t="s">
        <v>43</v>
      </c>
      <c r="N606" s="1" t="s">
        <v>84</v>
      </c>
      <c r="O606" s="1" t="s">
        <v>35</v>
      </c>
      <c r="P606" s="3">
        <f>Orders[[#This Row],[Quantity]]*Orders[[#This Row],[UnitPrice]]*(1-Orders[[#This Row],[Discount]])</f>
        <v>18604.169999999998</v>
      </c>
      <c r="Q606" s="1" t="str">
        <f>IF(AND(Orders[[#This Row],[Order Value]]&gt;50000,Orders[[#This Row],[Status]]="Completed"),"Yes","No")</f>
        <v>No</v>
      </c>
      <c r="R606" s="1" t="str">
        <f>IF(OR(Orders[[#This Row],[Region]]="Dhaka",Orders[[#This Row],[Region]]="Chattogram"),"Priority","Standard")</f>
        <v>Standard</v>
      </c>
      <c r="S606" s="1" t="str">
        <f>_xlfn.CONCAT(Orders[[#This Row],[OrderID]],Orders[[#This Row],[CustomerID]],Orders[[#This Row],[Order Value]])</f>
        <v>O01713C031918604.17</v>
      </c>
    </row>
    <row r="607" spans="1:19" hidden="1" x14ac:dyDescent="0.25">
      <c r="A607" s="1" t="s">
        <v>1067</v>
      </c>
      <c r="B607" s="1" t="s">
        <v>110</v>
      </c>
      <c r="C607" s="1" t="s">
        <v>95</v>
      </c>
      <c r="D607" s="1" t="e">
        <f>VLOOKUP(C607,Products[],2,FALSE)</f>
        <v>#N/A</v>
      </c>
      <c r="E607" s="1" t="e">
        <f>VLOOKUP(Orders[[#This Row],[ProductID]],Products[],3,FALSE)</f>
        <v>#N/A</v>
      </c>
      <c r="F607" s="1" t="s">
        <v>82</v>
      </c>
      <c r="G607" s="1" t="str">
        <f>_xlfn.XLOOKUP(Orders[[#This Row],[CustomerID]],'Customers'!A:A,'Customers'!E:E)</f>
        <v>consumer</v>
      </c>
      <c r="H607" s="2">
        <v>45784</v>
      </c>
      <c r="I607" s="2">
        <v>45797</v>
      </c>
      <c r="J607">
        <v>21</v>
      </c>
      <c r="K607">
        <v>4029.68</v>
      </c>
      <c r="L607">
        <v>0</v>
      </c>
      <c r="M607" s="1" t="s">
        <v>14</v>
      </c>
      <c r="N607" s="1" t="s">
        <v>34</v>
      </c>
      <c r="O607" s="1" t="s">
        <v>29</v>
      </c>
      <c r="P607" s="3">
        <f>Orders[[#This Row],[Quantity]]*Orders[[#This Row],[UnitPrice]]*(1-Orders[[#This Row],[Discount]])</f>
        <v>84623.28</v>
      </c>
      <c r="Q607" s="1" t="str">
        <f>IF(AND(Orders[[#This Row],[Order Value]]&gt;50000,Orders[[#This Row],[Status]]="Completed"),"Yes","No")</f>
        <v>Yes</v>
      </c>
      <c r="R607" s="1" t="str">
        <f>IF(OR(Orders[[#This Row],[Region]]="Dhaka",Orders[[#This Row],[Region]]="Chattogram"),"Priority","Standard")</f>
        <v>Standard</v>
      </c>
      <c r="S607" s="1" t="str">
        <f>_xlfn.CONCAT(Orders[[#This Row],[OrderID]],Orders[[#This Row],[CustomerID]],Orders[[#This Row],[Order Value]])</f>
        <v>O03939C035684623.28</v>
      </c>
    </row>
    <row r="608" spans="1:19" x14ac:dyDescent="0.25">
      <c r="A608" s="1" t="s">
        <v>1068</v>
      </c>
      <c r="B608" s="1" t="s">
        <v>709</v>
      </c>
      <c r="C608" s="1" t="s">
        <v>50</v>
      </c>
      <c r="D608" s="1" t="str">
        <f>VLOOKUP(C608,Products[],2,FALSE)</f>
        <v>Kids Pro 311</v>
      </c>
      <c r="E608" s="1" t="str">
        <f>VLOOKUP(Orders[[#This Row],[ProductID]],Products[],3,FALSE)</f>
        <v>Apparel</v>
      </c>
      <c r="F608" s="1" t="s">
        <v>55</v>
      </c>
      <c r="G608" s="1" t="str">
        <f>_xlfn.XLOOKUP(Orders[[#This Row],[CustomerID]],'Customers'!A:A,'Customers'!E:E)</f>
        <v>Corporate</v>
      </c>
      <c r="H608" s="2">
        <v>45798</v>
      </c>
      <c r="I608" s="2">
        <v>45796</v>
      </c>
      <c r="J608">
        <v>2</v>
      </c>
      <c r="K608">
        <v>441.08</v>
      </c>
      <c r="L608">
        <v>0.15</v>
      </c>
      <c r="M608" s="1" t="s">
        <v>43</v>
      </c>
      <c r="N608" s="1" t="s">
        <v>28</v>
      </c>
      <c r="O608" s="1" t="s">
        <v>35</v>
      </c>
      <c r="P608" s="3">
        <f>Orders[[#This Row],[Quantity]]*Orders[[#This Row],[UnitPrice]]*(1-Orders[[#This Row],[Discount]])</f>
        <v>749.8359999999999</v>
      </c>
      <c r="Q608" s="1" t="str">
        <f>IF(AND(Orders[[#This Row],[Order Value]]&gt;50000,Orders[[#This Row],[Status]]="Completed"),"Yes","No")</f>
        <v>No</v>
      </c>
      <c r="R608" s="1" t="str">
        <f>IF(OR(Orders[[#This Row],[Region]]="Dhaka",Orders[[#This Row],[Region]]="Chattogram"),"Priority","Standard")</f>
        <v>Standard</v>
      </c>
      <c r="S608" s="1" t="str">
        <f>_xlfn.CONCAT(Orders[[#This Row],[OrderID]],Orders[[#This Row],[CustomerID]],Orders[[#This Row],[Order Value]])</f>
        <v>O00647C0195749.836</v>
      </c>
    </row>
    <row r="609" spans="1:19" x14ac:dyDescent="0.25">
      <c r="A609" s="1" t="s">
        <v>1070</v>
      </c>
      <c r="B609" s="1" t="s">
        <v>26</v>
      </c>
      <c r="C609" s="1" t="s">
        <v>102</v>
      </c>
      <c r="D609" s="1" t="str">
        <f>VLOOKUP(C609,Products[],2,FALSE)</f>
        <v>Pens Mini 821</v>
      </c>
      <c r="E609" s="1" t="str">
        <f>VLOOKUP(Orders[[#This Row],[ProductID]],Products[],3,FALSE)</f>
        <v>Office Supplies</v>
      </c>
      <c r="F609" s="1" t="s">
        <v>47</v>
      </c>
      <c r="G609" s="1" t="str">
        <f>_xlfn.XLOOKUP(Orders[[#This Row],[CustomerID]],'Customers'!A:A,'Customers'!E:E)</f>
        <v>Home Office</v>
      </c>
      <c r="H609" s="2">
        <v>45877</v>
      </c>
      <c r="I609" s="2">
        <v>45888</v>
      </c>
      <c r="J609">
        <v>14</v>
      </c>
      <c r="K609">
        <v>5756.24</v>
      </c>
      <c r="L609">
        <v>0</v>
      </c>
      <c r="M609" s="1" t="s">
        <v>14</v>
      </c>
      <c r="N609" s="1" t="s">
        <v>34</v>
      </c>
      <c r="O609" s="1" t="s">
        <v>29</v>
      </c>
      <c r="P609" s="3">
        <f>Orders[[#This Row],[Quantity]]*Orders[[#This Row],[UnitPrice]]*(1-Orders[[#This Row],[Discount]])</f>
        <v>80587.360000000001</v>
      </c>
      <c r="Q609" s="1" t="str">
        <f>IF(AND(Orders[[#This Row],[Order Value]]&gt;50000,Orders[[#This Row],[Status]]="Completed"),"Yes","No")</f>
        <v>Yes</v>
      </c>
      <c r="R609" s="1" t="str">
        <f>IF(OR(Orders[[#This Row],[Region]]="Dhaka",Orders[[#This Row],[Region]]="Chattogram"),"Priority","Standard")</f>
        <v>Standard</v>
      </c>
      <c r="S609" s="1" t="str">
        <f>_xlfn.CONCAT(Orders[[#This Row],[OrderID]],Orders[[#This Row],[CustomerID]],Orders[[#This Row],[Order Value]])</f>
        <v>O03544C043580587.36</v>
      </c>
    </row>
    <row r="610" spans="1:19" x14ac:dyDescent="0.25">
      <c r="A610" s="1" t="s">
        <v>1071</v>
      </c>
      <c r="B610" s="1" t="s">
        <v>817</v>
      </c>
      <c r="C610" s="1" t="s">
        <v>114</v>
      </c>
      <c r="D610" s="1" t="str">
        <f>VLOOKUP(C610,Products[],2,FALSE)</f>
        <v>Snacks Standard 963</v>
      </c>
      <c r="E610" s="1" t="str">
        <f>VLOOKUP(Orders[[#This Row],[ProductID]],Products[],3,FALSE)</f>
        <v>Groceries</v>
      </c>
      <c r="F610" s="1" t="s">
        <v>59</v>
      </c>
      <c r="G610" s="1" t="str">
        <f>_xlfn.XLOOKUP(Orders[[#This Row],[CustomerID]],'Customers'!A:A,'Customers'!E:E)</f>
        <v>Consumer</v>
      </c>
      <c r="H610" s="2">
        <v>45739</v>
      </c>
      <c r="I610" s="2">
        <v>45743</v>
      </c>
      <c r="J610">
        <v>16</v>
      </c>
      <c r="K610">
        <v>6643.38</v>
      </c>
      <c r="L610">
        <v>0</v>
      </c>
      <c r="M610" s="1" t="s">
        <v>14</v>
      </c>
      <c r="N610" s="1" t="s">
        <v>34</v>
      </c>
      <c r="O610" s="1" t="s">
        <v>35</v>
      </c>
      <c r="P610" s="3">
        <f>Orders[[#This Row],[Quantity]]*Orders[[#This Row],[UnitPrice]]*(1-Orders[[#This Row],[Discount]])</f>
        <v>106294.08</v>
      </c>
      <c r="Q610" s="1" t="str">
        <f>IF(AND(Orders[[#This Row],[Order Value]]&gt;50000,Orders[[#This Row],[Status]]="Completed"),"Yes","No")</f>
        <v>Yes</v>
      </c>
      <c r="R610" s="1" t="str">
        <f>IF(OR(Orders[[#This Row],[Region]]="Dhaka",Orders[[#This Row],[Region]]="Chattogram"),"Priority","Standard")</f>
        <v>Standard</v>
      </c>
      <c r="S610" s="1" t="str">
        <f>_xlfn.CONCAT(Orders[[#This Row],[OrderID]],Orders[[#This Row],[CustomerID]],Orders[[#This Row],[Order Value]])</f>
        <v>O02985C0447106294.08</v>
      </c>
    </row>
    <row r="611" spans="1:19" x14ac:dyDescent="0.25">
      <c r="A611" s="1" t="s">
        <v>1072</v>
      </c>
      <c r="B611" s="1" t="s">
        <v>740</v>
      </c>
      <c r="C611" s="1" t="s">
        <v>27</v>
      </c>
      <c r="D611" s="1" t="str">
        <f>VLOOKUP(C611,Products[],2,FALSE)</f>
        <v>Women Eco 225</v>
      </c>
      <c r="E611" s="1" t="str">
        <f>VLOOKUP(Orders[[#This Row],[ProductID]],Products[],3,FALSE)</f>
        <v>Apparel</v>
      </c>
      <c r="F611" s="1" t="s">
        <v>33</v>
      </c>
      <c r="G611" s="1" t="str">
        <f>_xlfn.XLOOKUP(Orders[[#This Row],[CustomerID]],'Customers'!A:A,'Customers'!E:E)</f>
        <v>consumer</v>
      </c>
      <c r="H611" s="2">
        <v>45564</v>
      </c>
      <c r="I611" s="2">
        <v>45568</v>
      </c>
      <c r="J611">
        <v>12</v>
      </c>
      <c r="K611">
        <v>4119.7</v>
      </c>
      <c r="L611">
        <v>0.2</v>
      </c>
      <c r="M611" s="1" t="s">
        <v>39</v>
      </c>
      <c r="N611" s="1" t="s">
        <v>84</v>
      </c>
      <c r="O611" s="1" t="s">
        <v>35</v>
      </c>
      <c r="P611" s="3">
        <f>Orders[[#This Row],[Quantity]]*Orders[[#This Row],[UnitPrice]]*(1-Orders[[#This Row],[Discount]])</f>
        <v>39549.119999999995</v>
      </c>
      <c r="Q611" s="1" t="str">
        <f>IF(AND(Orders[[#This Row],[Order Value]]&gt;50000,Orders[[#This Row],[Status]]="Completed"),"Yes","No")</f>
        <v>No</v>
      </c>
      <c r="R611" s="1" t="str">
        <f>IF(OR(Orders[[#This Row],[Region]]="Dhaka",Orders[[#This Row],[Region]]="Chattogram"),"Priority","Standard")</f>
        <v>Standard</v>
      </c>
      <c r="S611" s="1" t="str">
        <f>_xlfn.CONCAT(Orders[[#This Row],[OrderID]],Orders[[#This Row],[CustomerID]],Orders[[#This Row],[Order Value]])</f>
        <v>O05581C000839549.12</v>
      </c>
    </row>
    <row r="612" spans="1:19" x14ac:dyDescent="0.25">
      <c r="A612" s="1" t="s">
        <v>1073</v>
      </c>
      <c r="B612" s="1" t="s">
        <v>658</v>
      </c>
      <c r="C612" s="1" t="s">
        <v>284</v>
      </c>
      <c r="D612" s="1" t="str">
        <f>VLOOKUP(C612,Products[],2,FALSE)</f>
        <v>Labels Lite 562</v>
      </c>
      <c r="E612" s="1" t="str">
        <f>VLOOKUP(Orders[[#This Row],[ProductID]],Products[],3,FALSE)</f>
        <v>Office Supplies</v>
      </c>
      <c r="F612" s="1" t="s">
        <v>19</v>
      </c>
      <c r="G612" s="1" t="str">
        <f>_xlfn.XLOOKUP(Orders[[#This Row],[CustomerID]],'Customers'!A:A,'Customers'!E:E)</f>
        <v>consumer</v>
      </c>
      <c r="H612" s="2">
        <v>45881</v>
      </c>
      <c r="I612" s="2">
        <v>45886</v>
      </c>
      <c r="J612">
        <v>15</v>
      </c>
      <c r="K612">
        <v>3484.19</v>
      </c>
      <c r="L612">
        <v>0</v>
      </c>
      <c r="M612" s="1" t="s">
        <v>43</v>
      </c>
      <c r="N612" s="1" t="s">
        <v>34</v>
      </c>
      <c r="O612" s="1" t="s">
        <v>24</v>
      </c>
      <c r="P612" s="3">
        <f>Orders[[#This Row],[Quantity]]*Orders[[#This Row],[UnitPrice]]*(1-Orders[[#This Row],[Discount]])</f>
        <v>52262.85</v>
      </c>
      <c r="Q612" s="1" t="str">
        <f>IF(AND(Orders[[#This Row],[Order Value]]&gt;50000,Orders[[#This Row],[Status]]="Completed"),"Yes","No")</f>
        <v>Yes</v>
      </c>
      <c r="R612" s="1" t="str">
        <f>IF(OR(Orders[[#This Row],[Region]]="Dhaka",Orders[[#This Row],[Region]]="Chattogram"),"Priority","Standard")</f>
        <v>Standard</v>
      </c>
      <c r="S612" s="1" t="str">
        <f>_xlfn.CONCAT(Orders[[#This Row],[OrderID]],Orders[[#This Row],[CustomerID]],Orders[[#This Row],[Order Value]])</f>
        <v>O03401C044252262.85</v>
      </c>
    </row>
    <row r="613" spans="1:19" x14ac:dyDescent="0.25">
      <c r="A613" s="1" t="s">
        <v>1074</v>
      </c>
      <c r="B613" s="1" t="s">
        <v>813</v>
      </c>
      <c r="C613" s="1" t="s">
        <v>162</v>
      </c>
      <c r="D613" s="1" t="str">
        <f>VLOOKUP(C613,Products[],2,FALSE)</f>
        <v>Binders Lite 852</v>
      </c>
      <c r="E613" s="1" t="str">
        <f>VLOOKUP(Orders[[#This Row],[ProductID]],Products[],3,FALSE)</f>
        <v>Office Supplies</v>
      </c>
      <c r="F613" s="1" t="s">
        <v>47</v>
      </c>
      <c r="G613" s="1" t="str">
        <f>_xlfn.XLOOKUP(Orders[[#This Row],[CustomerID]],'Customers'!A:A,'Customers'!E:E)</f>
        <v>SMB</v>
      </c>
      <c r="H613" s="2">
        <v>45635</v>
      </c>
      <c r="I613" s="2">
        <v>45634</v>
      </c>
      <c r="J613">
        <v>8</v>
      </c>
      <c r="K613">
        <v>3265.54</v>
      </c>
      <c r="L613">
        <v>0.1</v>
      </c>
      <c r="M613" s="1" t="s">
        <v>39</v>
      </c>
      <c r="N613" s="1" t="s">
        <v>28</v>
      </c>
      <c r="O613" s="1" t="s">
        <v>35</v>
      </c>
      <c r="P613" s="3">
        <f>Orders[[#This Row],[Quantity]]*Orders[[#This Row],[UnitPrice]]*(1-Orders[[#This Row],[Discount]])</f>
        <v>23511.887999999999</v>
      </c>
      <c r="Q613" s="1" t="str">
        <f>IF(AND(Orders[[#This Row],[Order Value]]&gt;50000,Orders[[#This Row],[Status]]="Completed"),"Yes","No")</f>
        <v>No</v>
      </c>
      <c r="R613" s="1" t="str">
        <f>IF(OR(Orders[[#This Row],[Region]]="Dhaka",Orders[[#This Row],[Region]]="Chattogram"),"Priority","Standard")</f>
        <v>Standard</v>
      </c>
      <c r="S613" s="1" t="str">
        <f>_xlfn.CONCAT(Orders[[#This Row],[OrderID]],Orders[[#This Row],[CustomerID]],Orders[[#This Row],[Order Value]])</f>
        <v>O04922C031023511.888</v>
      </c>
    </row>
    <row r="614" spans="1:19" x14ac:dyDescent="0.25">
      <c r="A614" s="1" t="s">
        <v>708</v>
      </c>
      <c r="B614" s="1" t="s">
        <v>451</v>
      </c>
      <c r="C614" s="1" t="s">
        <v>141</v>
      </c>
      <c r="D614" s="1" t="str">
        <f>VLOOKUP(C614,Products[],2,FALSE)</f>
        <v>Footwear Deluxe 366</v>
      </c>
      <c r="E614" s="1" t="str">
        <f>VLOOKUP(Orders[[#This Row],[ProductID]],Products[],3,FALSE)</f>
        <v>Apparel</v>
      </c>
      <c r="F614" s="1" t="s">
        <v>13</v>
      </c>
      <c r="G614" s="1" t="str">
        <f>_xlfn.XLOOKUP(Orders[[#This Row],[CustomerID]],'Customers'!A:A,'Customers'!E:E)</f>
        <v>consumer</v>
      </c>
      <c r="H614" s="2">
        <v>45722</v>
      </c>
      <c r="I614" s="2">
        <v>45723</v>
      </c>
      <c r="J614">
        <v>5</v>
      </c>
      <c r="K614">
        <v>4705.26</v>
      </c>
      <c r="L614">
        <v>0</v>
      </c>
      <c r="M614" s="1" t="s">
        <v>52</v>
      </c>
      <c r="N614" s="1" t="s">
        <v>34</v>
      </c>
      <c r="O614" s="1" t="s">
        <v>29</v>
      </c>
      <c r="P614" s="3">
        <f>Orders[[#This Row],[Quantity]]*Orders[[#This Row],[UnitPrice]]*(1-Orders[[#This Row],[Discount]])</f>
        <v>23526.300000000003</v>
      </c>
      <c r="Q614" s="1" t="str">
        <f>IF(AND(Orders[[#This Row],[Order Value]]&gt;50000,Orders[[#This Row],[Status]]="Completed"),"Yes","No")</f>
        <v>No</v>
      </c>
      <c r="R614" s="1" t="str">
        <f>IF(OR(Orders[[#This Row],[Region]]="Dhaka",Orders[[#This Row],[Region]]="Chattogram"),"Priority","Standard")</f>
        <v>Priority</v>
      </c>
      <c r="S614" s="1" t="str">
        <f>_xlfn.CONCAT(Orders[[#This Row],[OrderID]],Orders[[#This Row],[CustomerID]],Orders[[#This Row],[Order Value]])</f>
        <v>O03750C015423526.3</v>
      </c>
    </row>
    <row r="615" spans="1:19" x14ac:dyDescent="0.25">
      <c r="A615" s="1" t="s">
        <v>1075</v>
      </c>
      <c r="B615" s="1" t="s">
        <v>26</v>
      </c>
      <c r="C615" s="1" t="s">
        <v>12</v>
      </c>
      <c r="D615" s="1" t="str">
        <f>VLOOKUP(C615,Products[],2,FALSE)</f>
        <v>Beverages Plus 578</v>
      </c>
      <c r="E615" s="1" t="str">
        <f>VLOOKUP(Orders[[#This Row],[ProductID]],Products[],3,FALSE)</f>
        <v>Groceries</v>
      </c>
      <c r="F615" s="1" t="s">
        <v>125</v>
      </c>
      <c r="G615" s="1" t="str">
        <f>_xlfn.XLOOKUP(Orders[[#This Row],[CustomerID]],'Customers'!A:A,'Customers'!E:E)</f>
        <v>Home Office</v>
      </c>
      <c r="H615" s="2">
        <v>45537</v>
      </c>
      <c r="I615" s="2">
        <v>45547</v>
      </c>
      <c r="J615">
        <v>6</v>
      </c>
      <c r="K615">
        <v>849.56</v>
      </c>
      <c r="L615">
        <v>0.15</v>
      </c>
      <c r="M615" s="1" t="s">
        <v>39</v>
      </c>
      <c r="N615" s="1" t="s">
        <v>28</v>
      </c>
      <c r="O615" s="1" t="s">
        <v>21</v>
      </c>
      <c r="P615" s="3">
        <f>Orders[[#This Row],[Quantity]]*Orders[[#This Row],[UnitPrice]]*(1-Orders[[#This Row],[Discount]])</f>
        <v>4332.7559999999994</v>
      </c>
      <c r="Q615" s="1" t="str">
        <f>IF(AND(Orders[[#This Row],[Order Value]]&gt;50000,Orders[[#This Row],[Status]]="Completed"),"Yes","No")</f>
        <v>No</v>
      </c>
      <c r="R615" s="1" t="str">
        <f>IF(OR(Orders[[#This Row],[Region]]="Dhaka",Orders[[#This Row],[Region]]="Chattogram"),"Priority","Standard")</f>
        <v>Standard</v>
      </c>
      <c r="S615" s="1" t="str">
        <f>_xlfn.CONCAT(Orders[[#This Row],[OrderID]],Orders[[#This Row],[CustomerID]],Orders[[#This Row],[Order Value]])</f>
        <v>O02257C04354332.756</v>
      </c>
    </row>
    <row r="616" spans="1:19" x14ac:dyDescent="0.25">
      <c r="A616" s="1" t="s">
        <v>1076</v>
      </c>
      <c r="B616" s="1" t="s">
        <v>1077</v>
      </c>
      <c r="C616" s="1" t="s">
        <v>41</v>
      </c>
      <c r="D616" s="1" t="str">
        <f>VLOOKUP(C616,Products[],2,FALSE)</f>
        <v>Personal Care Mini 941</v>
      </c>
      <c r="E616" s="1" t="str">
        <f>VLOOKUP(Orders[[#This Row],[ProductID]],Products[],3,FALSE)</f>
        <v>Groceries</v>
      </c>
      <c r="F616" s="1" t="s">
        <v>23</v>
      </c>
      <c r="G616" s="1" t="str">
        <f>_xlfn.XLOOKUP(Orders[[#This Row],[CustomerID]],'Customers'!A:A,'Customers'!E:E)</f>
        <v>Home Office</v>
      </c>
      <c r="H616" s="2">
        <v>45782</v>
      </c>
      <c r="I616" s="2">
        <v>45795</v>
      </c>
      <c r="J616">
        <v>19</v>
      </c>
      <c r="K616">
        <v>2152.41</v>
      </c>
      <c r="L616">
        <v>0.05</v>
      </c>
      <c r="M616" s="1" t="s">
        <v>20</v>
      </c>
      <c r="N616" s="1" t="s">
        <v>34</v>
      </c>
      <c r="O616" s="1" t="s">
        <v>24</v>
      </c>
      <c r="P616" s="3">
        <f>Orders[[#This Row],[Quantity]]*Orders[[#This Row],[UnitPrice]]*(1-Orders[[#This Row],[Discount]])</f>
        <v>38851.000499999995</v>
      </c>
      <c r="Q616" s="1" t="str">
        <f>IF(AND(Orders[[#This Row],[Order Value]]&gt;50000,Orders[[#This Row],[Status]]="Completed"),"Yes","No")</f>
        <v>No</v>
      </c>
      <c r="R616" s="1" t="str">
        <f>IF(OR(Orders[[#This Row],[Region]]="Dhaka",Orders[[#This Row],[Region]]="Chattogram"),"Priority","Standard")</f>
        <v>Priority</v>
      </c>
      <c r="S616" s="1" t="str">
        <f>_xlfn.CONCAT(Orders[[#This Row],[OrderID]],Orders[[#This Row],[CustomerID]],Orders[[#This Row],[Order Value]])</f>
        <v>O01228C003438851.0005</v>
      </c>
    </row>
    <row r="617" spans="1:19" x14ac:dyDescent="0.25">
      <c r="A617" s="1" t="s">
        <v>1078</v>
      </c>
      <c r="B617" s="1" t="s">
        <v>799</v>
      </c>
      <c r="C617" s="1" t="s">
        <v>191</v>
      </c>
      <c r="D617" s="1" t="str">
        <f>VLOOKUP(C617,Products[],2,FALSE)</f>
        <v>Snacks Standard 597</v>
      </c>
      <c r="E617" s="1" t="str">
        <f>VLOOKUP(Orders[[#This Row],[ProductID]],Products[],3,FALSE)</f>
        <v>Groceries</v>
      </c>
      <c r="F617" s="1" t="s">
        <v>125</v>
      </c>
      <c r="G617" s="1" t="str">
        <f>_xlfn.XLOOKUP(Orders[[#This Row],[CustomerID]],'Customers'!A:A,'Customers'!E:E)</f>
        <v>Corporate</v>
      </c>
      <c r="H617" s="2">
        <v>45992</v>
      </c>
      <c r="I617" s="2">
        <v>45992</v>
      </c>
      <c r="J617">
        <v>2</v>
      </c>
      <c r="K617">
        <v>4465.1099999999997</v>
      </c>
      <c r="L617">
        <v>0.05</v>
      </c>
      <c r="M617" s="1" t="s">
        <v>43</v>
      </c>
      <c r="N617" s="1" t="s">
        <v>15</v>
      </c>
      <c r="O617" s="1" t="s">
        <v>29</v>
      </c>
      <c r="P617" s="3">
        <f>Orders[[#This Row],[Quantity]]*Orders[[#This Row],[UnitPrice]]*(1-Orders[[#This Row],[Discount]])</f>
        <v>8483.7089999999989</v>
      </c>
      <c r="Q617" s="1" t="str">
        <f>IF(AND(Orders[[#This Row],[Order Value]]&gt;50000,Orders[[#This Row],[Status]]="Completed"),"Yes","No")</f>
        <v>No</v>
      </c>
      <c r="R617" s="1" t="str">
        <f>IF(OR(Orders[[#This Row],[Region]]="Dhaka",Orders[[#This Row],[Region]]="Chattogram"),"Priority","Standard")</f>
        <v>Standard</v>
      </c>
      <c r="S617" s="1" t="str">
        <f>_xlfn.CONCAT(Orders[[#This Row],[OrderID]],Orders[[#This Row],[CustomerID]],Orders[[#This Row],[Order Value]])</f>
        <v>O02443C04728483.709</v>
      </c>
    </row>
    <row r="618" spans="1:19" x14ac:dyDescent="0.25">
      <c r="A618" s="1" t="s">
        <v>1079</v>
      </c>
      <c r="B618" s="1" t="s">
        <v>314</v>
      </c>
      <c r="C618" s="1" t="s">
        <v>131</v>
      </c>
      <c r="D618" s="1" t="str">
        <f>VLOOKUP(C618,Products[],2,FALSE)</f>
        <v>Tables Plus 844</v>
      </c>
      <c r="E618" s="1" t="str">
        <f>VLOOKUP(Orders[[#This Row],[ProductID]],Products[],3,FALSE)</f>
        <v>Furniture</v>
      </c>
      <c r="F618" s="1" t="s">
        <v>82</v>
      </c>
      <c r="G618" s="1" t="str">
        <f>_xlfn.XLOOKUP(Orders[[#This Row],[CustomerID]],'Customers'!A:A,'Customers'!E:E)</f>
        <v>SMB</v>
      </c>
      <c r="H618" s="2">
        <v>45696</v>
      </c>
      <c r="I618" s="2">
        <v>45708</v>
      </c>
      <c r="J618">
        <v>17</v>
      </c>
      <c r="K618">
        <v>5274.78</v>
      </c>
      <c r="L618">
        <v>0</v>
      </c>
      <c r="M618" s="1" t="s">
        <v>52</v>
      </c>
      <c r="N618" s="1" t="s">
        <v>34</v>
      </c>
      <c r="O618" s="1" t="s">
        <v>24</v>
      </c>
      <c r="P618" s="3">
        <f>Orders[[#This Row],[Quantity]]*Orders[[#This Row],[UnitPrice]]*(1-Orders[[#This Row],[Discount]])</f>
        <v>89671.26</v>
      </c>
      <c r="Q618" s="1" t="str">
        <f>IF(AND(Orders[[#This Row],[Order Value]]&gt;50000,Orders[[#This Row],[Status]]="Completed"),"Yes","No")</f>
        <v>Yes</v>
      </c>
      <c r="R618" s="1" t="str">
        <f>IF(OR(Orders[[#This Row],[Region]]="Dhaka",Orders[[#This Row],[Region]]="Chattogram"),"Priority","Standard")</f>
        <v>Priority</v>
      </c>
      <c r="S618" s="1" t="str">
        <f>_xlfn.CONCAT(Orders[[#This Row],[OrderID]],Orders[[#This Row],[CustomerID]],Orders[[#This Row],[Order Value]])</f>
        <v>O04274C018089671.26</v>
      </c>
    </row>
    <row r="619" spans="1:19" x14ac:dyDescent="0.25">
      <c r="A619" s="1" t="s">
        <v>1080</v>
      </c>
      <c r="B619" s="1" t="s">
        <v>508</v>
      </c>
      <c r="C619" s="1" t="s">
        <v>159</v>
      </c>
      <c r="D619" s="1" t="str">
        <f>VLOOKUP(C619,Products[],2,FALSE)</f>
        <v>Kids Pro 394</v>
      </c>
      <c r="E619" s="1" t="str">
        <f>VLOOKUP(Orders[[#This Row],[ProductID]],Products[],3,FALSE)</f>
        <v>Apparel</v>
      </c>
      <c r="F619" s="1" t="s">
        <v>19</v>
      </c>
      <c r="G619" s="1" t="str">
        <f>_xlfn.XLOOKUP(Orders[[#This Row],[CustomerID]],'Customers'!A:A,'Customers'!E:E)</f>
        <v>Consumer</v>
      </c>
      <c r="H619" s="2">
        <v>45644</v>
      </c>
      <c r="I619" s="2">
        <v>45658</v>
      </c>
      <c r="J619">
        <v>11</v>
      </c>
      <c r="K619">
        <v>4661.6099999999997</v>
      </c>
      <c r="L619">
        <v>0.05</v>
      </c>
      <c r="M619" s="1" t="s">
        <v>14</v>
      </c>
      <c r="N619" s="1" t="s">
        <v>15</v>
      </c>
      <c r="O619" s="1" t="s">
        <v>29</v>
      </c>
      <c r="P619" s="3">
        <f>Orders[[#This Row],[Quantity]]*Orders[[#This Row],[UnitPrice]]*(1-Orders[[#This Row],[Discount]])</f>
        <v>48713.824499999995</v>
      </c>
      <c r="Q619" s="1" t="str">
        <f>IF(AND(Orders[[#This Row],[Order Value]]&gt;50000,Orders[[#This Row],[Status]]="Completed"),"Yes","No")</f>
        <v>No</v>
      </c>
      <c r="R619" s="1" t="str">
        <f>IF(OR(Orders[[#This Row],[Region]]="Dhaka",Orders[[#This Row],[Region]]="Chattogram"),"Priority","Standard")</f>
        <v>Standard</v>
      </c>
      <c r="S619" s="1" t="str">
        <f>_xlfn.CONCAT(Orders[[#This Row],[OrderID]],Orders[[#This Row],[CustomerID]],Orders[[#This Row],[Order Value]])</f>
        <v>O04202C027448713.8245</v>
      </c>
    </row>
    <row r="620" spans="1:19" x14ac:dyDescent="0.25">
      <c r="A620" s="1" t="s">
        <v>1081</v>
      </c>
      <c r="B620" s="1" t="s">
        <v>575</v>
      </c>
      <c r="C620" s="1" t="s">
        <v>108</v>
      </c>
      <c r="D620" s="1" t="str">
        <f>VLOOKUP(C620,Products[],2,FALSE)</f>
        <v>Men Max 446</v>
      </c>
      <c r="E620" s="1" t="str">
        <f>VLOOKUP(Orders[[#This Row],[ProductID]],Products[],3,FALSE)</f>
        <v>Apparel</v>
      </c>
      <c r="F620" s="1" t="s">
        <v>125</v>
      </c>
      <c r="G620" s="1" t="str">
        <f>_xlfn.XLOOKUP(Orders[[#This Row],[CustomerID]],'Customers'!A:A,'Customers'!E:E)</f>
        <v>consumer</v>
      </c>
      <c r="H620" s="2">
        <v>45671</v>
      </c>
      <c r="I620" s="2">
        <v>45677</v>
      </c>
      <c r="J620">
        <v>9</v>
      </c>
      <c r="K620">
        <v>6339.73</v>
      </c>
      <c r="L620">
        <v>0</v>
      </c>
      <c r="M620" s="1" t="s">
        <v>14</v>
      </c>
      <c r="N620" s="1" t="s">
        <v>34</v>
      </c>
      <c r="O620" s="1" t="s">
        <v>29</v>
      </c>
      <c r="P620" s="3">
        <f>Orders[[#This Row],[Quantity]]*Orders[[#This Row],[UnitPrice]]*(1-Orders[[#This Row],[Discount]])</f>
        <v>57057.569999999992</v>
      </c>
      <c r="Q620" s="1" t="str">
        <f>IF(AND(Orders[[#This Row],[Order Value]]&gt;50000,Orders[[#This Row],[Status]]="Completed"),"Yes","No")</f>
        <v>Yes</v>
      </c>
      <c r="R620" s="1" t="str">
        <f>IF(OR(Orders[[#This Row],[Region]]="Dhaka",Orders[[#This Row],[Region]]="Chattogram"),"Priority","Standard")</f>
        <v>Standard</v>
      </c>
      <c r="S620" s="1" t="str">
        <f>_xlfn.CONCAT(Orders[[#This Row],[OrderID]],Orders[[#This Row],[CustomerID]],Orders[[#This Row],[Order Value]])</f>
        <v>O03714C029957057.57</v>
      </c>
    </row>
    <row r="621" spans="1:19" x14ac:dyDescent="0.25">
      <c r="A621" s="1" t="s">
        <v>1082</v>
      </c>
      <c r="B621" s="1" t="s">
        <v>860</v>
      </c>
      <c r="C621" s="1" t="s">
        <v>199</v>
      </c>
      <c r="D621" s="1" t="str">
        <f>VLOOKUP(C621,Products[],2,FALSE)</f>
        <v>Laptops Deluxe 892</v>
      </c>
      <c r="E621" s="1" t="str">
        <f>VLOOKUP(Orders[[#This Row],[ProductID]],Products[],3,FALSE)</f>
        <v>Electronics</v>
      </c>
      <c r="F621" s="1" t="s">
        <v>55</v>
      </c>
      <c r="G621" s="1" t="str">
        <f>_xlfn.XLOOKUP(Orders[[#This Row],[CustomerID]],'Customers'!A:A,'Customers'!E:E)</f>
        <v>Corporate</v>
      </c>
      <c r="H621" s="2">
        <v>45916</v>
      </c>
      <c r="I621" s="2">
        <v>45915</v>
      </c>
      <c r="J621">
        <v>8</v>
      </c>
      <c r="K621">
        <v>4056.74</v>
      </c>
      <c r="L621">
        <v>0.2</v>
      </c>
      <c r="M621" s="1" t="s">
        <v>39</v>
      </c>
      <c r="N621" s="1" t="s">
        <v>34</v>
      </c>
      <c r="O621" s="1" t="s">
        <v>35</v>
      </c>
      <c r="P621" s="3">
        <f>Orders[[#This Row],[Quantity]]*Orders[[#This Row],[UnitPrice]]*(1-Orders[[#This Row],[Discount]])</f>
        <v>25963.135999999999</v>
      </c>
      <c r="Q621" s="1" t="str">
        <f>IF(AND(Orders[[#This Row],[Order Value]]&gt;50000,Orders[[#This Row],[Status]]="Completed"),"Yes","No")</f>
        <v>No</v>
      </c>
      <c r="R621" s="1" t="str">
        <f>IF(OR(Orders[[#This Row],[Region]]="Dhaka",Orders[[#This Row],[Region]]="Chattogram"),"Priority","Standard")</f>
        <v>Standard</v>
      </c>
      <c r="S621" s="1" t="str">
        <f>_xlfn.CONCAT(Orders[[#This Row],[OrderID]],Orders[[#This Row],[CustomerID]],Orders[[#This Row],[Order Value]])</f>
        <v>O05310C028725963.136</v>
      </c>
    </row>
    <row r="622" spans="1:19" x14ac:dyDescent="0.25">
      <c r="A622" s="1" t="s">
        <v>1083</v>
      </c>
      <c r="B622" s="1" t="s">
        <v>1084</v>
      </c>
      <c r="C622" s="1" t="s">
        <v>104</v>
      </c>
      <c r="D622" s="1" t="str">
        <f>VLOOKUP(C622,Products[],2,FALSE)</f>
        <v>Audio Prime 238</v>
      </c>
      <c r="E622" s="1" t="str">
        <f>VLOOKUP(Orders[[#This Row],[ProductID]],Products[],3,FALSE)</f>
        <v>Electronics</v>
      </c>
      <c r="F622" s="1" t="s">
        <v>55</v>
      </c>
      <c r="G622" s="1" t="str">
        <f>_xlfn.XLOOKUP(Orders[[#This Row],[CustomerID]],'Customers'!A:A,'Customers'!E:E)</f>
        <v>SMB</v>
      </c>
      <c r="H622" s="2">
        <v>45673</v>
      </c>
      <c r="I622" s="2">
        <v>45681</v>
      </c>
      <c r="J622">
        <v>16</v>
      </c>
      <c r="K622">
        <v>7592.88</v>
      </c>
      <c r="L622">
        <v>0.15</v>
      </c>
      <c r="M622" s="1" t="s">
        <v>52</v>
      </c>
      <c r="N622" s="1" t="s">
        <v>34</v>
      </c>
      <c r="O622" s="1" t="s">
        <v>21</v>
      </c>
      <c r="P622" s="3">
        <f>Orders[[#This Row],[Quantity]]*Orders[[#This Row],[UnitPrice]]*(1-Orders[[#This Row],[Discount]])</f>
        <v>103263.16800000001</v>
      </c>
      <c r="Q622" s="1" t="str">
        <f>IF(AND(Orders[[#This Row],[Order Value]]&gt;50000,Orders[[#This Row],[Status]]="Completed"),"Yes","No")</f>
        <v>Yes</v>
      </c>
      <c r="R622" s="1" t="str">
        <f>IF(OR(Orders[[#This Row],[Region]]="Dhaka",Orders[[#This Row],[Region]]="Chattogram"),"Priority","Standard")</f>
        <v>Priority</v>
      </c>
      <c r="S622" s="1" t="str">
        <f>_xlfn.CONCAT(Orders[[#This Row],[OrderID]],Orders[[#This Row],[CustomerID]],Orders[[#This Row],[Order Value]])</f>
        <v>O05260C0450103263.168</v>
      </c>
    </row>
    <row r="623" spans="1:19" x14ac:dyDescent="0.25">
      <c r="A623" s="1" t="s">
        <v>1085</v>
      </c>
      <c r="B623" s="1" t="s">
        <v>543</v>
      </c>
      <c r="C623" s="1" t="s">
        <v>218</v>
      </c>
      <c r="D623" s="1" t="str">
        <f>VLOOKUP(C623,Products[],2,FALSE)</f>
        <v>Kids Eco 762</v>
      </c>
      <c r="E623" s="1" t="str">
        <f>VLOOKUP(Orders[[#This Row],[ProductID]],Products[],3,FALSE)</f>
        <v>Apparel</v>
      </c>
      <c r="F623" s="1" t="s">
        <v>82</v>
      </c>
      <c r="G623" s="1" t="str">
        <f>_xlfn.XLOOKUP(Orders[[#This Row],[CustomerID]],'Customers'!A:A,'Customers'!E:E)</f>
        <v>Home Office</v>
      </c>
      <c r="H623" s="2">
        <v>45937</v>
      </c>
      <c r="I623" s="2">
        <v>45943</v>
      </c>
      <c r="J623">
        <v>9</v>
      </c>
      <c r="K623">
        <v>7547.84</v>
      </c>
      <c r="L623">
        <v>0</v>
      </c>
      <c r="M623" s="1" t="s">
        <v>39</v>
      </c>
      <c r="N623" s="1" t="s">
        <v>84</v>
      </c>
      <c r="O623" s="1" t="s">
        <v>35</v>
      </c>
      <c r="P623" s="3">
        <f>Orders[[#This Row],[Quantity]]*Orders[[#This Row],[UnitPrice]]*(1-Orders[[#This Row],[Discount]])</f>
        <v>67930.559999999998</v>
      </c>
      <c r="Q623" s="1" t="str">
        <f>IF(AND(Orders[[#This Row],[Order Value]]&gt;50000,Orders[[#This Row],[Status]]="Completed"),"Yes","No")</f>
        <v>No</v>
      </c>
      <c r="R623" s="1" t="str">
        <f>IF(OR(Orders[[#This Row],[Region]]="Dhaka",Orders[[#This Row],[Region]]="Chattogram"),"Priority","Standard")</f>
        <v>Standard</v>
      </c>
      <c r="S623" s="1" t="str">
        <f>_xlfn.CONCAT(Orders[[#This Row],[OrderID]],Orders[[#This Row],[CustomerID]],Orders[[#This Row],[Order Value]])</f>
        <v>O01996C049867930.56</v>
      </c>
    </row>
    <row r="624" spans="1:19" x14ac:dyDescent="0.25">
      <c r="A624" s="1" t="s">
        <v>1086</v>
      </c>
      <c r="B624" s="1" t="s">
        <v>1087</v>
      </c>
      <c r="C624" s="1" t="s">
        <v>131</v>
      </c>
      <c r="D624" s="1" t="str">
        <f>VLOOKUP(C624,Products[],2,FALSE)</f>
        <v>Tables Plus 844</v>
      </c>
      <c r="E624" s="1" t="str">
        <f>VLOOKUP(Orders[[#This Row],[ProductID]],Products[],3,FALSE)</f>
        <v>Furniture</v>
      </c>
      <c r="F624" s="1" t="s">
        <v>51</v>
      </c>
      <c r="G624" s="1" t="str">
        <f>_xlfn.XLOOKUP(Orders[[#This Row],[CustomerID]],'Customers'!A:A,'Customers'!E:E)</f>
        <v>Home Office</v>
      </c>
      <c r="H624" s="2">
        <v>45392</v>
      </c>
      <c r="I624" s="2">
        <v>45400</v>
      </c>
      <c r="J624">
        <v>8</v>
      </c>
      <c r="K624">
        <v>6739.43</v>
      </c>
      <c r="L624">
        <v>0</v>
      </c>
      <c r="M624" s="1" t="s">
        <v>20</v>
      </c>
      <c r="N624" s="1" t="s">
        <v>28</v>
      </c>
      <c r="O624" s="1" t="s">
        <v>29</v>
      </c>
      <c r="P624" s="3">
        <f>Orders[[#This Row],[Quantity]]*Orders[[#This Row],[UnitPrice]]*(1-Orders[[#This Row],[Discount]])</f>
        <v>53915.44</v>
      </c>
      <c r="Q624" s="1" t="str">
        <f>IF(AND(Orders[[#This Row],[Order Value]]&gt;50000,Orders[[#This Row],[Status]]="Completed"),"Yes","No")</f>
        <v>No</v>
      </c>
      <c r="R624" s="1" t="str">
        <f>IF(OR(Orders[[#This Row],[Region]]="Dhaka",Orders[[#This Row],[Region]]="Chattogram"),"Priority","Standard")</f>
        <v>Priority</v>
      </c>
      <c r="S624" s="1" t="str">
        <f>_xlfn.CONCAT(Orders[[#This Row],[OrderID]],Orders[[#This Row],[CustomerID]],Orders[[#This Row],[Order Value]])</f>
        <v>O05165C015053915.44</v>
      </c>
    </row>
    <row r="625" spans="1:19" x14ac:dyDescent="0.25">
      <c r="A625" s="1" t="s">
        <v>1088</v>
      </c>
      <c r="B625" s="1" t="s">
        <v>441</v>
      </c>
      <c r="C625" s="1" t="s">
        <v>218</v>
      </c>
      <c r="D625" s="1" t="str">
        <f>VLOOKUP(C625,Products[],2,FALSE)</f>
        <v>Kids Eco 762</v>
      </c>
      <c r="E625" s="1" t="str">
        <f>VLOOKUP(Orders[[#This Row],[ProductID]],Products[],3,FALSE)</f>
        <v>Apparel</v>
      </c>
      <c r="F625" s="1" t="s">
        <v>51</v>
      </c>
      <c r="G625" s="1" t="str">
        <f>_xlfn.XLOOKUP(Orders[[#This Row],[CustomerID]],'Customers'!A:A,'Customers'!E:E)</f>
        <v>SMB</v>
      </c>
      <c r="H625" s="2">
        <v>45372</v>
      </c>
      <c r="I625" s="2">
        <v>45385</v>
      </c>
      <c r="J625">
        <v>15</v>
      </c>
      <c r="K625">
        <v>7676.86</v>
      </c>
      <c r="L625">
        <v>0</v>
      </c>
      <c r="M625" s="1" t="s">
        <v>52</v>
      </c>
      <c r="N625" s="1" t="s">
        <v>15</v>
      </c>
      <c r="O625" s="1" t="s">
        <v>21</v>
      </c>
      <c r="P625" s="3">
        <f>Orders[[#This Row],[Quantity]]*Orders[[#This Row],[UnitPrice]]*(1-Orders[[#This Row],[Discount]])</f>
        <v>115152.9</v>
      </c>
      <c r="Q625" s="1" t="str">
        <f>IF(AND(Orders[[#This Row],[Order Value]]&gt;50000,Orders[[#This Row],[Status]]="Completed"),"Yes","No")</f>
        <v>No</v>
      </c>
      <c r="R625" s="1" t="str">
        <f>IF(OR(Orders[[#This Row],[Region]]="Dhaka",Orders[[#This Row],[Region]]="Chattogram"),"Priority","Standard")</f>
        <v>Priority</v>
      </c>
      <c r="S625" s="1" t="str">
        <f>_xlfn.CONCAT(Orders[[#This Row],[OrderID]],Orders[[#This Row],[CustomerID]],Orders[[#This Row],[Order Value]])</f>
        <v>O00711C0028115152.9</v>
      </c>
    </row>
    <row r="626" spans="1:19" x14ac:dyDescent="0.25">
      <c r="A626" s="1" t="s">
        <v>1089</v>
      </c>
      <c r="B626" s="1" t="s">
        <v>873</v>
      </c>
      <c r="C626" s="1" t="s">
        <v>71</v>
      </c>
      <c r="D626" s="1" t="str">
        <f>VLOOKUP(C626,Products[],2,FALSE)</f>
        <v>Cameras Classic 922</v>
      </c>
      <c r="E626" s="1" t="str">
        <f>VLOOKUP(Orders[[#This Row],[ProductID]],Products[],3,FALSE)</f>
        <v>Electronics</v>
      </c>
      <c r="F626" s="1" t="s">
        <v>152</v>
      </c>
      <c r="G626" s="1" t="str">
        <f>_xlfn.XLOOKUP(Orders[[#This Row],[CustomerID]],'Customers'!A:A,'Customers'!E:E)</f>
        <v>Corporate</v>
      </c>
      <c r="H626" s="2">
        <v>45332</v>
      </c>
      <c r="I626" s="2">
        <v>45339</v>
      </c>
      <c r="J626">
        <v>5</v>
      </c>
      <c r="K626">
        <v>1373.42</v>
      </c>
      <c r="L626">
        <v>0.2</v>
      </c>
      <c r="M626" s="1" t="s">
        <v>39</v>
      </c>
      <c r="N626" s="1" t="s">
        <v>34</v>
      </c>
      <c r="O626" s="1" t="s">
        <v>35</v>
      </c>
      <c r="P626" s="3">
        <f>Orders[[#This Row],[Quantity]]*Orders[[#This Row],[UnitPrice]]*(1-Orders[[#This Row],[Discount]])</f>
        <v>5493.68</v>
      </c>
      <c r="Q626" s="1" t="str">
        <f>IF(AND(Orders[[#This Row],[Order Value]]&gt;50000,Orders[[#This Row],[Status]]="Completed"),"Yes","No")</f>
        <v>No</v>
      </c>
      <c r="R626" s="1" t="str">
        <f>IF(OR(Orders[[#This Row],[Region]]="Dhaka",Orders[[#This Row],[Region]]="Chattogram"),"Priority","Standard")</f>
        <v>Standard</v>
      </c>
      <c r="S626" s="1" t="str">
        <f>_xlfn.CONCAT(Orders[[#This Row],[OrderID]],Orders[[#This Row],[CustomerID]],Orders[[#This Row],[Order Value]])</f>
        <v>O01565C00745493.68</v>
      </c>
    </row>
    <row r="627" spans="1:19" x14ac:dyDescent="0.25">
      <c r="A627" s="1" t="s">
        <v>1090</v>
      </c>
      <c r="B627" s="1" t="s">
        <v>329</v>
      </c>
      <c r="C627" s="1" t="s">
        <v>62</v>
      </c>
      <c r="D627" s="1" t="str">
        <f>VLOOKUP(C627,Products[],2,FALSE)</f>
        <v>Mobile Accessories Lite 346</v>
      </c>
      <c r="E627" s="1" t="str">
        <f>VLOOKUP(Orders[[#This Row],[ProductID]],Products[],3,FALSE)</f>
        <v>Electronics</v>
      </c>
      <c r="F627" s="1" t="s">
        <v>63</v>
      </c>
      <c r="G627" s="1" t="str">
        <f>_xlfn.XLOOKUP(Orders[[#This Row],[CustomerID]],'Customers'!A:A,'Customers'!E:E)</f>
        <v>SMB</v>
      </c>
      <c r="H627" s="2">
        <v>45530</v>
      </c>
      <c r="I627" s="2">
        <v>45530</v>
      </c>
      <c r="J627">
        <v>23</v>
      </c>
      <c r="K627">
        <v>6898.94</v>
      </c>
      <c r="L627">
        <v>0</v>
      </c>
      <c r="M627" s="1" t="s">
        <v>52</v>
      </c>
      <c r="N627" s="1" t="s">
        <v>34</v>
      </c>
      <c r="O627" s="1" t="s">
        <v>35</v>
      </c>
      <c r="P627" s="3">
        <f>Orders[[#This Row],[Quantity]]*Orders[[#This Row],[UnitPrice]]*(1-Orders[[#This Row],[Discount]])</f>
        <v>158675.62</v>
      </c>
      <c r="Q627" s="1" t="str">
        <f>IF(AND(Orders[[#This Row],[Order Value]]&gt;50000,Orders[[#This Row],[Status]]="Completed"),"Yes","No")</f>
        <v>Yes</v>
      </c>
      <c r="R627" s="1" t="str">
        <f>IF(OR(Orders[[#This Row],[Region]]="Dhaka",Orders[[#This Row],[Region]]="Chattogram"),"Priority","Standard")</f>
        <v>Priority</v>
      </c>
      <c r="S627" s="1" t="str">
        <f>_xlfn.CONCAT(Orders[[#This Row],[OrderID]],Orders[[#This Row],[CustomerID]],Orders[[#This Row],[Order Value]])</f>
        <v>O03240C0440158675.62</v>
      </c>
    </row>
    <row r="628" spans="1:19" x14ac:dyDescent="0.25">
      <c r="A628" s="1" t="s">
        <v>1091</v>
      </c>
      <c r="B628" s="1" t="s">
        <v>806</v>
      </c>
      <c r="C628" s="1" t="s">
        <v>151</v>
      </c>
      <c r="D628" s="1" t="str">
        <f>VLOOKUP(C628,Products[],2,FALSE)</f>
        <v>Paper Lite 570</v>
      </c>
      <c r="E628" s="1" t="str">
        <f>VLOOKUP(Orders[[#This Row],[ProductID]],Products[],3,FALSE)</f>
        <v>Office Supplies</v>
      </c>
      <c r="F628" s="1" t="s">
        <v>55</v>
      </c>
      <c r="G628" s="1" t="str">
        <f>_xlfn.XLOOKUP(Orders[[#This Row],[CustomerID]],'Customers'!A:A,'Customers'!E:E)</f>
        <v>Corporate</v>
      </c>
      <c r="H628" s="2">
        <v>45475</v>
      </c>
      <c r="I628" s="2">
        <v>45482</v>
      </c>
      <c r="J628">
        <v>16</v>
      </c>
      <c r="K628">
        <v>3837.3</v>
      </c>
      <c r="L628">
        <v>0.1</v>
      </c>
      <c r="M628" s="1" t="s">
        <v>14</v>
      </c>
      <c r="N628" s="1" t="s">
        <v>28</v>
      </c>
      <c r="O628" s="1" t="s">
        <v>35</v>
      </c>
      <c r="P628" s="3">
        <f>Orders[[#This Row],[Quantity]]*Orders[[#This Row],[UnitPrice]]*(1-Orders[[#This Row],[Discount]])</f>
        <v>55257.120000000003</v>
      </c>
      <c r="Q628" s="1" t="str">
        <f>IF(AND(Orders[[#This Row],[Order Value]]&gt;50000,Orders[[#This Row],[Status]]="Completed"),"Yes","No")</f>
        <v>No</v>
      </c>
      <c r="R628" s="1" t="str">
        <f>IF(OR(Orders[[#This Row],[Region]]="Dhaka",Orders[[#This Row],[Region]]="Chattogram"),"Priority","Standard")</f>
        <v>Standard</v>
      </c>
      <c r="S628" s="1" t="str">
        <f>_xlfn.CONCAT(Orders[[#This Row],[OrderID]],Orders[[#This Row],[CustomerID]],Orders[[#This Row],[Order Value]])</f>
        <v>O04753C018155257.12</v>
      </c>
    </row>
    <row r="629" spans="1:19" x14ac:dyDescent="0.25">
      <c r="A629" s="1" t="s">
        <v>1092</v>
      </c>
      <c r="B629" s="1" t="s">
        <v>1028</v>
      </c>
      <c r="C629" s="1" t="s">
        <v>46</v>
      </c>
      <c r="D629" s="1" t="str">
        <f>VLOOKUP(C629,Products[],2,FALSE)</f>
        <v>Tables Max 631</v>
      </c>
      <c r="E629" s="1" t="str">
        <f>VLOOKUP(Orders[[#This Row],[ProductID]],Products[],3,FALSE)</f>
        <v>Furniture</v>
      </c>
      <c r="F629" s="1" t="s">
        <v>79</v>
      </c>
      <c r="G629" s="1" t="str">
        <f>_xlfn.XLOOKUP(Orders[[#This Row],[CustomerID]],'Customers'!A:A,'Customers'!E:E)</f>
        <v>SMB</v>
      </c>
      <c r="H629" s="2">
        <v>45755</v>
      </c>
      <c r="I629" s="2">
        <v>45769</v>
      </c>
      <c r="J629">
        <v>21</v>
      </c>
      <c r="K629">
        <v>6919.14</v>
      </c>
      <c r="L629">
        <v>0.05</v>
      </c>
      <c r="M629" s="1" t="s">
        <v>39</v>
      </c>
      <c r="N629" s="1" t="s">
        <v>34</v>
      </c>
      <c r="O629" s="1" t="s">
        <v>21</v>
      </c>
      <c r="P629" s="3">
        <f>Orders[[#This Row],[Quantity]]*Orders[[#This Row],[UnitPrice]]*(1-Orders[[#This Row],[Discount]])</f>
        <v>138036.84299999999</v>
      </c>
      <c r="Q629" s="1" t="str">
        <f>IF(AND(Orders[[#This Row],[Order Value]]&gt;50000,Orders[[#This Row],[Status]]="Completed"),"Yes","No")</f>
        <v>Yes</v>
      </c>
      <c r="R629" s="1" t="str">
        <f>IF(OR(Orders[[#This Row],[Region]]="Dhaka",Orders[[#This Row],[Region]]="Chattogram"),"Priority","Standard")</f>
        <v>Standard</v>
      </c>
      <c r="S629" s="1" t="str">
        <f>_xlfn.CONCAT(Orders[[#This Row],[OrderID]],Orders[[#This Row],[CustomerID]],Orders[[#This Row],[Order Value]])</f>
        <v>O03547C0253138036.843</v>
      </c>
    </row>
    <row r="630" spans="1:19" x14ac:dyDescent="0.25">
      <c r="A630" s="1" t="s">
        <v>1093</v>
      </c>
      <c r="B630" s="1" t="s">
        <v>294</v>
      </c>
      <c r="C630" s="1" t="s">
        <v>65</v>
      </c>
      <c r="D630" s="1" t="str">
        <f>VLOOKUP(C630,Products[],2,FALSE)</f>
        <v>Household Classic 671</v>
      </c>
      <c r="E630" s="1" t="str">
        <f>VLOOKUP(Orders[[#This Row],[ProductID]],Products[],3,FALSE)</f>
        <v>Groceries</v>
      </c>
      <c r="F630" s="1" t="s">
        <v>23</v>
      </c>
      <c r="G630" s="1" t="str">
        <f>_xlfn.XLOOKUP(Orders[[#This Row],[CustomerID]],'Customers'!A:A,'Customers'!E:E)</f>
        <v>Home Office</v>
      </c>
      <c r="H630" s="2">
        <v>45991</v>
      </c>
      <c r="I630" s="2">
        <v>46000</v>
      </c>
      <c r="J630">
        <v>2</v>
      </c>
      <c r="K630">
        <v>2668.79</v>
      </c>
      <c r="L630">
        <v>0.1</v>
      </c>
      <c r="M630" s="1" t="s">
        <v>20</v>
      </c>
      <c r="N630" s="1" t="s">
        <v>34</v>
      </c>
      <c r="O630" s="1" t="s">
        <v>21</v>
      </c>
      <c r="P630" s="3">
        <f>Orders[[#This Row],[Quantity]]*Orders[[#This Row],[UnitPrice]]*(1-Orders[[#This Row],[Discount]])</f>
        <v>4803.8220000000001</v>
      </c>
      <c r="Q630" s="1" t="str">
        <f>IF(AND(Orders[[#This Row],[Order Value]]&gt;50000,Orders[[#This Row],[Status]]="Completed"),"Yes","No")</f>
        <v>No</v>
      </c>
      <c r="R630" s="1" t="str">
        <f>IF(OR(Orders[[#This Row],[Region]]="Dhaka",Orders[[#This Row],[Region]]="Chattogram"),"Priority","Standard")</f>
        <v>Priority</v>
      </c>
      <c r="S630" s="1" t="str">
        <f>_xlfn.CONCAT(Orders[[#This Row],[OrderID]],Orders[[#This Row],[CustomerID]],Orders[[#This Row],[Order Value]])</f>
        <v>O05135C04044803.822</v>
      </c>
    </row>
    <row r="631" spans="1:19" x14ac:dyDescent="0.25">
      <c r="A631" s="1" t="s">
        <v>1094</v>
      </c>
      <c r="B631" s="1" t="s">
        <v>1087</v>
      </c>
      <c r="C631" s="1" t="s">
        <v>151</v>
      </c>
      <c r="D631" s="1" t="str">
        <f>VLOOKUP(C631,Products[],2,FALSE)</f>
        <v>Paper Lite 570</v>
      </c>
      <c r="E631" s="1" t="str">
        <f>VLOOKUP(Orders[[#This Row],[ProductID]],Products[],3,FALSE)</f>
        <v>Office Supplies</v>
      </c>
      <c r="F631" s="1" t="s">
        <v>33</v>
      </c>
      <c r="G631" s="1" t="str">
        <f>_xlfn.XLOOKUP(Orders[[#This Row],[CustomerID]],'Customers'!A:A,'Customers'!E:E)</f>
        <v>Home Office</v>
      </c>
      <c r="H631" s="2">
        <v>45484</v>
      </c>
      <c r="I631" s="2">
        <v>45490</v>
      </c>
      <c r="J631">
        <v>6</v>
      </c>
      <c r="K631">
        <v>2938.78</v>
      </c>
      <c r="L631">
        <v>0.1</v>
      </c>
      <c r="M631" s="1" t="s">
        <v>52</v>
      </c>
      <c r="N631" s="1" t="s">
        <v>34</v>
      </c>
      <c r="O631" s="1" t="s">
        <v>35</v>
      </c>
      <c r="P631" s="3">
        <f>Orders[[#This Row],[Quantity]]*Orders[[#This Row],[UnitPrice]]*(1-Orders[[#This Row],[Discount]])</f>
        <v>15869.412</v>
      </c>
      <c r="Q631" s="1" t="str">
        <f>IF(AND(Orders[[#This Row],[Order Value]]&gt;50000,Orders[[#This Row],[Status]]="Completed"),"Yes","No")</f>
        <v>No</v>
      </c>
      <c r="R631" s="1" t="str">
        <f>IF(OR(Orders[[#This Row],[Region]]="Dhaka",Orders[[#This Row],[Region]]="Chattogram"),"Priority","Standard")</f>
        <v>Priority</v>
      </c>
      <c r="S631" s="1" t="str">
        <f>_xlfn.CONCAT(Orders[[#This Row],[OrderID]],Orders[[#This Row],[CustomerID]],Orders[[#This Row],[Order Value]])</f>
        <v>O01344C015015869.412</v>
      </c>
    </row>
    <row r="632" spans="1:19" x14ac:dyDescent="0.25">
      <c r="A632" s="1" t="s">
        <v>1095</v>
      </c>
      <c r="B632" s="1" t="s">
        <v>249</v>
      </c>
      <c r="C632" s="1" t="s">
        <v>212</v>
      </c>
      <c r="D632" s="1" t="str">
        <f>VLOOKUP(C632,Products[],2,FALSE)</f>
        <v>Binders Lite 858</v>
      </c>
      <c r="E632" s="1" t="str">
        <f>VLOOKUP(Orders[[#This Row],[ProductID]],Products[],3,FALSE)</f>
        <v>Office Supplies</v>
      </c>
      <c r="F632" s="1" t="s">
        <v>59</v>
      </c>
      <c r="G632" s="1" t="str">
        <f>_xlfn.XLOOKUP(Orders[[#This Row],[CustomerID]],'Customers'!A:A,'Customers'!E:E)</f>
        <v>Consumer</v>
      </c>
      <c r="H632" s="2">
        <v>45315</v>
      </c>
      <c r="I632" s="2">
        <v>45314</v>
      </c>
      <c r="J632">
        <v>15</v>
      </c>
      <c r="K632">
        <v>5180.33</v>
      </c>
      <c r="L632">
        <v>0.2</v>
      </c>
      <c r="M632" s="1" t="s">
        <v>52</v>
      </c>
      <c r="N632" s="1" t="s">
        <v>84</v>
      </c>
      <c r="O632" s="1" t="s">
        <v>35</v>
      </c>
      <c r="P632" s="3">
        <f>Orders[[#This Row],[Quantity]]*Orders[[#This Row],[UnitPrice]]*(1-Orders[[#This Row],[Discount]])</f>
        <v>62163.96</v>
      </c>
      <c r="Q632" s="1" t="str">
        <f>IF(AND(Orders[[#This Row],[Order Value]]&gt;50000,Orders[[#This Row],[Status]]="Completed"),"Yes","No")</f>
        <v>No</v>
      </c>
      <c r="R632" s="1" t="str">
        <f>IF(OR(Orders[[#This Row],[Region]]="Dhaka",Orders[[#This Row],[Region]]="Chattogram"),"Priority","Standard")</f>
        <v>Priority</v>
      </c>
      <c r="S632" s="1" t="str">
        <f>_xlfn.CONCAT(Orders[[#This Row],[OrderID]],Orders[[#This Row],[CustomerID]],Orders[[#This Row],[Order Value]])</f>
        <v>O02309C043262163.96</v>
      </c>
    </row>
    <row r="633" spans="1:19" x14ac:dyDescent="0.25">
      <c r="A633" s="1" t="s">
        <v>1096</v>
      </c>
      <c r="B633" s="1" t="s">
        <v>860</v>
      </c>
      <c r="C633" s="1" t="s">
        <v>78</v>
      </c>
      <c r="D633" s="1" t="str">
        <f>VLOOKUP(C633,Products[],2,FALSE)</f>
        <v>Personal Care Eco 185</v>
      </c>
      <c r="E633" s="1" t="str">
        <f>VLOOKUP(Orders[[#This Row],[ProductID]],Products[],3,FALSE)</f>
        <v>Groceries</v>
      </c>
      <c r="F633" s="1" t="s">
        <v>82</v>
      </c>
      <c r="G633" s="1" t="str">
        <f>_xlfn.XLOOKUP(Orders[[#This Row],[CustomerID]],'Customers'!A:A,'Customers'!E:E)</f>
        <v>Corporate</v>
      </c>
      <c r="H633" s="2">
        <v>45496</v>
      </c>
      <c r="I633" s="2">
        <v>45507</v>
      </c>
      <c r="J633">
        <v>13</v>
      </c>
      <c r="K633">
        <v>7642.31</v>
      </c>
      <c r="L633">
        <v>0.2</v>
      </c>
      <c r="M633" s="1" t="s">
        <v>39</v>
      </c>
      <c r="N633" s="1" t="s">
        <v>84</v>
      </c>
      <c r="O633" s="1" t="s">
        <v>21</v>
      </c>
      <c r="P633" s="3">
        <f>Orders[[#This Row],[Quantity]]*Orders[[#This Row],[UnitPrice]]*(1-Orders[[#This Row],[Discount]])</f>
        <v>79480.024000000005</v>
      </c>
      <c r="Q633" s="1" t="str">
        <f>IF(AND(Orders[[#This Row],[Order Value]]&gt;50000,Orders[[#This Row],[Status]]="Completed"),"Yes","No")</f>
        <v>No</v>
      </c>
      <c r="R633" s="1" t="str">
        <f>IF(OR(Orders[[#This Row],[Region]]="Dhaka",Orders[[#This Row],[Region]]="Chattogram"),"Priority","Standard")</f>
        <v>Standard</v>
      </c>
      <c r="S633" s="1" t="str">
        <f>_xlfn.CONCAT(Orders[[#This Row],[OrderID]],Orders[[#This Row],[CustomerID]],Orders[[#This Row],[Order Value]])</f>
        <v>O03697C028779480.024</v>
      </c>
    </row>
    <row r="634" spans="1:19" x14ac:dyDescent="0.25">
      <c r="A634" s="1" t="s">
        <v>1097</v>
      </c>
      <c r="B634" s="1" t="s">
        <v>1098</v>
      </c>
      <c r="C634" s="1" t="s">
        <v>141</v>
      </c>
      <c r="D634" s="1" t="str">
        <f>VLOOKUP(C634,Products[],2,FALSE)</f>
        <v>Footwear Deluxe 366</v>
      </c>
      <c r="E634" s="1" t="str">
        <f>VLOOKUP(Orders[[#This Row],[ProductID]],Products[],3,FALSE)</f>
        <v>Apparel</v>
      </c>
      <c r="F634" s="1" t="s">
        <v>59</v>
      </c>
      <c r="G634" s="1" t="str">
        <f>_xlfn.XLOOKUP(Orders[[#This Row],[CustomerID]],'Customers'!A:A,'Customers'!E:E)</f>
        <v>Home Office</v>
      </c>
      <c r="H634" s="2">
        <v>45447</v>
      </c>
      <c r="I634" s="2">
        <v>45460</v>
      </c>
      <c r="J634">
        <v>22</v>
      </c>
      <c r="K634">
        <v>5523.71</v>
      </c>
      <c r="L634">
        <v>0.15</v>
      </c>
      <c r="M634" s="1" t="s">
        <v>20</v>
      </c>
      <c r="N634" s="1" t="s">
        <v>28</v>
      </c>
      <c r="O634" s="1" t="s">
        <v>24</v>
      </c>
      <c r="P634" s="3">
        <f>Orders[[#This Row],[Quantity]]*Orders[[#This Row],[UnitPrice]]*(1-Orders[[#This Row],[Discount]])</f>
        <v>103293.37699999999</v>
      </c>
      <c r="Q634" s="1" t="str">
        <f>IF(AND(Orders[[#This Row],[Order Value]]&gt;50000,Orders[[#This Row],[Status]]="Completed"),"Yes","No")</f>
        <v>No</v>
      </c>
      <c r="R634" s="1" t="str">
        <f>IF(OR(Orders[[#This Row],[Region]]="Dhaka",Orders[[#This Row],[Region]]="Chattogram"),"Priority","Standard")</f>
        <v>Priority</v>
      </c>
      <c r="S634" s="1" t="str">
        <f>_xlfn.CONCAT(Orders[[#This Row],[OrderID]],Orders[[#This Row],[CustomerID]],Orders[[#This Row],[Order Value]])</f>
        <v>O05256C0278103293.377</v>
      </c>
    </row>
    <row r="635" spans="1:19" x14ac:dyDescent="0.25">
      <c r="A635" s="1" t="s">
        <v>1100</v>
      </c>
      <c r="B635" s="1" t="s">
        <v>302</v>
      </c>
      <c r="C635" s="1" t="s">
        <v>58</v>
      </c>
      <c r="D635" s="1" t="str">
        <f>VLOOKUP(C635,Products[],2,FALSE)</f>
        <v>Beverages Standard 258</v>
      </c>
      <c r="E635" s="1" t="str">
        <f>VLOOKUP(Orders[[#This Row],[ProductID]],Products[],3,FALSE)</f>
        <v>Groceries</v>
      </c>
      <c r="F635" s="1" t="s">
        <v>105</v>
      </c>
      <c r="G635" s="1" t="str">
        <f>_xlfn.XLOOKUP(Orders[[#This Row],[CustomerID]],'Customers'!A:A,'Customers'!E:E)</f>
        <v>consumer</v>
      </c>
      <c r="H635" s="2">
        <v>45809</v>
      </c>
      <c r="I635" s="2">
        <v>45810</v>
      </c>
      <c r="J635">
        <v>4</v>
      </c>
      <c r="K635">
        <v>5222.34</v>
      </c>
      <c r="L635">
        <v>0.2</v>
      </c>
      <c r="M635" s="1" t="s">
        <v>39</v>
      </c>
      <c r="N635" s="1" t="s">
        <v>34</v>
      </c>
      <c r="O635" s="1" t="s">
        <v>24</v>
      </c>
      <c r="P635" s="3">
        <f>Orders[[#This Row],[Quantity]]*Orders[[#This Row],[UnitPrice]]*(1-Orders[[#This Row],[Discount]])</f>
        <v>16711.488000000001</v>
      </c>
      <c r="Q635" s="1" t="str">
        <f>IF(AND(Orders[[#This Row],[Order Value]]&gt;50000,Orders[[#This Row],[Status]]="Completed"),"Yes","No")</f>
        <v>No</v>
      </c>
      <c r="R635" s="1" t="str">
        <f>IF(OR(Orders[[#This Row],[Region]]="Dhaka",Orders[[#This Row],[Region]]="Chattogram"),"Priority","Standard")</f>
        <v>Standard</v>
      </c>
      <c r="S635" s="1" t="str">
        <f>_xlfn.CONCAT(Orders[[#This Row],[OrderID]],Orders[[#This Row],[CustomerID]],Orders[[#This Row],[Order Value]])</f>
        <v>O00641C032616711.488</v>
      </c>
    </row>
    <row r="636" spans="1:19" x14ac:dyDescent="0.25">
      <c r="A636" s="1" t="s">
        <v>1101</v>
      </c>
      <c r="B636" s="1" t="s">
        <v>491</v>
      </c>
      <c r="C636" s="1" t="s">
        <v>151</v>
      </c>
      <c r="D636" s="1" t="str">
        <f>VLOOKUP(C636,Products[],2,FALSE)</f>
        <v>Paper Lite 570</v>
      </c>
      <c r="E636" s="1" t="str">
        <f>VLOOKUP(Orders[[#This Row],[ProductID]],Products[],3,FALSE)</f>
        <v>Office Supplies</v>
      </c>
      <c r="F636" s="1" t="s">
        <v>79</v>
      </c>
      <c r="G636" s="1" t="str">
        <f>_xlfn.XLOOKUP(Orders[[#This Row],[CustomerID]],'Customers'!A:A,'Customers'!E:E)</f>
        <v>Home Office</v>
      </c>
      <c r="H636" s="2">
        <v>45295</v>
      </c>
      <c r="I636" s="2">
        <v>45301</v>
      </c>
      <c r="J636">
        <v>6</v>
      </c>
      <c r="K636">
        <v>2441.86</v>
      </c>
      <c r="L636">
        <v>0</v>
      </c>
      <c r="M636" s="1" t="s">
        <v>39</v>
      </c>
      <c r="N636" s="1" t="s">
        <v>15</v>
      </c>
      <c r="O636" s="1" t="s">
        <v>21</v>
      </c>
      <c r="P636" s="3">
        <f>Orders[[#This Row],[Quantity]]*Orders[[#This Row],[UnitPrice]]*(1-Orders[[#This Row],[Discount]])</f>
        <v>14651.16</v>
      </c>
      <c r="Q636" s="1" t="str">
        <f>IF(AND(Orders[[#This Row],[Order Value]]&gt;50000,Orders[[#This Row],[Status]]="Completed"),"Yes","No")</f>
        <v>No</v>
      </c>
      <c r="R636" s="1" t="str">
        <f>IF(OR(Orders[[#This Row],[Region]]="Dhaka",Orders[[#This Row],[Region]]="Chattogram"),"Priority","Standard")</f>
        <v>Standard</v>
      </c>
      <c r="S636" s="1" t="str">
        <f>_xlfn.CONCAT(Orders[[#This Row],[OrderID]],Orders[[#This Row],[CustomerID]],Orders[[#This Row],[Order Value]])</f>
        <v>O03760C031714651.16</v>
      </c>
    </row>
    <row r="637" spans="1:19" x14ac:dyDescent="0.25">
      <c r="A637" s="1" t="s">
        <v>1102</v>
      </c>
      <c r="B637" s="1" t="s">
        <v>895</v>
      </c>
      <c r="C637" s="1" t="s">
        <v>71</v>
      </c>
      <c r="D637" s="1" t="str">
        <f>VLOOKUP(C637,Products[],2,FALSE)</f>
        <v>Cameras Classic 922</v>
      </c>
      <c r="E637" s="1" t="str">
        <f>VLOOKUP(Orders[[#This Row],[ProductID]],Products[],3,FALSE)</f>
        <v>Electronics</v>
      </c>
      <c r="F637" s="1" t="s">
        <v>82</v>
      </c>
      <c r="G637" s="1" t="str">
        <f>_xlfn.XLOOKUP(Orders[[#This Row],[CustomerID]],'Customers'!A:A,'Customers'!E:E)</f>
        <v>SMB</v>
      </c>
      <c r="H637" s="2">
        <v>45711</v>
      </c>
      <c r="I637" s="2">
        <v>45717</v>
      </c>
      <c r="J637">
        <v>23</v>
      </c>
      <c r="K637">
        <v>3471.17</v>
      </c>
      <c r="L637">
        <v>0</v>
      </c>
      <c r="M637" s="1" t="s">
        <v>39</v>
      </c>
      <c r="N637" s="1" t="s">
        <v>15</v>
      </c>
      <c r="O637" s="1" t="s">
        <v>24</v>
      </c>
      <c r="P637" s="3">
        <f>Orders[[#This Row],[Quantity]]*Orders[[#This Row],[UnitPrice]]*(1-Orders[[#This Row],[Discount]])</f>
        <v>79836.91</v>
      </c>
      <c r="Q637" s="1" t="str">
        <f>IF(AND(Orders[[#This Row],[Order Value]]&gt;50000,Orders[[#This Row],[Status]]="Completed"),"Yes","No")</f>
        <v>No</v>
      </c>
      <c r="R637" s="1" t="str">
        <f>IF(OR(Orders[[#This Row],[Region]]="Dhaka",Orders[[#This Row],[Region]]="Chattogram"),"Priority","Standard")</f>
        <v>Standard</v>
      </c>
      <c r="S637" s="1" t="str">
        <f>_xlfn.CONCAT(Orders[[#This Row],[OrderID]],Orders[[#This Row],[CustomerID]],Orders[[#This Row],[Order Value]])</f>
        <v>O01741C043479836.91</v>
      </c>
    </row>
    <row r="638" spans="1:19" x14ac:dyDescent="0.25">
      <c r="A638" s="1" t="s">
        <v>1103</v>
      </c>
      <c r="B638" s="1" t="s">
        <v>601</v>
      </c>
      <c r="C638" s="1" t="s">
        <v>46</v>
      </c>
      <c r="D638" s="1" t="str">
        <f>VLOOKUP(C638,Products[],2,FALSE)</f>
        <v>Tables Max 631</v>
      </c>
      <c r="E638" s="1" t="str">
        <f>VLOOKUP(Orders[[#This Row],[ProductID]],Products[],3,FALSE)</f>
        <v>Furniture</v>
      </c>
      <c r="F638" s="1" t="s">
        <v>79</v>
      </c>
      <c r="G638" s="1" t="str">
        <f>_xlfn.XLOOKUP(Orders[[#This Row],[CustomerID]],'Customers'!A:A,'Customers'!E:E)</f>
        <v>Consumer</v>
      </c>
      <c r="H638" s="2">
        <v>45416</v>
      </c>
      <c r="I638" s="2">
        <v>45417</v>
      </c>
      <c r="J638">
        <v>2</v>
      </c>
      <c r="K638">
        <v>4113.29</v>
      </c>
      <c r="L638">
        <v>0.2</v>
      </c>
      <c r="M638" s="1" t="s">
        <v>52</v>
      </c>
      <c r="N638" s="1" t="s">
        <v>84</v>
      </c>
      <c r="O638" s="1" t="s">
        <v>21</v>
      </c>
      <c r="P638" s="3">
        <f>Orders[[#This Row],[Quantity]]*Orders[[#This Row],[UnitPrice]]*(1-Orders[[#This Row],[Discount]])</f>
        <v>6581.2640000000001</v>
      </c>
      <c r="Q638" s="1" t="str">
        <f>IF(AND(Orders[[#This Row],[Order Value]]&gt;50000,Orders[[#This Row],[Status]]="Completed"),"Yes","No")</f>
        <v>No</v>
      </c>
      <c r="R638" s="1" t="str">
        <f>IF(OR(Orders[[#This Row],[Region]]="Dhaka",Orders[[#This Row],[Region]]="Chattogram"),"Priority","Standard")</f>
        <v>Priority</v>
      </c>
      <c r="S638" s="1" t="str">
        <f>_xlfn.CONCAT(Orders[[#This Row],[OrderID]],Orders[[#This Row],[CustomerID]],Orders[[#This Row],[Order Value]])</f>
        <v>O05531C00676581.264</v>
      </c>
    </row>
    <row r="639" spans="1:19" x14ac:dyDescent="0.25">
      <c r="A639" s="1" t="s">
        <v>1105</v>
      </c>
      <c r="B639" s="1" t="s">
        <v>1106</v>
      </c>
      <c r="C639" s="1" t="s">
        <v>230</v>
      </c>
      <c r="D639" s="1" t="str">
        <f>VLOOKUP(C639,Products[],2,FALSE)</f>
        <v>Footwear Eco 532</v>
      </c>
      <c r="E639" s="1" t="str">
        <f>VLOOKUP(Orders[[#This Row],[ProductID]],Products[],3,FALSE)</f>
        <v>Apparel</v>
      </c>
      <c r="F639" s="1" t="s">
        <v>42</v>
      </c>
      <c r="G639" s="1" t="str">
        <f>_xlfn.XLOOKUP(Orders[[#This Row],[CustomerID]],'Customers'!A:A,'Customers'!E:E)</f>
        <v>Corporate</v>
      </c>
      <c r="H639" s="2">
        <v>45936</v>
      </c>
      <c r="I639" s="2">
        <v>45935</v>
      </c>
      <c r="J639">
        <v>7</v>
      </c>
      <c r="K639">
        <v>5482.23</v>
      </c>
      <c r="L639">
        <v>0</v>
      </c>
      <c r="M639" s="1" t="s">
        <v>52</v>
      </c>
      <c r="N639" s="1" t="s">
        <v>84</v>
      </c>
      <c r="O639" s="1" t="s">
        <v>29</v>
      </c>
      <c r="P639" s="3">
        <f>Orders[[#This Row],[Quantity]]*Orders[[#This Row],[UnitPrice]]*(1-Orders[[#This Row],[Discount]])</f>
        <v>38375.61</v>
      </c>
      <c r="Q639" s="1" t="str">
        <f>IF(AND(Orders[[#This Row],[Order Value]]&gt;50000,Orders[[#This Row],[Status]]="Completed"),"Yes","No")</f>
        <v>No</v>
      </c>
      <c r="R639" s="1" t="str">
        <f>IF(OR(Orders[[#This Row],[Region]]="Dhaka",Orders[[#This Row],[Region]]="Chattogram"),"Priority","Standard")</f>
        <v>Priority</v>
      </c>
      <c r="S639" s="1" t="str">
        <f>_xlfn.CONCAT(Orders[[#This Row],[OrderID]],Orders[[#This Row],[CustomerID]],Orders[[#This Row],[Order Value]])</f>
        <v>O04156C011138375.61</v>
      </c>
    </row>
    <row r="640" spans="1:19" hidden="1" x14ac:dyDescent="0.25">
      <c r="A640" s="1" t="s">
        <v>1107</v>
      </c>
      <c r="B640" s="1" t="s">
        <v>203</v>
      </c>
      <c r="C640" s="1" t="s">
        <v>95</v>
      </c>
      <c r="D640" s="1" t="e">
        <f>VLOOKUP(C640,Products[],2,FALSE)</f>
        <v>#N/A</v>
      </c>
      <c r="E640" s="1" t="e">
        <f>VLOOKUP(Orders[[#This Row],[ProductID]],Products[],3,FALSE)</f>
        <v>#N/A</v>
      </c>
      <c r="F640" s="1" t="s">
        <v>152</v>
      </c>
      <c r="G640" s="1" t="str">
        <f>_xlfn.XLOOKUP(Orders[[#This Row],[CustomerID]],'Customers'!A:A,'Customers'!E:E)</f>
        <v>Consumer</v>
      </c>
      <c r="H640" s="2">
        <v>45809</v>
      </c>
      <c r="I640" s="2">
        <v>45821</v>
      </c>
      <c r="J640">
        <v>4</v>
      </c>
      <c r="K640">
        <v>6783</v>
      </c>
      <c r="L640">
        <v>0</v>
      </c>
      <c r="M640" s="1" t="s">
        <v>20</v>
      </c>
      <c r="N640" s="1" t="s">
        <v>34</v>
      </c>
      <c r="O640" s="1" t="s">
        <v>21</v>
      </c>
      <c r="P640" s="3">
        <f>Orders[[#This Row],[Quantity]]*Orders[[#This Row],[UnitPrice]]*(1-Orders[[#This Row],[Discount]])</f>
        <v>27132</v>
      </c>
      <c r="Q640" s="1" t="str">
        <f>IF(AND(Orders[[#This Row],[Order Value]]&gt;50000,Orders[[#This Row],[Status]]="Completed"),"Yes","No")</f>
        <v>No</v>
      </c>
      <c r="R640" s="1" t="str">
        <f>IF(OR(Orders[[#This Row],[Region]]="Dhaka",Orders[[#This Row],[Region]]="Chattogram"),"Priority","Standard")</f>
        <v>Priority</v>
      </c>
      <c r="S640" s="1" t="str">
        <f>_xlfn.CONCAT(Orders[[#This Row],[OrderID]],Orders[[#This Row],[CustomerID]],Orders[[#This Row],[Order Value]])</f>
        <v>O01981C010327132</v>
      </c>
    </row>
    <row r="641" spans="1:19" x14ac:dyDescent="0.25">
      <c r="A641" s="1" t="s">
        <v>1108</v>
      </c>
      <c r="B641" s="1" t="s">
        <v>871</v>
      </c>
      <c r="C641" s="1" t="s">
        <v>22</v>
      </c>
      <c r="D641" s="1" t="str">
        <f>VLOOKUP(C641,Products[],2,FALSE)</f>
        <v>Laptops Lite 159</v>
      </c>
      <c r="E641" s="1" t="str">
        <f>VLOOKUP(Orders[[#This Row],[ProductID]],Products[],3,FALSE)</f>
        <v>Electronics</v>
      </c>
      <c r="F641" s="1" t="s">
        <v>42</v>
      </c>
      <c r="G641" s="1" t="str">
        <f>_xlfn.XLOOKUP(Orders[[#This Row],[CustomerID]],'Customers'!A:A,'Customers'!E:E)</f>
        <v>Corporate</v>
      </c>
      <c r="H641" s="2">
        <v>45305</v>
      </c>
      <c r="I641" s="2">
        <v>45305</v>
      </c>
      <c r="J641">
        <v>17</v>
      </c>
      <c r="K641">
        <v>1950.94</v>
      </c>
      <c r="L641">
        <v>0.05</v>
      </c>
      <c r="M641" s="1" t="s">
        <v>14</v>
      </c>
      <c r="N641" s="1" t="s">
        <v>28</v>
      </c>
      <c r="O641" s="1" t="s">
        <v>35</v>
      </c>
      <c r="P641" s="3">
        <f>Orders[[#This Row],[Quantity]]*Orders[[#This Row],[UnitPrice]]*(1-Orders[[#This Row],[Discount]])</f>
        <v>31507.681</v>
      </c>
      <c r="Q641" s="1" t="str">
        <f>IF(AND(Orders[[#This Row],[Order Value]]&gt;50000,Orders[[#This Row],[Status]]="Completed"),"Yes","No")</f>
        <v>No</v>
      </c>
      <c r="R641" s="1" t="str">
        <f>IF(OR(Orders[[#This Row],[Region]]="Dhaka",Orders[[#This Row],[Region]]="Chattogram"),"Priority","Standard")</f>
        <v>Standard</v>
      </c>
      <c r="S641" s="1" t="str">
        <f>_xlfn.CONCAT(Orders[[#This Row],[OrderID]],Orders[[#This Row],[CustomerID]],Orders[[#This Row],[Order Value]])</f>
        <v>O01327C046631507.681</v>
      </c>
    </row>
    <row r="642" spans="1:19" x14ac:dyDescent="0.25">
      <c r="A642" s="1" t="s">
        <v>1109</v>
      </c>
      <c r="B642" s="1" t="s">
        <v>642</v>
      </c>
      <c r="C642" s="1" t="s">
        <v>176</v>
      </c>
      <c r="D642" s="1" t="str">
        <f>VLOOKUP(C642,Products[],2,FALSE)</f>
        <v>Decor Standard 312 (New)</v>
      </c>
      <c r="E642" s="1" t="str">
        <f>VLOOKUP(Orders[[#This Row],[ProductID]],Products[],3,FALSE)</f>
        <v>Furniture</v>
      </c>
      <c r="F642" s="1" t="s">
        <v>55</v>
      </c>
      <c r="G642" s="1" t="str">
        <f>_xlfn.XLOOKUP(Orders[[#This Row],[CustomerID]],'Customers'!A:A,'Customers'!E:E)</f>
        <v>SMB</v>
      </c>
      <c r="H642" s="2">
        <v>45298</v>
      </c>
      <c r="I642" s="2">
        <v>45297</v>
      </c>
      <c r="J642">
        <v>2</v>
      </c>
      <c r="K642">
        <v>6121.79</v>
      </c>
      <c r="L642">
        <v>0</v>
      </c>
      <c r="M642" s="1" t="s">
        <v>39</v>
      </c>
      <c r="N642" s="1" t="s">
        <v>34</v>
      </c>
      <c r="O642" s="1" t="s">
        <v>29</v>
      </c>
      <c r="P642" s="3">
        <f>Orders[[#This Row],[Quantity]]*Orders[[#This Row],[UnitPrice]]*(1-Orders[[#This Row],[Discount]])</f>
        <v>12243.58</v>
      </c>
      <c r="Q642" s="1" t="str">
        <f>IF(AND(Orders[[#This Row],[Order Value]]&gt;50000,Orders[[#This Row],[Status]]="Completed"),"Yes","No")</f>
        <v>No</v>
      </c>
      <c r="R642" s="1" t="str">
        <f>IF(OR(Orders[[#This Row],[Region]]="Dhaka",Orders[[#This Row],[Region]]="Chattogram"),"Priority","Standard")</f>
        <v>Standard</v>
      </c>
      <c r="S642" s="1" t="str">
        <f>_xlfn.CONCAT(Orders[[#This Row],[OrderID]],Orders[[#This Row],[CustomerID]],Orders[[#This Row],[Order Value]])</f>
        <v>O00676C049712243.58</v>
      </c>
    </row>
    <row r="643" spans="1:19" x14ac:dyDescent="0.25">
      <c r="A643" s="1" t="s">
        <v>1110</v>
      </c>
      <c r="B643" s="1" t="s">
        <v>936</v>
      </c>
      <c r="C643" s="1" t="s">
        <v>212</v>
      </c>
      <c r="D643" s="1" t="str">
        <f>VLOOKUP(C643,Products[],2,FALSE)</f>
        <v>Binders Lite 858</v>
      </c>
      <c r="E643" s="1" t="str">
        <f>VLOOKUP(Orders[[#This Row],[ProductID]],Products[],3,FALSE)</f>
        <v>Office Supplies</v>
      </c>
      <c r="F643" s="1" t="s">
        <v>23</v>
      </c>
      <c r="G643" s="1" t="str">
        <f>_xlfn.XLOOKUP(Orders[[#This Row],[CustomerID]],'Customers'!A:A,'Customers'!E:E)</f>
        <v>Corporate</v>
      </c>
      <c r="H643" s="2">
        <v>45412</v>
      </c>
      <c r="I643" s="2">
        <v>45420</v>
      </c>
      <c r="J643">
        <v>4</v>
      </c>
      <c r="K643">
        <v>3979.15</v>
      </c>
      <c r="L643">
        <v>0.2</v>
      </c>
      <c r="M643" s="1" t="s">
        <v>39</v>
      </c>
      <c r="N643" s="1" t="s">
        <v>34</v>
      </c>
      <c r="O643" s="1" t="s">
        <v>29</v>
      </c>
      <c r="P643" s="3">
        <f>Orders[[#This Row],[Quantity]]*Orders[[#This Row],[UnitPrice]]*(1-Orders[[#This Row],[Discount]])</f>
        <v>12733.28</v>
      </c>
      <c r="Q643" s="1" t="str">
        <f>IF(AND(Orders[[#This Row],[Order Value]]&gt;50000,Orders[[#This Row],[Status]]="Completed"),"Yes","No")</f>
        <v>No</v>
      </c>
      <c r="R643" s="1" t="str">
        <f>IF(OR(Orders[[#This Row],[Region]]="Dhaka",Orders[[#This Row],[Region]]="Chattogram"),"Priority","Standard")</f>
        <v>Standard</v>
      </c>
      <c r="S643" s="1" t="str">
        <f>_xlfn.CONCAT(Orders[[#This Row],[OrderID]],Orders[[#This Row],[CustomerID]],Orders[[#This Row],[Order Value]])</f>
        <v>O04659C002012733.28</v>
      </c>
    </row>
    <row r="644" spans="1:19" x14ac:dyDescent="0.25">
      <c r="A644" s="1" t="s">
        <v>1111</v>
      </c>
      <c r="B644" s="1" t="s">
        <v>1018</v>
      </c>
      <c r="C644" s="1" t="s">
        <v>157</v>
      </c>
      <c r="D644" s="1" t="str">
        <f>VLOOKUP(C644,Products[],2,FALSE)</f>
        <v>Snacks Deluxe 862</v>
      </c>
      <c r="E644" s="1" t="str">
        <f>VLOOKUP(Orders[[#This Row],[ProductID]],Products[],3,FALSE)</f>
        <v>Groceries</v>
      </c>
      <c r="F644" s="1" t="s">
        <v>51</v>
      </c>
      <c r="G644" s="1" t="str">
        <f>_xlfn.XLOOKUP(Orders[[#This Row],[CustomerID]],'Customers'!A:A,'Customers'!E:E)</f>
        <v>SMB</v>
      </c>
      <c r="H644" s="2">
        <v>45375</v>
      </c>
      <c r="I644" s="2">
        <v>45375</v>
      </c>
      <c r="J644">
        <v>16</v>
      </c>
      <c r="K644">
        <v>914.4</v>
      </c>
      <c r="L644">
        <v>0.1</v>
      </c>
      <c r="M644" s="1" t="s">
        <v>43</v>
      </c>
      <c r="N644" s="1" t="s">
        <v>34</v>
      </c>
      <c r="O644" s="1" t="s">
        <v>35</v>
      </c>
      <c r="P644" s="3">
        <f>Orders[[#This Row],[Quantity]]*Orders[[#This Row],[UnitPrice]]*(1-Orders[[#This Row],[Discount]])</f>
        <v>13167.36</v>
      </c>
      <c r="Q644" s="1" t="str">
        <f>IF(AND(Orders[[#This Row],[Order Value]]&gt;50000,Orders[[#This Row],[Status]]="Completed"),"Yes","No")</f>
        <v>No</v>
      </c>
      <c r="R644" s="1" t="str">
        <f>IF(OR(Orders[[#This Row],[Region]]="Dhaka",Orders[[#This Row],[Region]]="Chattogram"),"Priority","Standard")</f>
        <v>Standard</v>
      </c>
      <c r="S644" s="1" t="str">
        <f>_xlfn.CONCAT(Orders[[#This Row],[OrderID]],Orders[[#This Row],[CustomerID]],Orders[[#This Row],[Order Value]])</f>
        <v>O03057C037113167.36</v>
      </c>
    </row>
    <row r="645" spans="1:19" x14ac:dyDescent="0.25">
      <c r="A645" s="1" t="s">
        <v>1112</v>
      </c>
      <c r="B645" s="1" t="s">
        <v>94</v>
      </c>
      <c r="C645" s="1" t="s">
        <v>174</v>
      </c>
      <c r="D645" s="1" t="str">
        <f>VLOOKUP(C645,Products[],2,FALSE)</f>
        <v>Women Eco 309</v>
      </c>
      <c r="E645" s="1" t="str">
        <f>VLOOKUP(Orders[[#This Row],[ProductID]],Products[],3,FALSE)</f>
        <v>Apparel</v>
      </c>
      <c r="F645" s="1" t="s">
        <v>59</v>
      </c>
      <c r="G645" s="1" t="str">
        <f>_xlfn.XLOOKUP(Orders[[#This Row],[CustomerID]],'Customers'!A:A,'Customers'!E:E)</f>
        <v>consumer</v>
      </c>
      <c r="H645" s="2">
        <v>45441</v>
      </c>
      <c r="I645" s="2">
        <v>45454</v>
      </c>
      <c r="J645">
        <v>12</v>
      </c>
      <c r="K645">
        <v>4219.75</v>
      </c>
      <c r="L645">
        <v>0.1</v>
      </c>
      <c r="M645" s="1" t="s">
        <v>39</v>
      </c>
      <c r="N645" s="1" t="s">
        <v>84</v>
      </c>
      <c r="O645" s="1" t="s">
        <v>24</v>
      </c>
      <c r="P645" s="3">
        <f>Orders[[#This Row],[Quantity]]*Orders[[#This Row],[UnitPrice]]*(1-Orders[[#This Row],[Discount]])</f>
        <v>45573.3</v>
      </c>
      <c r="Q645" s="1" t="str">
        <f>IF(AND(Orders[[#This Row],[Order Value]]&gt;50000,Orders[[#This Row],[Status]]="Completed"),"Yes","No")</f>
        <v>No</v>
      </c>
      <c r="R645" s="1" t="str">
        <f>IF(OR(Orders[[#This Row],[Region]]="Dhaka",Orders[[#This Row],[Region]]="Chattogram"),"Priority","Standard")</f>
        <v>Standard</v>
      </c>
      <c r="S645" s="1" t="str">
        <f>_xlfn.CONCAT(Orders[[#This Row],[OrderID]],Orders[[#This Row],[CustomerID]],Orders[[#This Row],[Order Value]])</f>
        <v>O01978C040745573.3</v>
      </c>
    </row>
    <row r="646" spans="1:19" x14ac:dyDescent="0.25">
      <c r="A646" s="1" t="s">
        <v>1113</v>
      </c>
      <c r="B646" s="1" t="s">
        <v>1114</v>
      </c>
      <c r="C646" s="1" t="s">
        <v>218</v>
      </c>
      <c r="D646" s="1" t="str">
        <f>VLOOKUP(C646,Products[],2,FALSE)</f>
        <v>Kids Eco 762</v>
      </c>
      <c r="E646" s="1" t="str">
        <f>VLOOKUP(Orders[[#This Row],[ProductID]],Products[],3,FALSE)</f>
        <v>Apparel</v>
      </c>
      <c r="F646" s="1" t="s">
        <v>23</v>
      </c>
      <c r="G646" s="1" t="str">
        <f>_xlfn.XLOOKUP(Orders[[#This Row],[CustomerID]],'Customers'!A:A,'Customers'!E:E)</f>
        <v>Corporate</v>
      </c>
      <c r="H646" s="2">
        <v>45882</v>
      </c>
      <c r="I646" s="2">
        <v>45889</v>
      </c>
      <c r="J646">
        <v>17</v>
      </c>
      <c r="K646">
        <v>6652.84</v>
      </c>
      <c r="L646">
        <v>0.15</v>
      </c>
      <c r="M646" s="1" t="s">
        <v>39</v>
      </c>
      <c r="N646" s="1" t="s">
        <v>84</v>
      </c>
      <c r="O646" s="1" t="s">
        <v>35</v>
      </c>
      <c r="P646" s="3">
        <f>Orders[[#This Row],[Quantity]]*Orders[[#This Row],[UnitPrice]]*(1-Orders[[#This Row],[Discount]])</f>
        <v>96133.538</v>
      </c>
      <c r="Q646" s="1" t="str">
        <f>IF(AND(Orders[[#This Row],[Order Value]]&gt;50000,Orders[[#This Row],[Status]]="Completed"),"Yes","No")</f>
        <v>No</v>
      </c>
      <c r="R646" s="1" t="str">
        <f>IF(OR(Orders[[#This Row],[Region]]="Dhaka",Orders[[#This Row],[Region]]="Chattogram"),"Priority","Standard")</f>
        <v>Standard</v>
      </c>
      <c r="S646" s="1" t="str">
        <f>_xlfn.CONCAT(Orders[[#This Row],[OrderID]],Orders[[#This Row],[CustomerID]],Orders[[#This Row],[Order Value]])</f>
        <v>O03233C033296133.538</v>
      </c>
    </row>
    <row r="647" spans="1:19" x14ac:dyDescent="0.25">
      <c r="A647" s="1" t="s">
        <v>1115</v>
      </c>
      <c r="B647" s="1" t="s">
        <v>300</v>
      </c>
      <c r="C647" s="1" t="s">
        <v>68</v>
      </c>
      <c r="D647" s="1" t="str">
        <f>VLOOKUP(C647,Products[],2,FALSE)</f>
        <v>Tables Prime 385</v>
      </c>
      <c r="E647" s="1" t="str">
        <f>VLOOKUP(Orders[[#This Row],[ProductID]],Products[],3,FALSE)</f>
        <v>Furniture</v>
      </c>
      <c r="F647" s="1" t="s">
        <v>152</v>
      </c>
      <c r="G647" s="1" t="str">
        <f>_xlfn.XLOOKUP(Orders[[#This Row],[CustomerID]],'Customers'!A:A,'Customers'!E:E)</f>
        <v>consumer</v>
      </c>
      <c r="H647" s="2">
        <v>45369</v>
      </c>
      <c r="I647" s="2">
        <v>45379</v>
      </c>
      <c r="J647">
        <v>13</v>
      </c>
      <c r="K647">
        <v>1618.86</v>
      </c>
      <c r="L647">
        <v>0.15</v>
      </c>
      <c r="M647" s="1" t="s">
        <v>20</v>
      </c>
      <c r="N647" s="1" t="s">
        <v>34</v>
      </c>
      <c r="O647" s="1" t="s">
        <v>21</v>
      </c>
      <c r="P647" s="3">
        <f>Orders[[#This Row],[Quantity]]*Orders[[#This Row],[UnitPrice]]*(1-Orders[[#This Row],[Discount]])</f>
        <v>17888.402999999998</v>
      </c>
      <c r="Q647" s="1" t="str">
        <f>IF(AND(Orders[[#This Row],[Order Value]]&gt;50000,Orders[[#This Row],[Status]]="Completed"),"Yes","No")</f>
        <v>No</v>
      </c>
      <c r="R647" s="1" t="str">
        <f>IF(OR(Orders[[#This Row],[Region]]="Dhaka",Orders[[#This Row],[Region]]="Chattogram"),"Priority","Standard")</f>
        <v>Priority</v>
      </c>
      <c r="S647" s="1" t="str">
        <f>_xlfn.CONCAT(Orders[[#This Row],[OrderID]],Orders[[#This Row],[CustomerID]],Orders[[#This Row],[Order Value]])</f>
        <v>O02148C016417888.403</v>
      </c>
    </row>
    <row r="648" spans="1:19" x14ac:dyDescent="0.25">
      <c r="A648" s="1" t="s">
        <v>1116</v>
      </c>
      <c r="B648" s="1" t="s">
        <v>503</v>
      </c>
      <c r="C648" s="1" t="s">
        <v>199</v>
      </c>
      <c r="D648" s="1" t="str">
        <f>VLOOKUP(C648,Products[],2,FALSE)</f>
        <v>Laptops Deluxe 892</v>
      </c>
      <c r="E648" s="1" t="str">
        <f>VLOOKUP(Orders[[#This Row],[ProductID]],Products[],3,FALSE)</f>
        <v>Electronics</v>
      </c>
      <c r="F648" s="1" t="s">
        <v>63</v>
      </c>
      <c r="G648" s="1" t="str">
        <f>_xlfn.XLOOKUP(Orders[[#This Row],[CustomerID]],'Customers'!A:A,'Customers'!E:E)</f>
        <v>Corporate</v>
      </c>
      <c r="H648" s="2">
        <v>45601</v>
      </c>
      <c r="I648" s="2">
        <v>45608</v>
      </c>
      <c r="J648">
        <v>7</v>
      </c>
      <c r="K648">
        <v>4970.96</v>
      </c>
      <c r="L648">
        <v>0.05</v>
      </c>
      <c r="M648" s="1" t="s">
        <v>39</v>
      </c>
      <c r="N648" s="1" t="s">
        <v>28</v>
      </c>
      <c r="O648" s="1" t="s">
        <v>21</v>
      </c>
      <c r="P648" s="3">
        <f>Orders[[#This Row],[Quantity]]*Orders[[#This Row],[UnitPrice]]*(1-Orders[[#This Row],[Discount]])</f>
        <v>33056.883999999998</v>
      </c>
      <c r="Q648" s="1" t="str">
        <f>IF(AND(Orders[[#This Row],[Order Value]]&gt;50000,Orders[[#This Row],[Status]]="Completed"),"Yes","No")</f>
        <v>No</v>
      </c>
      <c r="R648" s="1" t="str">
        <f>IF(OR(Orders[[#This Row],[Region]]="Dhaka",Orders[[#This Row],[Region]]="Chattogram"),"Priority","Standard")</f>
        <v>Standard</v>
      </c>
      <c r="S648" s="1" t="str">
        <f>_xlfn.CONCAT(Orders[[#This Row],[OrderID]],Orders[[#This Row],[CustomerID]],Orders[[#This Row],[Order Value]])</f>
        <v>O03345C020733056.884</v>
      </c>
    </row>
    <row r="649" spans="1:19" x14ac:dyDescent="0.25">
      <c r="A649" s="1" t="s">
        <v>1117</v>
      </c>
      <c r="B649" s="1" t="s">
        <v>692</v>
      </c>
      <c r="C649" s="1" t="s">
        <v>73</v>
      </c>
      <c r="D649" s="1" t="str">
        <f>VLOOKUP(C649,Products[],2,FALSE)</f>
        <v>Mobile Accessories Max 508</v>
      </c>
      <c r="E649" s="1" t="str">
        <f>VLOOKUP(Orders[[#This Row],[ProductID]],Products[],3,FALSE)</f>
        <v>Electronics</v>
      </c>
      <c r="F649" s="1" t="s">
        <v>42</v>
      </c>
      <c r="G649" s="1" t="str">
        <f>_xlfn.XLOOKUP(Orders[[#This Row],[CustomerID]],'Customers'!A:A,'Customers'!E:E)</f>
        <v>Corporate</v>
      </c>
      <c r="H649" s="2">
        <v>45716</v>
      </c>
      <c r="I649" s="2">
        <v>45714</v>
      </c>
      <c r="J649">
        <v>23</v>
      </c>
      <c r="K649">
        <v>6314.9</v>
      </c>
      <c r="L649">
        <v>0</v>
      </c>
      <c r="M649" s="1" t="s">
        <v>20</v>
      </c>
      <c r="N649" s="1" t="s">
        <v>28</v>
      </c>
      <c r="O649" s="1" t="s">
        <v>35</v>
      </c>
      <c r="P649" s="3">
        <f>Orders[[#This Row],[Quantity]]*Orders[[#This Row],[UnitPrice]]*(1-Orders[[#This Row],[Discount]])</f>
        <v>145242.69999999998</v>
      </c>
      <c r="Q649" s="1" t="str">
        <f>IF(AND(Orders[[#This Row],[Order Value]]&gt;50000,Orders[[#This Row],[Status]]="Completed"),"Yes","No")</f>
        <v>No</v>
      </c>
      <c r="R649" s="1" t="str">
        <f>IF(OR(Orders[[#This Row],[Region]]="Dhaka",Orders[[#This Row],[Region]]="Chattogram"),"Priority","Standard")</f>
        <v>Priority</v>
      </c>
      <c r="S649" s="1" t="str">
        <f>_xlfn.CONCAT(Orders[[#This Row],[OrderID]],Orders[[#This Row],[CustomerID]],Orders[[#This Row],[Order Value]])</f>
        <v>O02891C0264145242.7</v>
      </c>
    </row>
    <row r="650" spans="1:19" hidden="1" x14ac:dyDescent="0.25">
      <c r="A650" s="1" t="s">
        <v>1118</v>
      </c>
      <c r="B650" s="1" t="s">
        <v>207</v>
      </c>
      <c r="C650" s="1" t="s">
        <v>95</v>
      </c>
      <c r="D650" s="1" t="e">
        <f>VLOOKUP(C650,Products[],2,FALSE)</f>
        <v>#N/A</v>
      </c>
      <c r="E650" s="1" t="e">
        <f>VLOOKUP(Orders[[#This Row],[ProductID]],Products[],3,FALSE)</f>
        <v>#N/A</v>
      </c>
      <c r="F650" s="1" t="s">
        <v>152</v>
      </c>
      <c r="G650" s="1" t="str">
        <f>_xlfn.XLOOKUP(Orders[[#This Row],[CustomerID]],'Customers'!A:A,'Customers'!E:E)</f>
        <v>consumer</v>
      </c>
      <c r="H650" s="2">
        <v>45817</v>
      </c>
      <c r="I650" s="2">
        <v>45829</v>
      </c>
      <c r="J650">
        <v>6</v>
      </c>
      <c r="K650">
        <v>5963.03</v>
      </c>
      <c r="L650">
        <v>0.2</v>
      </c>
      <c r="M650" s="1" t="s">
        <v>52</v>
      </c>
      <c r="N650" s="1" t="s">
        <v>34</v>
      </c>
      <c r="O650" s="1" t="s">
        <v>35</v>
      </c>
      <c r="P650" s="3">
        <f>Orders[[#This Row],[Quantity]]*Orders[[#This Row],[UnitPrice]]*(1-Orders[[#This Row],[Discount]])</f>
        <v>28622.544000000002</v>
      </c>
      <c r="Q650" s="1" t="str">
        <f>IF(AND(Orders[[#This Row],[Order Value]]&gt;50000,Orders[[#This Row],[Status]]="Completed"),"Yes","No")</f>
        <v>No</v>
      </c>
      <c r="R650" s="1" t="str">
        <f>IF(OR(Orders[[#This Row],[Region]]="Dhaka",Orders[[#This Row],[Region]]="Chattogram"),"Priority","Standard")</f>
        <v>Priority</v>
      </c>
      <c r="S650" s="1" t="str">
        <f>_xlfn.CONCAT(Orders[[#This Row],[OrderID]],Orders[[#This Row],[CustomerID]],Orders[[#This Row],[Order Value]])</f>
        <v>O03537C037528622.544</v>
      </c>
    </row>
    <row r="651" spans="1:19" x14ac:dyDescent="0.25">
      <c r="A651" s="1" t="s">
        <v>1119</v>
      </c>
      <c r="B651" s="1" t="s">
        <v>1120</v>
      </c>
      <c r="C651" s="1" t="s">
        <v>178</v>
      </c>
      <c r="D651" s="1" t="str">
        <f>VLOOKUP(C651,Products[],2,FALSE)</f>
        <v>Personal Care Mini 570</v>
      </c>
      <c r="E651" s="1" t="str">
        <f>VLOOKUP(Orders[[#This Row],[ProductID]],Products[],3,FALSE)</f>
        <v>Groceries</v>
      </c>
      <c r="F651" s="1" t="s">
        <v>19</v>
      </c>
      <c r="G651" s="1" t="str">
        <f>_xlfn.XLOOKUP(Orders[[#This Row],[CustomerID]],'Customers'!A:A,'Customers'!E:E)</f>
        <v>Corporate</v>
      </c>
      <c r="H651" s="2">
        <v>45975</v>
      </c>
      <c r="I651" s="2">
        <v>45986</v>
      </c>
      <c r="J651">
        <v>21</v>
      </c>
      <c r="K651">
        <v>4586.01</v>
      </c>
      <c r="L651">
        <v>0</v>
      </c>
      <c r="M651" s="1" t="s">
        <v>14</v>
      </c>
      <c r="N651" s="1" t="s">
        <v>28</v>
      </c>
      <c r="O651" s="1" t="s">
        <v>29</v>
      </c>
      <c r="P651" s="3">
        <f>Orders[[#This Row],[Quantity]]*Orders[[#This Row],[UnitPrice]]*(1-Orders[[#This Row],[Discount]])</f>
        <v>96306.21</v>
      </c>
      <c r="Q651" s="1" t="str">
        <f>IF(AND(Orders[[#This Row],[Order Value]]&gt;50000,Orders[[#This Row],[Status]]="Completed"),"Yes","No")</f>
        <v>No</v>
      </c>
      <c r="R651" s="1" t="str">
        <f>IF(OR(Orders[[#This Row],[Region]]="Dhaka",Orders[[#This Row],[Region]]="Chattogram"),"Priority","Standard")</f>
        <v>Standard</v>
      </c>
      <c r="S651" s="1" t="str">
        <f>_xlfn.CONCAT(Orders[[#This Row],[OrderID]],Orders[[#This Row],[CustomerID]],Orders[[#This Row],[Order Value]])</f>
        <v>O05468C043896306.21</v>
      </c>
    </row>
    <row r="652" spans="1:19" x14ac:dyDescent="0.25">
      <c r="A652" s="1" t="s">
        <v>1121</v>
      </c>
      <c r="B652" s="1" t="s">
        <v>1122</v>
      </c>
      <c r="C652" s="1" t="s">
        <v>154</v>
      </c>
      <c r="D652" s="1" t="str">
        <f>VLOOKUP(C652,Products[],2,FALSE)</f>
        <v>Household Standard 873</v>
      </c>
      <c r="E652" s="1" t="str">
        <f>VLOOKUP(Orders[[#This Row],[ProductID]],Products[],3,FALSE)</f>
        <v>Groceries</v>
      </c>
      <c r="F652" s="1" t="s">
        <v>105</v>
      </c>
      <c r="G652" s="1" t="str">
        <f>_xlfn.XLOOKUP(Orders[[#This Row],[CustomerID]],'Customers'!A:A,'Customers'!E:E)</f>
        <v>Consumer</v>
      </c>
      <c r="H652" s="2">
        <v>45657</v>
      </c>
      <c r="I652" s="2">
        <v>45671</v>
      </c>
      <c r="J652">
        <v>13</v>
      </c>
      <c r="K652">
        <v>4463.84</v>
      </c>
      <c r="L652">
        <v>0</v>
      </c>
      <c r="M652" s="1" t="s">
        <v>43</v>
      </c>
      <c r="N652" s="1" t="s">
        <v>84</v>
      </c>
      <c r="O652" s="1" t="s">
        <v>35</v>
      </c>
      <c r="P652" s="3">
        <f>Orders[[#This Row],[Quantity]]*Orders[[#This Row],[UnitPrice]]*(1-Orders[[#This Row],[Discount]])</f>
        <v>58029.919999999998</v>
      </c>
      <c r="Q652" s="1" t="str">
        <f>IF(AND(Orders[[#This Row],[Order Value]]&gt;50000,Orders[[#This Row],[Status]]="Completed"),"Yes","No")</f>
        <v>No</v>
      </c>
      <c r="R652" s="1" t="str">
        <f>IF(OR(Orders[[#This Row],[Region]]="Dhaka",Orders[[#This Row],[Region]]="Chattogram"),"Priority","Standard")</f>
        <v>Standard</v>
      </c>
      <c r="S652" s="1" t="str">
        <f>_xlfn.CONCAT(Orders[[#This Row],[OrderID]],Orders[[#This Row],[CustomerID]],Orders[[#This Row],[Order Value]])</f>
        <v>O01485C041358029.92</v>
      </c>
    </row>
    <row r="653" spans="1:19" x14ac:dyDescent="0.25">
      <c r="A653" s="1" t="s">
        <v>1123</v>
      </c>
      <c r="B653" s="1" t="s">
        <v>890</v>
      </c>
      <c r="C653" s="1" t="s">
        <v>284</v>
      </c>
      <c r="D653" s="1" t="str">
        <f>VLOOKUP(C653,Products[],2,FALSE)</f>
        <v>Labels Lite 562</v>
      </c>
      <c r="E653" s="1" t="str">
        <f>VLOOKUP(Orders[[#This Row],[ProductID]],Products[],3,FALSE)</f>
        <v>Office Supplies</v>
      </c>
      <c r="F653" s="1" t="s">
        <v>23</v>
      </c>
      <c r="G653" s="1" t="str">
        <f>_xlfn.XLOOKUP(Orders[[#This Row],[CustomerID]],'Customers'!A:A,'Customers'!E:E)</f>
        <v>Consumer</v>
      </c>
      <c r="H653" s="2">
        <v>45343</v>
      </c>
      <c r="I653" s="2">
        <v>45348</v>
      </c>
      <c r="J653">
        <v>12</v>
      </c>
      <c r="K653">
        <v>6279.47</v>
      </c>
      <c r="L653">
        <v>0</v>
      </c>
      <c r="M653" s="1" t="s">
        <v>14</v>
      </c>
      <c r="N653" s="1" t="s">
        <v>34</v>
      </c>
      <c r="O653" s="1" t="s">
        <v>29</v>
      </c>
      <c r="P653" s="3">
        <f>Orders[[#This Row],[Quantity]]*Orders[[#This Row],[UnitPrice]]*(1-Orders[[#This Row],[Discount]])</f>
        <v>75353.64</v>
      </c>
      <c r="Q653" s="1" t="str">
        <f>IF(AND(Orders[[#This Row],[Order Value]]&gt;50000,Orders[[#This Row],[Status]]="Completed"),"Yes","No")</f>
        <v>Yes</v>
      </c>
      <c r="R653" s="1" t="str">
        <f>IF(OR(Orders[[#This Row],[Region]]="Dhaka",Orders[[#This Row],[Region]]="Chattogram"),"Priority","Standard")</f>
        <v>Standard</v>
      </c>
      <c r="S653" s="1" t="str">
        <f>_xlfn.CONCAT(Orders[[#This Row],[OrderID]],Orders[[#This Row],[CustomerID]],Orders[[#This Row],[Order Value]])</f>
        <v>O00395C032475353.64</v>
      </c>
    </row>
    <row r="654" spans="1:19" x14ac:dyDescent="0.25">
      <c r="A654" s="1" t="s">
        <v>1124</v>
      </c>
      <c r="B654" s="1" t="s">
        <v>132</v>
      </c>
      <c r="C654" s="1" t="s">
        <v>46</v>
      </c>
      <c r="D654" s="1" t="str">
        <f>VLOOKUP(C654,Products[],2,FALSE)</f>
        <v>Tables Max 631</v>
      </c>
      <c r="E654" s="1" t="str">
        <f>VLOOKUP(Orders[[#This Row],[ProductID]],Products[],3,FALSE)</f>
        <v>Furniture</v>
      </c>
      <c r="F654" s="1" t="s">
        <v>51</v>
      </c>
      <c r="G654" s="1" t="str">
        <f>_xlfn.XLOOKUP(Orders[[#This Row],[CustomerID]],'Customers'!A:A,'Customers'!E:E)</f>
        <v>Corporate</v>
      </c>
      <c r="H654" s="2">
        <v>45931</v>
      </c>
      <c r="I654" s="2">
        <v>45945</v>
      </c>
      <c r="J654">
        <v>18</v>
      </c>
      <c r="K654">
        <v>5173.18</v>
      </c>
      <c r="L654">
        <v>0</v>
      </c>
      <c r="M654" s="1" t="s">
        <v>43</v>
      </c>
      <c r="N654" s="1" t="s">
        <v>28</v>
      </c>
      <c r="O654" s="1" t="s">
        <v>35</v>
      </c>
      <c r="P654" s="3">
        <f>Orders[[#This Row],[Quantity]]*Orders[[#This Row],[UnitPrice]]*(1-Orders[[#This Row],[Discount]])</f>
        <v>93117.24</v>
      </c>
      <c r="Q654" s="1" t="str">
        <f>IF(AND(Orders[[#This Row],[Order Value]]&gt;50000,Orders[[#This Row],[Status]]="Completed"),"Yes","No")</f>
        <v>No</v>
      </c>
      <c r="R654" s="1" t="str">
        <f>IF(OR(Orders[[#This Row],[Region]]="Dhaka",Orders[[#This Row],[Region]]="Chattogram"),"Priority","Standard")</f>
        <v>Standard</v>
      </c>
      <c r="S654" s="1" t="str">
        <f>_xlfn.CONCAT(Orders[[#This Row],[OrderID]],Orders[[#This Row],[CustomerID]],Orders[[#This Row],[Order Value]])</f>
        <v>O03635C034093117.24</v>
      </c>
    </row>
    <row r="655" spans="1:19" x14ac:dyDescent="0.25">
      <c r="A655" s="1" t="s">
        <v>1125</v>
      </c>
      <c r="B655" s="1" t="s">
        <v>161</v>
      </c>
      <c r="C655" s="1" t="s">
        <v>194</v>
      </c>
      <c r="D655" s="1" t="str">
        <f>VLOOKUP(C655,Products[],2,FALSE)</f>
        <v>Pens Mini 388</v>
      </c>
      <c r="E655" s="1" t="str">
        <f>VLOOKUP(Orders[[#This Row],[ProductID]],Products[],3,FALSE)</f>
        <v>Office Supplies</v>
      </c>
      <c r="F655" s="1" t="s">
        <v>59</v>
      </c>
      <c r="G655" s="1" t="str">
        <f>_xlfn.XLOOKUP(Orders[[#This Row],[CustomerID]],'Customers'!A:A,'Customers'!E:E)</f>
        <v>consumer</v>
      </c>
      <c r="H655" s="2">
        <v>45753</v>
      </c>
      <c r="I655" s="2">
        <v>45754</v>
      </c>
      <c r="J655">
        <v>14</v>
      </c>
      <c r="K655">
        <v>6204.27</v>
      </c>
      <c r="L655">
        <v>0.2</v>
      </c>
      <c r="M655" s="1" t="s">
        <v>39</v>
      </c>
      <c r="N655" s="1" t="s">
        <v>34</v>
      </c>
      <c r="O655" s="1" t="s">
        <v>35</v>
      </c>
      <c r="P655" s="3">
        <f>Orders[[#This Row],[Quantity]]*Orders[[#This Row],[UnitPrice]]*(1-Orders[[#This Row],[Discount]])</f>
        <v>69487.824000000008</v>
      </c>
      <c r="Q655" s="1" t="str">
        <f>IF(AND(Orders[[#This Row],[Order Value]]&gt;50000,Orders[[#This Row],[Status]]="Completed"),"Yes","No")</f>
        <v>Yes</v>
      </c>
      <c r="R655" s="1" t="str">
        <f>IF(OR(Orders[[#This Row],[Region]]="Dhaka",Orders[[#This Row],[Region]]="Chattogram"),"Priority","Standard")</f>
        <v>Standard</v>
      </c>
      <c r="S655" s="1" t="str">
        <f>_xlfn.CONCAT(Orders[[#This Row],[OrderID]],Orders[[#This Row],[CustomerID]],Orders[[#This Row],[Order Value]])</f>
        <v>O02142C043769487.824</v>
      </c>
    </row>
    <row r="656" spans="1:19" x14ac:dyDescent="0.25">
      <c r="A656" s="1" t="s">
        <v>1126</v>
      </c>
      <c r="B656" s="1" t="s">
        <v>543</v>
      </c>
      <c r="C656" s="1" t="s">
        <v>71</v>
      </c>
      <c r="D656" s="1" t="str">
        <f>VLOOKUP(C656,Products[],2,FALSE)</f>
        <v>Cameras Classic 922</v>
      </c>
      <c r="E656" s="1" t="str">
        <f>VLOOKUP(Orders[[#This Row],[ProductID]],Products[],3,FALSE)</f>
        <v>Electronics</v>
      </c>
      <c r="F656" s="1" t="s">
        <v>152</v>
      </c>
      <c r="G656" s="1" t="str">
        <f>_xlfn.XLOOKUP(Orders[[#This Row],[CustomerID]],'Customers'!A:A,'Customers'!E:E)</f>
        <v>Home Office</v>
      </c>
      <c r="H656" s="2">
        <v>46014</v>
      </c>
      <c r="I656" s="2">
        <v>46023</v>
      </c>
      <c r="J656">
        <v>9</v>
      </c>
      <c r="K656">
        <v>1094.33</v>
      </c>
      <c r="L656">
        <v>0.2</v>
      </c>
      <c r="M656" s="1" t="s">
        <v>52</v>
      </c>
      <c r="N656" s="1" t="s">
        <v>34</v>
      </c>
      <c r="O656" s="1" t="s">
        <v>21</v>
      </c>
      <c r="P656" s="3">
        <f>Orders[[#This Row],[Quantity]]*Orders[[#This Row],[UnitPrice]]*(1-Orders[[#This Row],[Discount]])</f>
        <v>7879.1759999999995</v>
      </c>
      <c r="Q656" s="1" t="str">
        <f>IF(AND(Orders[[#This Row],[Order Value]]&gt;50000,Orders[[#This Row],[Status]]="Completed"),"Yes","No")</f>
        <v>No</v>
      </c>
      <c r="R656" s="1" t="str">
        <f>IF(OR(Orders[[#This Row],[Region]]="Dhaka",Orders[[#This Row],[Region]]="Chattogram"),"Priority","Standard")</f>
        <v>Priority</v>
      </c>
      <c r="S656" s="1" t="str">
        <f>_xlfn.CONCAT(Orders[[#This Row],[OrderID]],Orders[[#This Row],[CustomerID]],Orders[[#This Row],[Order Value]])</f>
        <v>O02783C04987879.176</v>
      </c>
    </row>
    <row r="657" spans="1:19" x14ac:dyDescent="0.25">
      <c r="A657" s="1" t="s">
        <v>1127</v>
      </c>
      <c r="B657" s="1" t="s">
        <v>903</v>
      </c>
      <c r="C657" s="1" t="s">
        <v>124</v>
      </c>
      <c r="D657" s="1" t="str">
        <f>VLOOKUP(C657,Products[],2,FALSE)</f>
        <v>Decor Lite 474</v>
      </c>
      <c r="E657" s="1" t="str">
        <f>VLOOKUP(Orders[[#This Row],[ProductID]],Products[],3,FALSE)</f>
        <v>Furniture</v>
      </c>
      <c r="F657" s="1" t="s">
        <v>105</v>
      </c>
      <c r="G657" s="1" t="str">
        <f>_xlfn.XLOOKUP(Orders[[#This Row],[CustomerID]],'Customers'!A:A,'Customers'!E:E)</f>
        <v>Corporate</v>
      </c>
      <c r="H657" s="2">
        <v>45493</v>
      </c>
      <c r="I657" s="2">
        <v>45499</v>
      </c>
      <c r="J657">
        <v>24</v>
      </c>
      <c r="K657">
        <v>5805.12</v>
      </c>
      <c r="L657">
        <v>0.15</v>
      </c>
      <c r="M657" s="1" t="s">
        <v>39</v>
      </c>
      <c r="N657" s="1" t="s">
        <v>15</v>
      </c>
      <c r="O657" s="1" t="s">
        <v>35</v>
      </c>
      <c r="P657" s="3">
        <f>Orders[[#This Row],[Quantity]]*Orders[[#This Row],[UnitPrice]]*(1-Orders[[#This Row],[Discount]])</f>
        <v>118424.448</v>
      </c>
      <c r="Q657" s="1" t="str">
        <f>IF(AND(Orders[[#This Row],[Order Value]]&gt;50000,Orders[[#This Row],[Status]]="Completed"),"Yes","No")</f>
        <v>No</v>
      </c>
      <c r="R657" s="1" t="str">
        <f>IF(OR(Orders[[#This Row],[Region]]="Dhaka",Orders[[#This Row],[Region]]="Chattogram"),"Priority","Standard")</f>
        <v>Standard</v>
      </c>
      <c r="S657" s="1" t="str">
        <f>_xlfn.CONCAT(Orders[[#This Row],[OrderID]],Orders[[#This Row],[CustomerID]],Orders[[#This Row],[Order Value]])</f>
        <v>O04074C0284118424.448</v>
      </c>
    </row>
    <row r="658" spans="1:19" x14ac:dyDescent="0.25">
      <c r="A658" s="1" t="s">
        <v>1128</v>
      </c>
      <c r="B658" s="1" t="s">
        <v>581</v>
      </c>
      <c r="C658" s="1" t="s">
        <v>131</v>
      </c>
      <c r="D658" s="1" t="str">
        <f>VLOOKUP(C658,Products[],2,FALSE)</f>
        <v>Tables Plus 844</v>
      </c>
      <c r="E658" s="1" t="str">
        <f>VLOOKUP(Orders[[#This Row],[ProductID]],Products[],3,FALSE)</f>
        <v>Furniture</v>
      </c>
      <c r="F658" s="1" t="s">
        <v>23</v>
      </c>
      <c r="G658" s="1" t="str">
        <f>_xlfn.XLOOKUP(Orders[[#This Row],[CustomerID]],'Customers'!A:A,'Customers'!E:E)</f>
        <v>consumer</v>
      </c>
      <c r="H658" s="2">
        <v>45979</v>
      </c>
      <c r="I658" s="2">
        <v>45984</v>
      </c>
      <c r="J658">
        <v>22</v>
      </c>
      <c r="K658">
        <v>2761.65</v>
      </c>
      <c r="L658">
        <v>0.2</v>
      </c>
      <c r="M658" s="1" t="s">
        <v>52</v>
      </c>
      <c r="N658" s="1" t="s">
        <v>34</v>
      </c>
      <c r="O658" s="1" t="s">
        <v>35</v>
      </c>
      <c r="P658" s="3">
        <f>Orders[[#This Row],[Quantity]]*Orders[[#This Row],[UnitPrice]]*(1-Orders[[#This Row],[Discount]])</f>
        <v>48605.040000000008</v>
      </c>
      <c r="Q658" s="1" t="str">
        <f>IF(AND(Orders[[#This Row],[Order Value]]&gt;50000,Orders[[#This Row],[Status]]="Completed"),"Yes","No")</f>
        <v>No</v>
      </c>
      <c r="R658" s="1" t="str">
        <f>IF(OR(Orders[[#This Row],[Region]]="Dhaka",Orders[[#This Row],[Region]]="Chattogram"),"Priority","Standard")</f>
        <v>Priority</v>
      </c>
      <c r="S658" s="1" t="str">
        <f>_xlfn.CONCAT(Orders[[#This Row],[OrderID]],Orders[[#This Row],[CustomerID]],Orders[[#This Row],[Order Value]])</f>
        <v>O02979C005948605.04</v>
      </c>
    </row>
    <row r="659" spans="1:19" x14ac:dyDescent="0.25">
      <c r="A659" s="1" t="s">
        <v>786</v>
      </c>
      <c r="B659" s="1" t="s">
        <v>198</v>
      </c>
      <c r="C659" s="1" t="s">
        <v>18</v>
      </c>
      <c r="D659" s="1" t="str">
        <f>VLOOKUP(C659,Products[],2,FALSE)</f>
        <v>Labels Deluxe 800</v>
      </c>
      <c r="E659" s="1" t="str">
        <f>VLOOKUP(Orders[[#This Row],[ProductID]],Products[],3,FALSE)</f>
        <v>Office Supplies</v>
      </c>
      <c r="F659" s="1" t="s">
        <v>63</v>
      </c>
      <c r="G659" s="1" t="str">
        <f>_xlfn.XLOOKUP(Orders[[#This Row],[CustomerID]],'Customers'!A:A,'Customers'!E:E)</f>
        <v>Home Office</v>
      </c>
      <c r="H659" s="2">
        <v>45679</v>
      </c>
      <c r="I659" s="2">
        <v>45693</v>
      </c>
      <c r="J659">
        <v>18</v>
      </c>
      <c r="K659">
        <v>368.93</v>
      </c>
      <c r="L659">
        <v>0.15</v>
      </c>
      <c r="M659" s="1" t="s">
        <v>39</v>
      </c>
      <c r="N659" s="1" t="s">
        <v>15</v>
      </c>
      <c r="O659" s="1" t="s">
        <v>29</v>
      </c>
      <c r="P659" s="3">
        <f>Orders[[#This Row],[Quantity]]*Orders[[#This Row],[UnitPrice]]*(1-Orders[[#This Row],[Discount]])</f>
        <v>5644.6289999999999</v>
      </c>
      <c r="Q659" s="1" t="str">
        <f>IF(AND(Orders[[#This Row],[Order Value]]&gt;50000,Orders[[#This Row],[Status]]="Completed"),"Yes","No")</f>
        <v>No</v>
      </c>
      <c r="R659" s="1" t="str">
        <f>IF(OR(Orders[[#This Row],[Region]]="Dhaka",Orders[[#This Row],[Region]]="Chattogram"),"Priority","Standard")</f>
        <v>Standard</v>
      </c>
      <c r="S659" s="1" t="str">
        <f>_xlfn.CONCAT(Orders[[#This Row],[OrderID]],Orders[[#This Row],[CustomerID]],Orders[[#This Row],[Order Value]])</f>
        <v>O04772C00465644.629</v>
      </c>
    </row>
    <row r="660" spans="1:19" x14ac:dyDescent="0.25">
      <c r="A660" s="1" t="s">
        <v>1129</v>
      </c>
      <c r="B660" s="1" t="s">
        <v>232</v>
      </c>
      <c r="C660" s="1" t="s">
        <v>148</v>
      </c>
      <c r="D660" s="1" t="str">
        <f>VLOOKUP(C660,Products[],2,FALSE)</f>
        <v>Audio Classic 927</v>
      </c>
      <c r="E660" s="1" t="str">
        <f>VLOOKUP(Orders[[#This Row],[ProductID]],Products[],3,FALSE)</f>
        <v>Electronics</v>
      </c>
      <c r="F660" s="1" t="s">
        <v>105</v>
      </c>
      <c r="G660" s="1" t="str">
        <f>_xlfn.XLOOKUP(Orders[[#This Row],[CustomerID]],'Customers'!A:A,'Customers'!E:E)</f>
        <v>SMB</v>
      </c>
      <c r="H660" s="2">
        <v>45578</v>
      </c>
      <c r="I660" s="2">
        <v>45580</v>
      </c>
      <c r="J660">
        <v>8</v>
      </c>
      <c r="K660">
        <v>2610.39</v>
      </c>
      <c r="L660">
        <v>0.1</v>
      </c>
      <c r="M660" s="1" t="s">
        <v>14</v>
      </c>
      <c r="N660" s="1" t="s">
        <v>84</v>
      </c>
      <c r="O660" s="1" t="s">
        <v>29</v>
      </c>
      <c r="P660" s="3">
        <f>Orders[[#This Row],[Quantity]]*Orders[[#This Row],[UnitPrice]]*(1-Orders[[#This Row],[Discount]])</f>
        <v>18794.808000000001</v>
      </c>
      <c r="Q660" s="1" t="str">
        <f>IF(AND(Orders[[#This Row],[Order Value]]&gt;50000,Orders[[#This Row],[Status]]="Completed"),"Yes","No")</f>
        <v>No</v>
      </c>
      <c r="R660" s="1" t="str">
        <f>IF(OR(Orders[[#This Row],[Region]]="Dhaka",Orders[[#This Row],[Region]]="Chattogram"),"Priority","Standard")</f>
        <v>Standard</v>
      </c>
      <c r="S660" s="1" t="str">
        <f>_xlfn.CONCAT(Orders[[#This Row],[OrderID]],Orders[[#This Row],[CustomerID]],Orders[[#This Row],[Order Value]])</f>
        <v>O02441C010518794.808</v>
      </c>
    </row>
    <row r="661" spans="1:19" x14ac:dyDescent="0.25">
      <c r="A661" s="1" t="s">
        <v>1130</v>
      </c>
      <c r="B661" s="1" t="s">
        <v>341</v>
      </c>
      <c r="C661" s="1" t="s">
        <v>89</v>
      </c>
      <c r="D661" s="1" t="str">
        <f>VLOOKUP(C661,Products[],2,FALSE)</f>
        <v>Chairs Mini 737</v>
      </c>
      <c r="E661" s="1" t="str">
        <f>VLOOKUP(Orders[[#This Row],[ProductID]],Products[],3,FALSE)</f>
        <v>Furniture</v>
      </c>
      <c r="F661" s="1" t="s">
        <v>125</v>
      </c>
      <c r="G661" s="1" t="str">
        <f>_xlfn.XLOOKUP(Orders[[#This Row],[CustomerID]],'Customers'!A:A,'Customers'!E:E)</f>
        <v>SMB</v>
      </c>
      <c r="H661" s="2">
        <v>45901</v>
      </c>
      <c r="I661" s="2">
        <v>45899</v>
      </c>
      <c r="J661">
        <v>13</v>
      </c>
      <c r="K661">
        <v>1867.31</v>
      </c>
      <c r="L661">
        <v>0.2</v>
      </c>
      <c r="M661" s="1" t="s">
        <v>52</v>
      </c>
      <c r="N661" s="1" t="s">
        <v>28</v>
      </c>
      <c r="O661" s="1" t="s">
        <v>24</v>
      </c>
      <c r="P661" s="3">
        <f>Orders[[#This Row],[Quantity]]*Orders[[#This Row],[UnitPrice]]*(1-Orders[[#This Row],[Discount]])</f>
        <v>19420.024000000001</v>
      </c>
      <c r="Q661" s="1" t="str">
        <f>IF(AND(Orders[[#This Row],[Order Value]]&gt;50000,Orders[[#This Row],[Status]]="Completed"),"Yes","No")</f>
        <v>No</v>
      </c>
      <c r="R661" s="1" t="str">
        <f>IF(OR(Orders[[#This Row],[Region]]="Dhaka",Orders[[#This Row],[Region]]="Chattogram"),"Priority","Standard")</f>
        <v>Priority</v>
      </c>
      <c r="S661" s="1" t="str">
        <f>_xlfn.CONCAT(Orders[[#This Row],[OrderID]],Orders[[#This Row],[CustomerID]],Orders[[#This Row],[Order Value]])</f>
        <v>O04374C020119420.024</v>
      </c>
    </row>
    <row r="662" spans="1:19" x14ac:dyDescent="0.25">
      <c r="A662" s="1" t="s">
        <v>1131</v>
      </c>
      <c r="B662" s="1" t="s">
        <v>289</v>
      </c>
      <c r="C662" s="1" t="s">
        <v>131</v>
      </c>
      <c r="D662" s="1" t="str">
        <f>VLOOKUP(C662,Products[],2,FALSE)</f>
        <v>Tables Plus 844</v>
      </c>
      <c r="E662" s="1" t="str">
        <f>VLOOKUP(Orders[[#This Row],[ProductID]],Products[],3,FALSE)</f>
        <v>Furniture</v>
      </c>
      <c r="F662" s="1" t="s">
        <v>23</v>
      </c>
      <c r="G662" s="1" t="str">
        <f>_xlfn.XLOOKUP(Orders[[#This Row],[CustomerID]],'Customers'!A:A,'Customers'!E:E)</f>
        <v>Corporate</v>
      </c>
      <c r="H662" s="2">
        <v>45550</v>
      </c>
      <c r="I662" s="2">
        <v>45552</v>
      </c>
      <c r="J662">
        <v>6</v>
      </c>
      <c r="K662">
        <v>7675.62</v>
      </c>
      <c r="L662">
        <v>0.1</v>
      </c>
      <c r="M662" s="1" t="s">
        <v>20</v>
      </c>
      <c r="N662" s="1" t="s">
        <v>34</v>
      </c>
      <c r="O662" s="1" t="s">
        <v>21</v>
      </c>
      <c r="P662" s="3">
        <f>Orders[[#This Row],[Quantity]]*Orders[[#This Row],[UnitPrice]]*(1-Orders[[#This Row],[Discount]])</f>
        <v>41448.348000000005</v>
      </c>
      <c r="Q662" s="1" t="str">
        <f>IF(AND(Orders[[#This Row],[Order Value]]&gt;50000,Orders[[#This Row],[Status]]="Completed"),"Yes","No")</f>
        <v>No</v>
      </c>
      <c r="R662" s="1" t="str">
        <f>IF(OR(Orders[[#This Row],[Region]]="Dhaka",Orders[[#This Row],[Region]]="Chattogram"),"Priority","Standard")</f>
        <v>Priority</v>
      </c>
      <c r="S662" s="1" t="str">
        <f>_xlfn.CONCAT(Orders[[#This Row],[OrderID]],Orders[[#This Row],[CustomerID]],Orders[[#This Row],[Order Value]])</f>
        <v>O04260C047341448.348</v>
      </c>
    </row>
    <row r="663" spans="1:19" x14ac:dyDescent="0.25">
      <c r="A663" s="1" t="s">
        <v>1132</v>
      </c>
      <c r="B663" s="1" t="s">
        <v>594</v>
      </c>
      <c r="C663" s="1" t="s">
        <v>81</v>
      </c>
      <c r="D663" s="1" t="str">
        <f>VLOOKUP(C663,Products[],2,FALSE)</f>
        <v>Beverages Pro 760</v>
      </c>
      <c r="E663" s="1" t="str">
        <f>VLOOKUP(Orders[[#This Row],[ProductID]],Products[],3,FALSE)</f>
        <v>Groceries</v>
      </c>
      <c r="F663" s="1" t="s">
        <v>23</v>
      </c>
      <c r="G663" s="1" t="str">
        <f>_xlfn.XLOOKUP(Orders[[#This Row],[CustomerID]],'Customers'!A:A,'Customers'!E:E)</f>
        <v>Home Office</v>
      </c>
      <c r="H663" s="2">
        <v>45784</v>
      </c>
      <c r="I663" s="2">
        <v>45789</v>
      </c>
      <c r="J663">
        <v>10</v>
      </c>
      <c r="K663">
        <v>6441.74</v>
      </c>
      <c r="L663">
        <v>0</v>
      </c>
      <c r="M663" s="1" t="s">
        <v>52</v>
      </c>
      <c r="N663" s="1" t="s">
        <v>28</v>
      </c>
      <c r="O663" s="1" t="s">
        <v>29</v>
      </c>
      <c r="P663" s="3">
        <f>Orders[[#This Row],[Quantity]]*Orders[[#This Row],[UnitPrice]]*(1-Orders[[#This Row],[Discount]])</f>
        <v>64417.399999999994</v>
      </c>
      <c r="Q663" s="1" t="str">
        <f>IF(AND(Orders[[#This Row],[Order Value]]&gt;50000,Orders[[#This Row],[Status]]="Completed"),"Yes","No")</f>
        <v>No</v>
      </c>
      <c r="R663" s="1" t="str">
        <f>IF(OR(Orders[[#This Row],[Region]]="Dhaka",Orders[[#This Row],[Region]]="Chattogram"),"Priority","Standard")</f>
        <v>Priority</v>
      </c>
      <c r="S663" s="1" t="str">
        <f>_xlfn.CONCAT(Orders[[#This Row],[OrderID]],Orders[[#This Row],[CustomerID]],Orders[[#This Row],[Order Value]])</f>
        <v>O00518C036064417.4</v>
      </c>
    </row>
    <row r="664" spans="1:19" x14ac:dyDescent="0.25">
      <c r="A664" s="1" t="s">
        <v>1133</v>
      </c>
      <c r="B664" s="1" t="s">
        <v>890</v>
      </c>
      <c r="C664" s="1" t="s">
        <v>58</v>
      </c>
      <c r="D664" s="1" t="str">
        <f>VLOOKUP(C664,Products[],2,FALSE)</f>
        <v>Beverages Standard 258</v>
      </c>
      <c r="E664" s="1" t="str">
        <f>VLOOKUP(Orders[[#This Row],[ProductID]],Products[],3,FALSE)</f>
        <v>Groceries</v>
      </c>
      <c r="F664" s="1" t="s">
        <v>105</v>
      </c>
      <c r="G664" s="1" t="str">
        <f>_xlfn.XLOOKUP(Orders[[#This Row],[CustomerID]],'Customers'!A:A,'Customers'!E:E)</f>
        <v>Consumer</v>
      </c>
      <c r="H664" s="2">
        <v>45547</v>
      </c>
      <c r="I664" s="2">
        <v>45546</v>
      </c>
      <c r="J664">
        <v>6</v>
      </c>
      <c r="K664">
        <v>7431.16</v>
      </c>
      <c r="L664">
        <v>0.15</v>
      </c>
      <c r="M664" s="1" t="s">
        <v>14</v>
      </c>
      <c r="N664" s="1" t="s">
        <v>34</v>
      </c>
      <c r="O664" s="1" t="s">
        <v>24</v>
      </c>
      <c r="P664" s="3">
        <f>Orders[[#This Row],[Quantity]]*Orders[[#This Row],[UnitPrice]]*(1-Orders[[#This Row],[Discount]])</f>
        <v>37898.915999999997</v>
      </c>
      <c r="Q664" s="1" t="str">
        <f>IF(AND(Orders[[#This Row],[Order Value]]&gt;50000,Orders[[#This Row],[Status]]="Completed"),"Yes","No")</f>
        <v>No</v>
      </c>
      <c r="R664" s="1" t="str">
        <f>IF(OR(Orders[[#This Row],[Region]]="Dhaka",Orders[[#This Row],[Region]]="Chattogram"),"Priority","Standard")</f>
        <v>Standard</v>
      </c>
      <c r="S664" s="1" t="str">
        <f>_xlfn.CONCAT(Orders[[#This Row],[OrderID]],Orders[[#This Row],[CustomerID]],Orders[[#This Row],[Order Value]])</f>
        <v>O05836C032437898.916</v>
      </c>
    </row>
    <row r="665" spans="1:19" x14ac:dyDescent="0.25">
      <c r="A665" s="1" t="s">
        <v>1134</v>
      </c>
      <c r="B665" s="1" t="s">
        <v>49</v>
      </c>
      <c r="C665" s="1" t="s">
        <v>218</v>
      </c>
      <c r="D665" s="1" t="str">
        <f>VLOOKUP(C665,Products[],2,FALSE)</f>
        <v>Kids Eco 762</v>
      </c>
      <c r="E665" s="1" t="str">
        <f>VLOOKUP(Orders[[#This Row],[ProductID]],Products[],3,FALSE)</f>
        <v>Apparel</v>
      </c>
      <c r="F665" s="1" t="s">
        <v>59</v>
      </c>
      <c r="G665" s="1" t="str">
        <f>_xlfn.XLOOKUP(Orders[[#This Row],[CustomerID]],'Customers'!A:A,'Customers'!E:E)</f>
        <v>Consumer</v>
      </c>
      <c r="H665" s="2">
        <v>45752</v>
      </c>
      <c r="I665" s="2">
        <v>45760</v>
      </c>
      <c r="J665">
        <v>22</v>
      </c>
      <c r="K665">
        <v>1327.66</v>
      </c>
      <c r="L665">
        <v>0</v>
      </c>
      <c r="M665" s="1" t="s">
        <v>14</v>
      </c>
      <c r="N665" s="1" t="s">
        <v>28</v>
      </c>
      <c r="O665" s="1" t="s">
        <v>21</v>
      </c>
      <c r="P665" s="3">
        <f>Orders[[#This Row],[Quantity]]*Orders[[#This Row],[UnitPrice]]*(1-Orders[[#This Row],[Discount]])</f>
        <v>29208.52</v>
      </c>
      <c r="Q665" s="1" t="str">
        <f>IF(AND(Orders[[#This Row],[Order Value]]&gt;50000,Orders[[#This Row],[Status]]="Completed"),"Yes","No")</f>
        <v>No</v>
      </c>
      <c r="R665" s="1" t="str">
        <f>IF(OR(Orders[[#This Row],[Region]]="Dhaka",Orders[[#This Row],[Region]]="Chattogram"),"Priority","Standard")</f>
        <v>Standard</v>
      </c>
      <c r="S665" s="1" t="str">
        <f>_xlfn.CONCAT(Orders[[#This Row],[OrderID]],Orders[[#This Row],[CustomerID]],Orders[[#This Row],[Order Value]])</f>
        <v>O01949C047629208.52</v>
      </c>
    </row>
    <row r="666" spans="1:19" x14ac:dyDescent="0.25">
      <c r="A666" s="1" t="s">
        <v>1135</v>
      </c>
      <c r="B666" s="1" t="s">
        <v>346</v>
      </c>
      <c r="C666" s="1" t="s">
        <v>22</v>
      </c>
      <c r="D666" s="1" t="str">
        <f>VLOOKUP(C666,Products[],2,FALSE)</f>
        <v>Laptops Lite 159</v>
      </c>
      <c r="E666" s="1" t="str">
        <f>VLOOKUP(Orders[[#This Row],[ProductID]],Products[],3,FALSE)</f>
        <v>Electronics</v>
      </c>
      <c r="F666" s="1" t="s">
        <v>59</v>
      </c>
      <c r="G666" s="1" t="str">
        <f>_xlfn.XLOOKUP(Orders[[#This Row],[CustomerID]],'Customers'!A:A,'Customers'!E:E)</f>
        <v>SMB</v>
      </c>
      <c r="H666" s="2">
        <v>46011</v>
      </c>
      <c r="I666" s="2">
        <v>46017</v>
      </c>
      <c r="J666">
        <v>7</v>
      </c>
      <c r="K666">
        <v>6747.37</v>
      </c>
      <c r="L666">
        <v>0.1</v>
      </c>
      <c r="M666" s="1" t="s">
        <v>20</v>
      </c>
      <c r="N666" s="1" t="s">
        <v>28</v>
      </c>
      <c r="O666" s="1" t="s">
        <v>29</v>
      </c>
      <c r="P666" s="3">
        <f>Orders[[#This Row],[Quantity]]*Orders[[#This Row],[UnitPrice]]*(1-Orders[[#This Row],[Discount]])</f>
        <v>42508.430999999997</v>
      </c>
      <c r="Q666" s="1" t="str">
        <f>IF(AND(Orders[[#This Row],[Order Value]]&gt;50000,Orders[[#This Row],[Status]]="Completed"),"Yes","No")</f>
        <v>No</v>
      </c>
      <c r="R666" s="1" t="str">
        <f>IF(OR(Orders[[#This Row],[Region]]="Dhaka",Orders[[#This Row],[Region]]="Chattogram"),"Priority","Standard")</f>
        <v>Priority</v>
      </c>
      <c r="S666" s="1" t="str">
        <f>_xlfn.CONCAT(Orders[[#This Row],[OrderID]],Orders[[#This Row],[CustomerID]],Orders[[#This Row],[Order Value]])</f>
        <v>O05364C047142508.431</v>
      </c>
    </row>
    <row r="667" spans="1:19" x14ac:dyDescent="0.25">
      <c r="A667" s="1" t="s">
        <v>1136</v>
      </c>
      <c r="B667" s="1" t="s">
        <v>209</v>
      </c>
      <c r="C667" s="1" t="s">
        <v>160</v>
      </c>
      <c r="D667" s="1" t="str">
        <f>VLOOKUP(C667,Products[],2,FALSE)</f>
        <v>Audio Pro 619</v>
      </c>
      <c r="E667" s="1" t="str">
        <f>VLOOKUP(Orders[[#This Row],[ProductID]],Products[],3,FALSE)</f>
        <v>Electronics</v>
      </c>
      <c r="F667" s="1" t="s">
        <v>63</v>
      </c>
      <c r="G667" s="1" t="str">
        <f>_xlfn.XLOOKUP(Orders[[#This Row],[CustomerID]],'Customers'!A:A,'Customers'!E:E)</f>
        <v>SMB</v>
      </c>
      <c r="H667" s="2">
        <v>45526</v>
      </c>
      <c r="I667" s="2">
        <v>45532</v>
      </c>
      <c r="J667">
        <v>12</v>
      </c>
      <c r="K667">
        <v>4786.34</v>
      </c>
      <c r="L667">
        <v>0.05</v>
      </c>
      <c r="M667" s="1" t="s">
        <v>43</v>
      </c>
      <c r="N667" s="1" t="s">
        <v>34</v>
      </c>
      <c r="O667" s="1" t="s">
        <v>24</v>
      </c>
      <c r="P667" s="3">
        <f>Orders[[#This Row],[Quantity]]*Orders[[#This Row],[UnitPrice]]*(1-Orders[[#This Row],[Discount]])</f>
        <v>54564.275999999998</v>
      </c>
      <c r="Q667" s="1" t="str">
        <f>IF(AND(Orders[[#This Row],[Order Value]]&gt;50000,Orders[[#This Row],[Status]]="Completed"),"Yes","No")</f>
        <v>Yes</v>
      </c>
      <c r="R667" s="1" t="str">
        <f>IF(OR(Orders[[#This Row],[Region]]="Dhaka",Orders[[#This Row],[Region]]="Chattogram"),"Priority","Standard")</f>
        <v>Standard</v>
      </c>
      <c r="S667" s="1" t="str">
        <f>_xlfn.CONCAT(Orders[[#This Row],[OrderID]],Orders[[#This Row],[CustomerID]],Orders[[#This Row],[Order Value]])</f>
        <v>O02635C027954564.276</v>
      </c>
    </row>
    <row r="668" spans="1:19" x14ac:dyDescent="0.25">
      <c r="A668" s="1" t="s">
        <v>1137</v>
      </c>
      <c r="B668" s="1" t="s">
        <v>386</v>
      </c>
      <c r="C668" s="1" t="s">
        <v>174</v>
      </c>
      <c r="D668" s="1" t="str">
        <f>VLOOKUP(C668,Products[],2,FALSE)</f>
        <v>Women Eco 309</v>
      </c>
      <c r="E668" s="1" t="str">
        <f>VLOOKUP(Orders[[#This Row],[ProductID]],Products[],3,FALSE)</f>
        <v>Apparel</v>
      </c>
      <c r="F668" s="1" t="s">
        <v>13</v>
      </c>
      <c r="G668" s="1" t="str">
        <f>_xlfn.XLOOKUP(Orders[[#This Row],[CustomerID]],'Customers'!A:A,'Customers'!E:E)</f>
        <v>Corporate</v>
      </c>
      <c r="H668" s="2">
        <v>45778</v>
      </c>
      <c r="I668" s="2">
        <v>45778</v>
      </c>
      <c r="J668">
        <v>21</v>
      </c>
      <c r="K668">
        <v>1407.7</v>
      </c>
      <c r="L668">
        <v>0</v>
      </c>
      <c r="M668" s="1" t="s">
        <v>43</v>
      </c>
      <c r="N668" s="1" t="s">
        <v>15</v>
      </c>
      <c r="O668" s="1" t="s">
        <v>35</v>
      </c>
      <c r="P668" s="3">
        <f>Orders[[#This Row],[Quantity]]*Orders[[#This Row],[UnitPrice]]*(1-Orders[[#This Row],[Discount]])</f>
        <v>29561.7</v>
      </c>
      <c r="Q668" s="1" t="str">
        <f>IF(AND(Orders[[#This Row],[Order Value]]&gt;50000,Orders[[#This Row],[Status]]="Completed"),"Yes","No")</f>
        <v>No</v>
      </c>
      <c r="R668" s="1" t="str">
        <f>IF(OR(Orders[[#This Row],[Region]]="Dhaka",Orders[[#This Row],[Region]]="Chattogram"),"Priority","Standard")</f>
        <v>Standard</v>
      </c>
      <c r="S668" s="1" t="str">
        <f>_xlfn.CONCAT(Orders[[#This Row],[OrderID]],Orders[[#This Row],[CustomerID]],Orders[[#This Row],[Order Value]])</f>
        <v>O01368C016529561.7</v>
      </c>
    </row>
    <row r="669" spans="1:19" x14ac:dyDescent="0.25">
      <c r="A669" s="1" t="s">
        <v>1138</v>
      </c>
      <c r="B669" s="1" t="s">
        <v>767</v>
      </c>
      <c r="C669" s="1" t="s">
        <v>212</v>
      </c>
      <c r="D669" s="1" t="str">
        <f>VLOOKUP(C669,Products[],2,FALSE)</f>
        <v>Binders Lite 858</v>
      </c>
      <c r="E669" s="1" t="str">
        <f>VLOOKUP(Orders[[#This Row],[ProductID]],Products[],3,FALSE)</f>
        <v>Office Supplies</v>
      </c>
      <c r="F669" s="1" t="s">
        <v>105</v>
      </c>
      <c r="G669" s="1" t="str">
        <f>_xlfn.XLOOKUP(Orders[[#This Row],[CustomerID]],'Customers'!A:A,'Customers'!E:E)</f>
        <v>Home Office</v>
      </c>
      <c r="H669" s="2">
        <v>45646</v>
      </c>
      <c r="I669" s="2">
        <v>45647</v>
      </c>
      <c r="J669">
        <v>18</v>
      </c>
      <c r="K669">
        <v>2916.44</v>
      </c>
      <c r="L669">
        <v>0</v>
      </c>
      <c r="M669" s="1" t="s">
        <v>43</v>
      </c>
      <c r="N669" s="1" t="s">
        <v>34</v>
      </c>
      <c r="O669" s="1" t="s">
        <v>35</v>
      </c>
      <c r="P669" s="3">
        <f>Orders[[#This Row],[Quantity]]*Orders[[#This Row],[UnitPrice]]*(1-Orders[[#This Row],[Discount]])</f>
        <v>52495.92</v>
      </c>
      <c r="Q669" s="1" t="str">
        <f>IF(AND(Orders[[#This Row],[Order Value]]&gt;50000,Orders[[#This Row],[Status]]="Completed"),"Yes","No")</f>
        <v>Yes</v>
      </c>
      <c r="R669" s="1" t="str">
        <f>IF(OR(Orders[[#This Row],[Region]]="Dhaka",Orders[[#This Row],[Region]]="Chattogram"),"Priority","Standard")</f>
        <v>Standard</v>
      </c>
      <c r="S669" s="1" t="str">
        <f>_xlfn.CONCAT(Orders[[#This Row],[OrderID]],Orders[[#This Row],[CustomerID]],Orders[[#This Row],[Order Value]])</f>
        <v>O04229C013952495.92</v>
      </c>
    </row>
    <row r="670" spans="1:19" x14ac:dyDescent="0.25">
      <c r="A670" s="1" t="s">
        <v>1139</v>
      </c>
      <c r="B670" s="1" t="s">
        <v>1028</v>
      </c>
      <c r="C670" s="1" t="s">
        <v>191</v>
      </c>
      <c r="D670" s="1" t="str">
        <f>VLOOKUP(C670,Products[],2,FALSE)</f>
        <v>Snacks Standard 597</v>
      </c>
      <c r="E670" s="1" t="str">
        <f>VLOOKUP(Orders[[#This Row],[ProductID]],Products[],3,FALSE)</f>
        <v>Groceries</v>
      </c>
      <c r="F670" s="1" t="s">
        <v>51</v>
      </c>
      <c r="G670" s="1" t="str">
        <f>_xlfn.XLOOKUP(Orders[[#This Row],[CustomerID]],'Customers'!A:A,'Customers'!E:E)</f>
        <v>SMB</v>
      </c>
      <c r="H670" s="2">
        <v>45939</v>
      </c>
      <c r="I670" s="2">
        <v>45942</v>
      </c>
      <c r="J670">
        <v>12</v>
      </c>
      <c r="K670">
        <v>2381.94</v>
      </c>
      <c r="L670">
        <v>0.05</v>
      </c>
      <c r="M670" s="1" t="s">
        <v>20</v>
      </c>
      <c r="N670" s="1" t="s">
        <v>15</v>
      </c>
      <c r="O670" s="1" t="s">
        <v>21</v>
      </c>
      <c r="P670" s="3">
        <f>Orders[[#This Row],[Quantity]]*Orders[[#This Row],[UnitPrice]]*(1-Orders[[#This Row],[Discount]])</f>
        <v>27154.115999999998</v>
      </c>
      <c r="Q670" s="1" t="str">
        <f>IF(AND(Orders[[#This Row],[Order Value]]&gt;50000,Orders[[#This Row],[Status]]="Completed"),"Yes","No")</f>
        <v>No</v>
      </c>
      <c r="R670" s="1" t="str">
        <f>IF(OR(Orders[[#This Row],[Region]]="Dhaka",Orders[[#This Row],[Region]]="Chattogram"),"Priority","Standard")</f>
        <v>Priority</v>
      </c>
      <c r="S670" s="1" t="str">
        <f>_xlfn.CONCAT(Orders[[#This Row],[OrderID]],Orders[[#This Row],[CustomerID]],Orders[[#This Row],[Order Value]])</f>
        <v>O02885C025327154.116</v>
      </c>
    </row>
    <row r="671" spans="1:19" x14ac:dyDescent="0.25">
      <c r="A671" s="1" t="s">
        <v>1140</v>
      </c>
      <c r="B671" s="1" t="s">
        <v>288</v>
      </c>
      <c r="C671" s="1" t="s">
        <v>104</v>
      </c>
      <c r="D671" s="1" t="str">
        <f>VLOOKUP(C671,Products[],2,FALSE)</f>
        <v>Audio Prime 238</v>
      </c>
      <c r="E671" s="1" t="str">
        <f>VLOOKUP(Orders[[#This Row],[ProductID]],Products[],3,FALSE)</f>
        <v>Electronics</v>
      </c>
      <c r="F671" s="1" t="s">
        <v>23</v>
      </c>
      <c r="G671" s="1" t="str">
        <f>_xlfn.XLOOKUP(Orders[[#This Row],[CustomerID]],'Customers'!A:A,'Customers'!E:E)</f>
        <v>Corporate</v>
      </c>
      <c r="H671" s="2">
        <v>45804</v>
      </c>
      <c r="I671" s="2">
        <v>45806</v>
      </c>
      <c r="J671">
        <v>23</v>
      </c>
      <c r="K671">
        <v>1311.06</v>
      </c>
      <c r="L671">
        <v>0</v>
      </c>
      <c r="M671" s="1" t="s">
        <v>52</v>
      </c>
      <c r="N671" s="1" t="s">
        <v>34</v>
      </c>
      <c r="O671" s="1" t="s">
        <v>24</v>
      </c>
      <c r="P671" s="3">
        <f>Orders[[#This Row],[Quantity]]*Orders[[#This Row],[UnitPrice]]*(1-Orders[[#This Row],[Discount]])</f>
        <v>30154.379999999997</v>
      </c>
      <c r="Q671" s="1" t="str">
        <f>IF(AND(Orders[[#This Row],[Order Value]]&gt;50000,Orders[[#This Row],[Status]]="Completed"),"Yes","No")</f>
        <v>No</v>
      </c>
      <c r="R671" s="1" t="str">
        <f>IF(OR(Orders[[#This Row],[Region]]="Dhaka",Orders[[#This Row],[Region]]="Chattogram"),"Priority","Standard")</f>
        <v>Priority</v>
      </c>
      <c r="S671" s="1" t="str">
        <f>_xlfn.CONCAT(Orders[[#This Row],[OrderID]],Orders[[#This Row],[CustomerID]],Orders[[#This Row],[Order Value]])</f>
        <v>O05506C009030154.38</v>
      </c>
    </row>
    <row r="672" spans="1:19" x14ac:dyDescent="0.25">
      <c r="A672" s="1" t="s">
        <v>1141</v>
      </c>
      <c r="B672" s="1" t="s">
        <v>1142</v>
      </c>
      <c r="C672" s="1" t="s">
        <v>27</v>
      </c>
      <c r="D672" s="1" t="str">
        <f>VLOOKUP(C672,Products[],2,FALSE)</f>
        <v>Women Eco 225</v>
      </c>
      <c r="E672" s="1" t="str">
        <f>VLOOKUP(Orders[[#This Row],[ProductID]],Products[],3,FALSE)</f>
        <v>Apparel</v>
      </c>
      <c r="F672" s="1" t="s">
        <v>63</v>
      </c>
      <c r="G672" s="1" t="str">
        <f>_xlfn.XLOOKUP(Orders[[#This Row],[CustomerID]],'Customers'!A:A,'Customers'!E:E)</f>
        <v>Home Office</v>
      </c>
      <c r="H672" s="2">
        <v>45777</v>
      </c>
      <c r="I672" s="2">
        <v>45783</v>
      </c>
      <c r="J672">
        <v>16</v>
      </c>
      <c r="K672">
        <v>6894.05</v>
      </c>
      <c r="L672">
        <v>0</v>
      </c>
      <c r="M672" s="1" t="s">
        <v>43</v>
      </c>
      <c r="N672" s="1" t="s">
        <v>15</v>
      </c>
      <c r="O672" s="1" t="s">
        <v>21</v>
      </c>
      <c r="P672" s="3">
        <f>Orders[[#This Row],[Quantity]]*Orders[[#This Row],[UnitPrice]]*(1-Orders[[#This Row],[Discount]])</f>
        <v>110304.8</v>
      </c>
      <c r="Q672" s="1" t="str">
        <f>IF(AND(Orders[[#This Row],[Order Value]]&gt;50000,Orders[[#This Row],[Status]]="Completed"),"Yes","No")</f>
        <v>No</v>
      </c>
      <c r="R672" s="1" t="str">
        <f>IF(OR(Orders[[#This Row],[Region]]="Dhaka",Orders[[#This Row],[Region]]="Chattogram"),"Priority","Standard")</f>
        <v>Standard</v>
      </c>
      <c r="S672" s="1" t="str">
        <f>_xlfn.CONCAT(Orders[[#This Row],[OrderID]],Orders[[#This Row],[CustomerID]],Orders[[#This Row],[Order Value]])</f>
        <v>O01267C0197110304.8</v>
      </c>
    </row>
    <row r="673" spans="1:19" x14ac:dyDescent="0.25">
      <c r="A673" s="1" t="s">
        <v>1143</v>
      </c>
      <c r="B673" s="1" t="s">
        <v>1144</v>
      </c>
      <c r="C673" s="1" t="s">
        <v>270</v>
      </c>
      <c r="D673" s="1" t="str">
        <f>VLOOKUP(C673,Products[],2,FALSE)</f>
        <v>Storage Mini 899</v>
      </c>
      <c r="E673" s="1" t="str">
        <f>VLOOKUP(Orders[[#This Row],[ProductID]],Products[],3,FALSE)</f>
        <v>Furniture</v>
      </c>
      <c r="F673" s="1" t="s">
        <v>42</v>
      </c>
      <c r="G673" s="1" t="str">
        <f>_xlfn.XLOOKUP(Orders[[#This Row],[CustomerID]],'Customers'!A:A,'Customers'!E:E)</f>
        <v>consumer</v>
      </c>
      <c r="H673" s="2">
        <v>45401</v>
      </c>
      <c r="I673" s="2">
        <v>45401</v>
      </c>
      <c r="J673">
        <v>10</v>
      </c>
      <c r="K673">
        <v>1978.47</v>
      </c>
      <c r="L673">
        <v>0</v>
      </c>
      <c r="M673" s="1" t="s">
        <v>52</v>
      </c>
      <c r="N673" s="1" t="s">
        <v>28</v>
      </c>
      <c r="O673" s="1" t="s">
        <v>24</v>
      </c>
      <c r="P673" s="3">
        <f>Orders[[#This Row],[Quantity]]*Orders[[#This Row],[UnitPrice]]*(1-Orders[[#This Row],[Discount]])</f>
        <v>19784.7</v>
      </c>
      <c r="Q673" s="1" t="str">
        <f>IF(AND(Orders[[#This Row],[Order Value]]&gt;50000,Orders[[#This Row],[Status]]="Completed"),"Yes","No")</f>
        <v>No</v>
      </c>
      <c r="R673" s="1" t="str">
        <f>IF(OR(Orders[[#This Row],[Region]]="Dhaka",Orders[[#This Row],[Region]]="Chattogram"),"Priority","Standard")</f>
        <v>Priority</v>
      </c>
      <c r="S673" s="1" t="str">
        <f>_xlfn.CONCAT(Orders[[#This Row],[OrderID]],Orders[[#This Row],[CustomerID]],Orders[[#This Row],[Order Value]])</f>
        <v>O05953C014919784.7</v>
      </c>
    </row>
    <row r="674" spans="1:19" x14ac:dyDescent="0.25">
      <c r="A674" s="1" t="s">
        <v>1145</v>
      </c>
      <c r="B674" s="1" t="s">
        <v>567</v>
      </c>
      <c r="C674" s="1" t="s">
        <v>111</v>
      </c>
      <c r="D674" s="1" t="str">
        <f>VLOOKUP(C674,Products[],2,FALSE)</f>
        <v>Footwear Eco 867</v>
      </c>
      <c r="E674" s="1" t="str">
        <f>VLOOKUP(Orders[[#This Row],[ProductID]],Products[],3,FALSE)</f>
        <v>Apparel</v>
      </c>
      <c r="F674" s="1" t="s">
        <v>13</v>
      </c>
      <c r="G674" s="1" t="str">
        <f>_xlfn.XLOOKUP(Orders[[#This Row],[CustomerID]],'Customers'!A:A,'Customers'!E:E)</f>
        <v>Consumer</v>
      </c>
      <c r="H674" s="2">
        <v>45695</v>
      </c>
      <c r="I674" s="2">
        <v>45705</v>
      </c>
      <c r="J674">
        <v>1</v>
      </c>
      <c r="K674">
        <v>825.75</v>
      </c>
      <c r="L674">
        <v>0.05</v>
      </c>
      <c r="M674" s="1" t="s">
        <v>20</v>
      </c>
      <c r="N674" s="1" t="s">
        <v>34</v>
      </c>
      <c r="O674" s="1" t="s">
        <v>21</v>
      </c>
      <c r="P674" s="3">
        <f>Orders[[#This Row],[Quantity]]*Orders[[#This Row],[UnitPrice]]*(1-Orders[[#This Row],[Discount]])</f>
        <v>784.46249999999998</v>
      </c>
      <c r="Q674" s="1" t="str">
        <f>IF(AND(Orders[[#This Row],[Order Value]]&gt;50000,Orders[[#This Row],[Status]]="Completed"),"Yes","No")</f>
        <v>No</v>
      </c>
      <c r="R674" s="1" t="str">
        <f>IF(OR(Orders[[#This Row],[Region]]="Dhaka",Orders[[#This Row],[Region]]="Chattogram"),"Priority","Standard")</f>
        <v>Priority</v>
      </c>
      <c r="S674" s="1" t="str">
        <f>_xlfn.CONCAT(Orders[[#This Row],[OrderID]],Orders[[#This Row],[CustomerID]],Orders[[#This Row],[Order Value]])</f>
        <v>O02455C0182784.4625</v>
      </c>
    </row>
    <row r="675" spans="1:19" x14ac:dyDescent="0.25">
      <c r="A675" s="1" t="s">
        <v>1146</v>
      </c>
      <c r="B675" s="1" t="s">
        <v>1147</v>
      </c>
      <c r="C675" s="1" t="s">
        <v>87</v>
      </c>
      <c r="D675" s="1" t="str">
        <f>VLOOKUP(C675,Products[],2,FALSE)</f>
        <v>Storage Plus 812</v>
      </c>
      <c r="E675" s="1" t="str">
        <f>VLOOKUP(Orders[[#This Row],[ProductID]],Products[],3,FALSE)</f>
        <v>Furniture</v>
      </c>
      <c r="F675" s="1" t="s">
        <v>13</v>
      </c>
      <c r="G675" s="1" t="str">
        <f>_xlfn.XLOOKUP(Orders[[#This Row],[CustomerID]],'Customers'!A:A,'Customers'!E:E)</f>
        <v>Consumer</v>
      </c>
      <c r="H675" s="2">
        <v>45885</v>
      </c>
      <c r="I675" s="2">
        <v>45899</v>
      </c>
      <c r="J675">
        <v>14</v>
      </c>
      <c r="K675">
        <v>6779.8</v>
      </c>
      <c r="L675">
        <v>0</v>
      </c>
      <c r="M675" s="1" t="s">
        <v>39</v>
      </c>
      <c r="N675" s="1" t="s">
        <v>15</v>
      </c>
      <c r="O675" s="1" t="s">
        <v>24</v>
      </c>
      <c r="P675" s="3">
        <f>Orders[[#This Row],[Quantity]]*Orders[[#This Row],[UnitPrice]]*(1-Orders[[#This Row],[Discount]])</f>
        <v>94917.2</v>
      </c>
      <c r="Q675" s="1" t="str">
        <f>IF(AND(Orders[[#This Row],[Order Value]]&gt;50000,Orders[[#This Row],[Status]]="Completed"),"Yes","No")</f>
        <v>No</v>
      </c>
      <c r="R675" s="1" t="str">
        <f>IF(OR(Orders[[#This Row],[Region]]="Dhaka",Orders[[#This Row],[Region]]="Chattogram"),"Priority","Standard")</f>
        <v>Standard</v>
      </c>
      <c r="S675" s="1" t="str">
        <f>_xlfn.CONCAT(Orders[[#This Row],[OrderID]],Orders[[#This Row],[CustomerID]],Orders[[#This Row],[Order Value]])</f>
        <v>O02517C006294917.2</v>
      </c>
    </row>
    <row r="676" spans="1:19" x14ac:dyDescent="0.25">
      <c r="A676" s="1" t="s">
        <v>1148</v>
      </c>
      <c r="B676" s="1" t="s">
        <v>483</v>
      </c>
      <c r="C676" s="1" t="s">
        <v>133</v>
      </c>
      <c r="D676" s="1" t="str">
        <f>VLOOKUP(C676,Products[],2,FALSE)</f>
        <v>Paper Eco 932</v>
      </c>
      <c r="E676" s="1" t="str">
        <f>VLOOKUP(Orders[[#This Row],[ProductID]],Products[],3,FALSE)</f>
        <v>Office Supplies</v>
      </c>
      <c r="F676" s="1" t="s">
        <v>105</v>
      </c>
      <c r="G676" s="1" t="str">
        <f>_xlfn.XLOOKUP(Orders[[#This Row],[CustomerID]],'Customers'!A:A,'Customers'!E:E)</f>
        <v>Consumer</v>
      </c>
      <c r="H676" s="2">
        <v>45508</v>
      </c>
      <c r="I676" s="2">
        <v>45511</v>
      </c>
      <c r="J676">
        <v>15</v>
      </c>
      <c r="K676">
        <v>400.12</v>
      </c>
      <c r="L676">
        <v>0.15</v>
      </c>
      <c r="M676" s="1" t="s">
        <v>39</v>
      </c>
      <c r="N676" s="1" t="s">
        <v>84</v>
      </c>
      <c r="O676" s="1" t="s">
        <v>29</v>
      </c>
      <c r="P676" s="3">
        <f>Orders[[#This Row],[Quantity]]*Orders[[#This Row],[UnitPrice]]*(1-Orders[[#This Row],[Discount]])</f>
        <v>5101.53</v>
      </c>
      <c r="Q676" s="1" t="str">
        <f>IF(AND(Orders[[#This Row],[Order Value]]&gt;50000,Orders[[#This Row],[Status]]="Completed"),"Yes","No")</f>
        <v>No</v>
      </c>
      <c r="R676" s="1" t="str">
        <f>IF(OR(Orders[[#This Row],[Region]]="Dhaka",Orders[[#This Row],[Region]]="Chattogram"),"Priority","Standard")</f>
        <v>Standard</v>
      </c>
      <c r="S676" s="1" t="str">
        <f>_xlfn.CONCAT(Orders[[#This Row],[OrderID]],Orders[[#This Row],[CustomerID]],Orders[[#This Row],[Order Value]])</f>
        <v>O05073C02455101.53</v>
      </c>
    </row>
    <row r="677" spans="1:19" x14ac:dyDescent="0.25">
      <c r="A677" s="1" t="s">
        <v>1149</v>
      </c>
      <c r="B677" s="1" t="s">
        <v>677</v>
      </c>
      <c r="C677" s="1" t="s">
        <v>284</v>
      </c>
      <c r="D677" s="1" t="str">
        <f>VLOOKUP(C677,Products[],2,FALSE)</f>
        <v>Labels Lite 562</v>
      </c>
      <c r="E677" s="1" t="str">
        <f>VLOOKUP(Orders[[#This Row],[ProductID]],Products[],3,FALSE)</f>
        <v>Office Supplies</v>
      </c>
      <c r="F677" s="1" t="s">
        <v>23</v>
      </c>
      <c r="G677" s="1" t="str">
        <f>_xlfn.XLOOKUP(Orders[[#This Row],[CustomerID]],'Customers'!A:A,'Customers'!E:E)</f>
        <v>Corporate</v>
      </c>
      <c r="H677" s="2">
        <v>45307</v>
      </c>
      <c r="I677" s="2">
        <v>45316</v>
      </c>
      <c r="J677">
        <v>16</v>
      </c>
      <c r="K677">
        <v>4946.08</v>
      </c>
      <c r="L677">
        <v>0.15</v>
      </c>
      <c r="M677" s="1" t="s">
        <v>20</v>
      </c>
      <c r="N677" s="1" t="s">
        <v>15</v>
      </c>
      <c r="O677" s="1" t="s">
        <v>29</v>
      </c>
      <c r="P677" s="3">
        <f>Orders[[#This Row],[Quantity]]*Orders[[#This Row],[UnitPrice]]*(1-Orders[[#This Row],[Discount]])</f>
        <v>67266.687999999995</v>
      </c>
      <c r="Q677" s="1" t="str">
        <f>IF(AND(Orders[[#This Row],[Order Value]]&gt;50000,Orders[[#This Row],[Status]]="Completed"),"Yes","No")</f>
        <v>No</v>
      </c>
      <c r="R677" s="1" t="str">
        <f>IF(OR(Orders[[#This Row],[Region]]="Dhaka",Orders[[#This Row],[Region]]="Chattogram"),"Priority","Standard")</f>
        <v>Priority</v>
      </c>
      <c r="S677" s="1" t="str">
        <f>_xlfn.CONCAT(Orders[[#This Row],[OrderID]],Orders[[#This Row],[CustomerID]],Orders[[#This Row],[Order Value]])</f>
        <v>O03876C011367266.688</v>
      </c>
    </row>
    <row r="678" spans="1:19" x14ac:dyDescent="0.25">
      <c r="A678" s="1" t="s">
        <v>1150</v>
      </c>
      <c r="B678" s="1" t="s">
        <v>402</v>
      </c>
      <c r="C678" s="1" t="s">
        <v>87</v>
      </c>
      <c r="D678" s="1" t="str">
        <f>VLOOKUP(C678,Products[],2,FALSE)</f>
        <v>Storage Plus 812</v>
      </c>
      <c r="E678" s="1" t="str">
        <f>VLOOKUP(Orders[[#This Row],[ProductID]],Products[],3,FALSE)</f>
        <v>Furniture</v>
      </c>
      <c r="F678" s="1" t="s">
        <v>63</v>
      </c>
      <c r="G678" s="1" t="str">
        <f>_xlfn.XLOOKUP(Orders[[#This Row],[CustomerID]],'Customers'!A:A,'Customers'!E:E)</f>
        <v>consumer</v>
      </c>
      <c r="H678" s="2">
        <v>45858</v>
      </c>
      <c r="I678" s="2">
        <v>45862</v>
      </c>
      <c r="J678">
        <v>4</v>
      </c>
      <c r="K678">
        <v>7300.69</v>
      </c>
      <c r="L678">
        <v>0</v>
      </c>
      <c r="M678" s="1" t="s">
        <v>14</v>
      </c>
      <c r="N678" s="1" t="s">
        <v>28</v>
      </c>
      <c r="O678" s="1" t="s">
        <v>35</v>
      </c>
      <c r="P678" s="3">
        <f>Orders[[#This Row],[Quantity]]*Orders[[#This Row],[UnitPrice]]*(1-Orders[[#This Row],[Discount]])</f>
        <v>29202.76</v>
      </c>
      <c r="Q678" s="1" t="str">
        <f>IF(AND(Orders[[#This Row],[Order Value]]&gt;50000,Orders[[#This Row],[Status]]="Completed"),"Yes","No")</f>
        <v>No</v>
      </c>
      <c r="R678" s="1" t="str">
        <f>IF(OR(Orders[[#This Row],[Region]]="Dhaka",Orders[[#This Row],[Region]]="Chattogram"),"Priority","Standard")</f>
        <v>Standard</v>
      </c>
      <c r="S678" s="1" t="str">
        <f>_xlfn.CONCAT(Orders[[#This Row],[OrderID]],Orders[[#This Row],[CustomerID]],Orders[[#This Row],[Order Value]])</f>
        <v>O04117C045929202.76</v>
      </c>
    </row>
    <row r="679" spans="1:19" x14ac:dyDescent="0.25">
      <c r="A679" s="1" t="s">
        <v>1151</v>
      </c>
      <c r="B679" s="1" t="s">
        <v>224</v>
      </c>
      <c r="C679" s="1" t="s">
        <v>473</v>
      </c>
      <c r="D679" s="1" t="str">
        <f>VLOOKUP(C679,Products[],2,FALSE)</f>
        <v>Laptops Prime 770</v>
      </c>
      <c r="E679" s="1" t="str">
        <f>VLOOKUP(Orders[[#This Row],[ProductID]],Products[],3,FALSE)</f>
        <v>Electronics</v>
      </c>
      <c r="F679" s="1" t="s">
        <v>42</v>
      </c>
      <c r="G679" s="1" t="str">
        <f>_xlfn.XLOOKUP(Orders[[#This Row],[CustomerID]],'Customers'!A:A,'Customers'!E:E)</f>
        <v>SMB</v>
      </c>
      <c r="H679" s="2">
        <v>45849</v>
      </c>
      <c r="I679" s="2">
        <v>45862</v>
      </c>
      <c r="J679">
        <v>10</v>
      </c>
      <c r="K679">
        <v>5651.43</v>
      </c>
      <c r="L679">
        <v>0.2</v>
      </c>
      <c r="M679" s="1" t="s">
        <v>14</v>
      </c>
      <c r="N679" s="1" t="s">
        <v>28</v>
      </c>
      <c r="O679" s="1" t="s">
        <v>24</v>
      </c>
      <c r="P679" s="3">
        <f>Orders[[#This Row],[Quantity]]*Orders[[#This Row],[UnitPrice]]*(1-Orders[[#This Row],[Discount]])</f>
        <v>45211.44</v>
      </c>
      <c r="Q679" s="1" t="str">
        <f>IF(AND(Orders[[#This Row],[Order Value]]&gt;50000,Orders[[#This Row],[Status]]="Completed"),"Yes","No")</f>
        <v>No</v>
      </c>
      <c r="R679" s="1" t="str">
        <f>IF(OR(Orders[[#This Row],[Region]]="Dhaka",Orders[[#This Row],[Region]]="Chattogram"),"Priority","Standard")</f>
        <v>Standard</v>
      </c>
      <c r="S679" s="1" t="str">
        <f>_xlfn.CONCAT(Orders[[#This Row],[OrderID]],Orders[[#This Row],[CustomerID]],Orders[[#This Row],[Order Value]])</f>
        <v>O03802C048145211.44</v>
      </c>
    </row>
    <row r="680" spans="1:19" x14ac:dyDescent="0.25">
      <c r="A680" s="1" t="s">
        <v>1152</v>
      </c>
      <c r="B680" s="1" t="s">
        <v>1153</v>
      </c>
      <c r="C680" s="1" t="s">
        <v>473</v>
      </c>
      <c r="D680" s="1" t="str">
        <f>VLOOKUP(C680,Products[],2,FALSE)</f>
        <v>Laptops Prime 770</v>
      </c>
      <c r="E680" s="1" t="str">
        <f>VLOOKUP(Orders[[#This Row],[ProductID]],Products[],3,FALSE)</f>
        <v>Electronics</v>
      </c>
      <c r="F680" s="1" t="s">
        <v>79</v>
      </c>
      <c r="G680" s="1" t="str">
        <f>_xlfn.XLOOKUP(Orders[[#This Row],[CustomerID]],'Customers'!A:A,'Customers'!E:E)</f>
        <v>Consumer</v>
      </c>
      <c r="H680" s="2">
        <v>45718</v>
      </c>
      <c r="I680" s="2">
        <v>45717</v>
      </c>
      <c r="J680">
        <v>9</v>
      </c>
      <c r="K680">
        <v>4321.6499999999996</v>
      </c>
      <c r="L680">
        <v>0</v>
      </c>
      <c r="M680" s="1" t="s">
        <v>14</v>
      </c>
      <c r="N680" s="1" t="s">
        <v>84</v>
      </c>
      <c r="O680" s="1" t="s">
        <v>24</v>
      </c>
      <c r="P680" s="3">
        <f>Orders[[#This Row],[Quantity]]*Orders[[#This Row],[UnitPrice]]*(1-Orders[[#This Row],[Discount]])</f>
        <v>38894.85</v>
      </c>
      <c r="Q680" s="1" t="str">
        <f>IF(AND(Orders[[#This Row],[Order Value]]&gt;50000,Orders[[#This Row],[Status]]="Completed"),"Yes","No")</f>
        <v>No</v>
      </c>
      <c r="R680" s="1" t="str">
        <f>IF(OR(Orders[[#This Row],[Region]]="Dhaka",Orders[[#This Row],[Region]]="Chattogram"),"Priority","Standard")</f>
        <v>Standard</v>
      </c>
      <c r="S680" s="1" t="str">
        <f>_xlfn.CONCAT(Orders[[#This Row],[OrderID]],Orders[[#This Row],[CustomerID]],Orders[[#This Row],[Order Value]])</f>
        <v>O02735C000438894.85</v>
      </c>
    </row>
    <row r="681" spans="1:19" x14ac:dyDescent="0.25">
      <c r="A681" s="1" t="s">
        <v>1154</v>
      </c>
      <c r="B681" s="1" t="s">
        <v>223</v>
      </c>
      <c r="C681" s="1" t="s">
        <v>270</v>
      </c>
      <c r="D681" s="1" t="str">
        <f>VLOOKUP(C681,Products[],2,FALSE)</f>
        <v>Storage Mini 899</v>
      </c>
      <c r="E681" s="1" t="str">
        <f>VLOOKUP(Orders[[#This Row],[ProductID]],Products[],3,FALSE)</f>
        <v>Furniture</v>
      </c>
      <c r="F681" s="1" t="s">
        <v>152</v>
      </c>
      <c r="G681" s="1" t="str">
        <f>_xlfn.XLOOKUP(Orders[[#This Row],[CustomerID]],'Customers'!A:A,'Customers'!E:E)</f>
        <v>Consumer</v>
      </c>
      <c r="H681" s="2">
        <v>45371</v>
      </c>
      <c r="I681" s="2">
        <v>45381</v>
      </c>
      <c r="J681">
        <v>4</v>
      </c>
      <c r="K681">
        <v>1257.72</v>
      </c>
      <c r="L681">
        <v>0.2</v>
      </c>
      <c r="M681" s="1" t="s">
        <v>39</v>
      </c>
      <c r="N681" s="1" t="s">
        <v>28</v>
      </c>
      <c r="O681" s="1" t="s">
        <v>24</v>
      </c>
      <c r="P681" s="3">
        <f>Orders[[#This Row],[Quantity]]*Orders[[#This Row],[UnitPrice]]*(1-Orders[[#This Row],[Discount]])</f>
        <v>4024.7040000000002</v>
      </c>
      <c r="Q681" s="1" t="str">
        <f>IF(AND(Orders[[#This Row],[Order Value]]&gt;50000,Orders[[#This Row],[Status]]="Completed"),"Yes","No")</f>
        <v>No</v>
      </c>
      <c r="R681" s="1" t="str">
        <f>IF(OR(Orders[[#This Row],[Region]]="Dhaka",Orders[[#This Row],[Region]]="Chattogram"),"Priority","Standard")</f>
        <v>Standard</v>
      </c>
      <c r="S681" s="1" t="str">
        <f>_xlfn.CONCAT(Orders[[#This Row],[OrderID]],Orders[[#This Row],[CustomerID]],Orders[[#This Row],[Order Value]])</f>
        <v>O00844C01454024.704</v>
      </c>
    </row>
    <row r="682" spans="1:19" x14ac:dyDescent="0.25">
      <c r="A682" s="1" t="s">
        <v>1155</v>
      </c>
      <c r="B682" s="1" t="s">
        <v>756</v>
      </c>
      <c r="C682" s="1" t="s">
        <v>138</v>
      </c>
      <c r="D682" s="1" t="str">
        <f>VLOOKUP(C682,Products[],2,FALSE)</f>
        <v>Pens Deluxe 654</v>
      </c>
      <c r="E682" s="1" t="str">
        <f>VLOOKUP(Orders[[#This Row],[ProductID]],Products[],3,FALSE)</f>
        <v>Office Supplies</v>
      </c>
      <c r="F682" s="1" t="s">
        <v>47</v>
      </c>
      <c r="G682" s="1" t="str">
        <f>_xlfn.XLOOKUP(Orders[[#This Row],[CustomerID]],'Customers'!A:A,'Customers'!E:E)</f>
        <v>Corporate</v>
      </c>
      <c r="H682" s="2">
        <v>45758</v>
      </c>
      <c r="I682" s="2">
        <v>45765</v>
      </c>
      <c r="J682">
        <v>13</v>
      </c>
      <c r="K682">
        <v>3058.19</v>
      </c>
      <c r="L682">
        <v>0</v>
      </c>
      <c r="M682" s="1" t="s">
        <v>14</v>
      </c>
      <c r="N682" s="1" t="s">
        <v>84</v>
      </c>
      <c r="O682" s="1" t="s">
        <v>24</v>
      </c>
      <c r="P682" s="3">
        <f>Orders[[#This Row],[Quantity]]*Orders[[#This Row],[UnitPrice]]*(1-Orders[[#This Row],[Discount]])</f>
        <v>39756.47</v>
      </c>
      <c r="Q682" s="1" t="str">
        <f>IF(AND(Orders[[#This Row],[Order Value]]&gt;50000,Orders[[#This Row],[Status]]="Completed"),"Yes","No")</f>
        <v>No</v>
      </c>
      <c r="R682" s="1" t="str">
        <f>IF(OR(Orders[[#This Row],[Region]]="Dhaka",Orders[[#This Row],[Region]]="Chattogram"),"Priority","Standard")</f>
        <v>Standard</v>
      </c>
      <c r="S682" s="1" t="str">
        <f>_xlfn.CONCAT(Orders[[#This Row],[OrderID]],Orders[[#This Row],[CustomerID]],Orders[[#This Row],[Order Value]])</f>
        <v>O05702C043639756.47</v>
      </c>
    </row>
    <row r="683" spans="1:19" x14ac:dyDescent="0.25">
      <c r="A683" s="1" t="s">
        <v>1156</v>
      </c>
      <c r="B683" s="1" t="s">
        <v>253</v>
      </c>
      <c r="C683" s="1" t="s">
        <v>65</v>
      </c>
      <c r="D683" s="1" t="str">
        <f>VLOOKUP(C683,Products[],2,FALSE)</f>
        <v>Household Classic 671</v>
      </c>
      <c r="E683" s="1" t="str">
        <f>VLOOKUP(Orders[[#This Row],[ProductID]],Products[],3,FALSE)</f>
        <v>Groceries</v>
      </c>
      <c r="F683" s="1" t="s">
        <v>13</v>
      </c>
      <c r="G683" s="1" t="str">
        <f>_xlfn.XLOOKUP(Orders[[#This Row],[CustomerID]],'Customers'!A:A,'Customers'!E:E)</f>
        <v>Consumer</v>
      </c>
      <c r="H683" s="2">
        <v>45876</v>
      </c>
      <c r="I683" s="2">
        <v>45887</v>
      </c>
      <c r="J683">
        <v>1</v>
      </c>
      <c r="K683">
        <v>4409.38</v>
      </c>
      <c r="L683">
        <v>0</v>
      </c>
      <c r="M683" s="1" t="s">
        <v>14</v>
      </c>
      <c r="N683" s="1" t="s">
        <v>34</v>
      </c>
      <c r="O683" s="1" t="s">
        <v>35</v>
      </c>
      <c r="P683" s="3">
        <f>Orders[[#This Row],[Quantity]]*Orders[[#This Row],[UnitPrice]]*(1-Orders[[#This Row],[Discount]])</f>
        <v>4409.38</v>
      </c>
      <c r="Q683" s="1" t="str">
        <f>IF(AND(Orders[[#This Row],[Order Value]]&gt;50000,Orders[[#This Row],[Status]]="Completed"),"Yes","No")</f>
        <v>No</v>
      </c>
      <c r="R683" s="1" t="str">
        <f>IF(OR(Orders[[#This Row],[Region]]="Dhaka",Orders[[#This Row],[Region]]="Chattogram"),"Priority","Standard")</f>
        <v>Standard</v>
      </c>
      <c r="S683" s="1" t="str">
        <f>_xlfn.CONCAT(Orders[[#This Row],[OrderID]],Orders[[#This Row],[CustomerID]],Orders[[#This Row],[Order Value]])</f>
        <v>O02544C00194409.38</v>
      </c>
    </row>
    <row r="684" spans="1:19" x14ac:dyDescent="0.25">
      <c r="A684" s="1" t="s">
        <v>1157</v>
      </c>
      <c r="B684" s="1" t="s">
        <v>17</v>
      </c>
      <c r="C684" s="1" t="s">
        <v>194</v>
      </c>
      <c r="D684" s="1" t="str">
        <f>VLOOKUP(C684,Products[],2,FALSE)</f>
        <v>Pens Mini 388</v>
      </c>
      <c r="E684" s="1" t="str">
        <f>VLOOKUP(Orders[[#This Row],[ProductID]],Products[],3,FALSE)</f>
        <v>Office Supplies</v>
      </c>
      <c r="F684" s="1" t="s">
        <v>23</v>
      </c>
      <c r="G684" s="1" t="str">
        <f>_xlfn.XLOOKUP(Orders[[#This Row],[CustomerID]],'Customers'!A:A,'Customers'!E:E)</f>
        <v>Corporate</v>
      </c>
      <c r="H684" s="2">
        <v>45805</v>
      </c>
      <c r="I684" s="2">
        <v>45819</v>
      </c>
      <c r="J684">
        <v>10</v>
      </c>
      <c r="K684">
        <v>3277.14</v>
      </c>
      <c r="L684">
        <v>0.15</v>
      </c>
      <c r="M684" s="1" t="s">
        <v>43</v>
      </c>
      <c r="N684" s="1" t="s">
        <v>15</v>
      </c>
      <c r="O684" s="1" t="s">
        <v>35</v>
      </c>
      <c r="P684" s="3">
        <f>Orders[[#This Row],[Quantity]]*Orders[[#This Row],[UnitPrice]]*(1-Orders[[#This Row],[Discount]])</f>
        <v>27855.690000000002</v>
      </c>
      <c r="Q684" s="1" t="str">
        <f>IF(AND(Orders[[#This Row],[Order Value]]&gt;50000,Orders[[#This Row],[Status]]="Completed"),"Yes","No")</f>
        <v>No</v>
      </c>
      <c r="R684" s="1" t="str">
        <f>IF(OR(Orders[[#This Row],[Region]]="Dhaka",Orders[[#This Row],[Region]]="Chattogram"),"Priority","Standard")</f>
        <v>Standard</v>
      </c>
      <c r="S684" s="1" t="str">
        <f>_xlfn.CONCAT(Orders[[#This Row],[OrderID]],Orders[[#This Row],[CustomerID]],Orders[[#This Row],[Order Value]])</f>
        <v>O01487C000927855.69</v>
      </c>
    </row>
    <row r="685" spans="1:19" x14ac:dyDescent="0.25">
      <c r="A685" s="1" t="s">
        <v>1158</v>
      </c>
      <c r="B685" s="1" t="s">
        <v>487</v>
      </c>
      <c r="C685" s="1" t="s">
        <v>12</v>
      </c>
      <c r="D685" s="1" t="str">
        <f>VLOOKUP(C685,Products[],2,FALSE)</f>
        <v>Beverages Plus 578</v>
      </c>
      <c r="E685" s="1" t="str">
        <f>VLOOKUP(Orders[[#This Row],[ProductID]],Products[],3,FALSE)</f>
        <v>Groceries</v>
      </c>
      <c r="F685" s="1" t="s">
        <v>13</v>
      </c>
      <c r="G685" s="1" t="str">
        <f>_xlfn.XLOOKUP(Orders[[#This Row],[CustomerID]],'Customers'!A:A,'Customers'!E:E)</f>
        <v>Consumer</v>
      </c>
      <c r="H685" s="2">
        <v>45830</v>
      </c>
      <c r="I685" s="2">
        <v>45834</v>
      </c>
      <c r="J685">
        <v>19</v>
      </c>
      <c r="K685">
        <v>3238.04</v>
      </c>
      <c r="L685">
        <v>0</v>
      </c>
      <c r="M685" s="1" t="s">
        <v>52</v>
      </c>
      <c r="N685" s="1" t="s">
        <v>34</v>
      </c>
      <c r="O685" s="1" t="s">
        <v>21</v>
      </c>
      <c r="P685" s="3">
        <f>Orders[[#This Row],[Quantity]]*Orders[[#This Row],[UnitPrice]]*(1-Orders[[#This Row],[Discount]])</f>
        <v>61522.76</v>
      </c>
      <c r="Q685" s="1" t="str">
        <f>IF(AND(Orders[[#This Row],[Order Value]]&gt;50000,Orders[[#This Row],[Status]]="Completed"),"Yes","No")</f>
        <v>Yes</v>
      </c>
      <c r="R685" s="1" t="str">
        <f>IF(OR(Orders[[#This Row],[Region]]="Dhaka",Orders[[#This Row],[Region]]="Chattogram"),"Priority","Standard")</f>
        <v>Priority</v>
      </c>
      <c r="S685" s="1" t="str">
        <f>_xlfn.CONCAT(Orders[[#This Row],[OrderID]],Orders[[#This Row],[CustomerID]],Orders[[#This Row],[Order Value]])</f>
        <v>O04251C005661522.76</v>
      </c>
    </row>
    <row r="686" spans="1:19" x14ac:dyDescent="0.25">
      <c r="A686" s="1" t="s">
        <v>1159</v>
      </c>
      <c r="B686" s="1" t="s">
        <v>756</v>
      </c>
      <c r="C686" s="1" t="s">
        <v>176</v>
      </c>
      <c r="D686" s="1" t="str">
        <f>VLOOKUP(C686,Products[],2,FALSE)</f>
        <v>Decor Standard 312 (New)</v>
      </c>
      <c r="E686" s="1" t="str">
        <f>VLOOKUP(Orders[[#This Row],[ProductID]],Products[],3,FALSE)</f>
        <v>Furniture</v>
      </c>
      <c r="F686" s="1" t="s">
        <v>33</v>
      </c>
      <c r="G686" s="1" t="str">
        <f>_xlfn.XLOOKUP(Orders[[#This Row],[CustomerID]],'Customers'!A:A,'Customers'!E:E)</f>
        <v>Corporate</v>
      </c>
      <c r="H686" s="2">
        <v>45326</v>
      </c>
      <c r="I686" s="2">
        <v>45340</v>
      </c>
      <c r="J686">
        <v>11</v>
      </c>
      <c r="K686">
        <v>6318.92</v>
      </c>
      <c r="L686">
        <v>0</v>
      </c>
      <c r="M686" s="1" t="s">
        <v>39</v>
      </c>
      <c r="N686" s="1" t="s">
        <v>34</v>
      </c>
      <c r="O686" s="1" t="s">
        <v>35</v>
      </c>
      <c r="P686" s="3">
        <f>Orders[[#This Row],[Quantity]]*Orders[[#This Row],[UnitPrice]]*(1-Orders[[#This Row],[Discount]])</f>
        <v>69508.12</v>
      </c>
      <c r="Q686" s="1" t="str">
        <f>IF(AND(Orders[[#This Row],[Order Value]]&gt;50000,Orders[[#This Row],[Status]]="Completed"),"Yes","No")</f>
        <v>Yes</v>
      </c>
      <c r="R686" s="1" t="str">
        <f>IF(OR(Orders[[#This Row],[Region]]="Dhaka",Orders[[#This Row],[Region]]="Chattogram"),"Priority","Standard")</f>
        <v>Standard</v>
      </c>
      <c r="S686" s="1" t="str">
        <f>_xlfn.CONCAT(Orders[[#This Row],[OrderID]],Orders[[#This Row],[CustomerID]],Orders[[#This Row],[Order Value]])</f>
        <v>O03808C043669508.12</v>
      </c>
    </row>
    <row r="687" spans="1:19" x14ac:dyDescent="0.25">
      <c r="A687" s="1" t="s">
        <v>1160</v>
      </c>
      <c r="B687" s="1" t="s">
        <v>672</v>
      </c>
      <c r="C687" s="1" t="s">
        <v>201</v>
      </c>
      <c r="D687" s="1" t="str">
        <f>VLOOKUP(C687,Products[],2,FALSE)</f>
        <v>Men Lite 154 (New)</v>
      </c>
      <c r="E687" s="1" t="str">
        <f>VLOOKUP(Orders[[#This Row],[ProductID]],Products[],3,FALSE)</f>
        <v>Apparel</v>
      </c>
      <c r="F687" s="1" t="s">
        <v>13</v>
      </c>
      <c r="G687" s="1" t="str">
        <f>_xlfn.XLOOKUP(Orders[[#This Row],[CustomerID]],'Customers'!A:A,'Customers'!E:E)</f>
        <v>SMB</v>
      </c>
      <c r="H687" s="2">
        <v>45442</v>
      </c>
      <c r="I687" s="2">
        <v>45446</v>
      </c>
      <c r="J687">
        <v>16</v>
      </c>
      <c r="K687">
        <v>4223.84</v>
      </c>
      <c r="L687">
        <v>0.2</v>
      </c>
      <c r="M687" s="1" t="s">
        <v>20</v>
      </c>
      <c r="N687" s="1" t="s">
        <v>28</v>
      </c>
      <c r="O687" s="1" t="s">
        <v>35</v>
      </c>
      <c r="P687" s="3">
        <f>Orders[[#This Row],[Quantity]]*Orders[[#This Row],[UnitPrice]]*(1-Orders[[#This Row],[Discount]])</f>
        <v>54065.152000000002</v>
      </c>
      <c r="Q687" s="1" t="str">
        <f>IF(AND(Orders[[#This Row],[Order Value]]&gt;50000,Orders[[#This Row],[Status]]="Completed"),"Yes","No")</f>
        <v>No</v>
      </c>
      <c r="R687" s="1" t="str">
        <f>IF(OR(Orders[[#This Row],[Region]]="Dhaka",Orders[[#This Row],[Region]]="Chattogram"),"Priority","Standard")</f>
        <v>Priority</v>
      </c>
      <c r="S687" s="1" t="str">
        <f>_xlfn.CONCAT(Orders[[#This Row],[OrderID]],Orders[[#This Row],[CustomerID]],Orders[[#This Row],[Order Value]])</f>
        <v>O05984C003654065.152</v>
      </c>
    </row>
    <row r="688" spans="1:19" x14ac:dyDescent="0.25">
      <c r="A688" s="1" t="s">
        <v>1161</v>
      </c>
      <c r="B688" s="1" t="s">
        <v>247</v>
      </c>
      <c r="C688" s="1" t="s">
        <v>89</v>
      </c>
      <c r="D688" s="1" t="str">
        <f>VLOOKUP(C688,Products[],2,FALSE)</f>
        <v>Chairs Mini 737</v>
      </c>
      <c r="E688" s="1" t="str">
        <f>VLOOKUP(Orders[[#This Row],[ProductID]],Products[],3,FALSE)</f>
        <v>Furniture</v>
      </c>
      <c r="F688" s="1" t="s">
        <v>23</v>
      </c>
      <c r="G688" s="1" t="str">
        <f>_xlfn.XLOOKUP(Orders[[#This Row],[CustomerID]],'Customers'!A:A,'Customers'!E:E)</f>
        <v>consumer</v>
      </c>
      <c r="H688" s="2">
        <v>45824</v>
      </c>
      <c r="I688" s="2">
        <v>45835</v>
      </c>
      <c r="J688">
        <v>19</v>
      </c>
      <c r="K688">
        <v>3222.35</v>
      </c>
      <c r="L688">
        <v>0</v>
      </c>
      <c r="M688" s="1" t="s">
        <v>14</v>
      </c>
      <c r="N688" s="1" t="s">
        <v>28</v>
      </c>
      <c r="O688" s="1" t="s">
        <v>24</v>
      </c>
      <c r="P688" s="3">
        <f>Orders[[#This Row],[Quantity]]*Orders[[#This Row],[UnitPrice]]*(1-Orders[[#This Row],[Discount]])</f>
        <v>61224.65</v>
      </c>
      <c r="Q688" s="1" t="str">
        <f>IF(AND(Orders[[#This Row],[Order Value]]&gt;50000,Orders[[#This Row],[Status]]="Completed"),"Yes","No")</f>
        <v>No</v>
      </c>
      <c r="R688" s="1" t="str">
        <f>IF(OR(Orders[[#This Row],[Region]]="Dhaka",Orders[[#This Row],[Region]]="Chattogram"),"Priority","Standard")</f>
        <v>Standard</v>
      </c>
      <c r="S688" s="1" t="str">
        <f>_xlfn.CONCAT(Orders[[#This Row],[OrderID]],Orders[[#This Row],[CustomerID]],Orders[[#This Row],[Order Value]])</f>
        <v>O00424C006961224.65</v>
      </c>
    </row>
    <row r="689" spans="1:19" x14ac:dyDescent="0.25">
      <c r="A689" s="1" t="s">
        <v>1162</v>
      </c>
      <c r="B689" s="1" t="s">
        <v>613</v>
      </c>
      <c r="C689" s="1" t="s">
        <v>54</v>
      </c>
      <c r="D689" s="1" t="str">
        <f>VLOOKUP(C689,Products[],2,FALSE)</f>
        <v>Women Lite 643</v>
      </c>
      <c r="E689" s="1" t="str">
        <f>VLOOKUP(Orders[[#This Row],[ProductID]],Products[],3,FALSE)</f>
        <v>Apparel</v>
      </c>
      <c r="F689" s="1" t="s">
        <v>152</v>
      </c>
      <c r="G689" s="1" t="str">
        <f>_xlfn.XLOOKUP(Orders[[#This Row],[CustomerID]],'Customers'!A:A,'Customers'!E:E)</f>
        <v>consumer</v>
      </c>
      <c r="H689" s="2">
        <v>45974</v>
      </c>
      <c r="I689" s="2">
        <v>45980</v>
      </c>
      <c r="J689">
        <v>12</v>
      </c>
      <c r="K689">
        <v>1654.26</v>
      </c>
      <c r="L689">
        <v>0</v>
      </c>
      <c r="M689" s="1" t="s">
        <v>14</v>
      </c>
      <c r="N689" s="1" t="s">
        <v>34</v>
      </c>
      <c r="O689" s="1" t="s">
        <v>35</v>
      </c>
      <c r="P689" s="3">
        <f>Orders[[#This Row],[Quantity]]*Orders[[#This Row],[UnitPrice]]*(1-Orders[[#This Row],[Discount]])</f>
        <v>19851.12</v>
      </c>
      <c r="Q689" s="1" t="str">
        <f>IF(AND(Orders[[#This Row],[Order Value]]&gt;50000,Orders[[#This Row],[Status]]="Completed"),"Yes","No")</f>
        <v>No</v>
      </c>
      <c r="R689" s="1" t="str">
        <f>IF(OR(Orders[[#This Row],[Region]]="Dhaka",Orders[[#This Row],[Region]]="Chattogram"),"Priority","Standard")</f>
        <v>Standard</v>
      </c>
      <c r="S689" s="1" t="str">
        <f>_xlfn.CONCAT(Orders[[#This Row],[OrderID]],Orders[[#This Row],[CustomerID]],Orders[[#This Row],[Order Value]])</f>
        <v>O00178C039019851.12</v>
      </c>
    </row>
    <row r="690" spans="1:19" x14ac:dyDescent="0.25">
      <c r="A690" s="1" t="s">
        <v>1163</v>
      </c>
      <c r="B690" s="1" t="s">
        <v>1164</v>
      </c>
      <c r="C690" s="1" t="s">
        <v>131</v>
      </c>
      <c r="D690" s="1" t="str">
        <f>VLOOKUP(C690,Products[],2,FALSE)</f>
        <v>Tables Plus 844</v>
      </c>
      <c r="E690" s="1" t="str">
        <f>VLOOKUP(Orders[[#This Row],[ProductID]],Products[],3,FALSE)</f>
        <v>Furniture</v>
      </c>
      <c r="F690" s="1" t="s">
        <v>59</v>
      </c>
      <c r="G690" s="1" t="str">
        <f>_xlfn.XLOOKUP(Orders[[#This Row],[CustomerID]],'Customers'!A:A,'Customers'!E:E)</f>
        <v>Home Office</v>
      </c>
      <c r="H690" s="2">
        <v>45828</v>
      </c>
      <c r="I690" s="2">
        <v>45835</v>
      </c>
      <c r="J690">
        <v>8</v>
      </c>
      <c r="K690">
        <v>2109.4499999999998</v>
      </c>
      <c r="L690">
        <v>0.05</v>
      </c>
      <c r="M690" s="1" t="s">
        <v>52</v>
      </c>
      <c r="N690" s="1" t="s">
        <v>28</v>
      </c>
      <c r="O690" s="1" t="s">
        <v>35</v>
      </c>
      <c r="P690" s="3">
        <f>Orders[[#This Row],[Quantity]]*Orders[[#This Row],[UnitPrice]]*(1-Orders[[#This Row],[Discount]])</f>
        <v>16031.819999999998</v>
      </c>
      <c r="Q690" s="1" t="str">
        <f>IF(AND(Orders[[#This Row],[Order Value]]&gt;50000,Orders[[#This Row],[Status]]="Completed"),"Yes","No")</f>
        <v>No</v>
      </c>
      <c r="R690" s="1" t="str">
        <f>IF(OR(Orders[[#This Row],[Region]]="Dhaka",Orders[[#This Row],[Region]]="Chattogram"),"Priority","Standard")</f>
        <v>Priority</v>
      </c>
      <c r="S690" s="1" t="str">
        <f>_xlfn.CONCAT(Orders[[#This Row],[OrderID]],Orders[[#This Row],[CustomerID]],Orders[[#This Row],[Order Value]])</f>
        <v>O05263C002916031.82</v>
      </c>
    </row>
    <row r="691" spans="1:19" x14ac:dyDescent="0.25">
      <c r="A691" s="1" t="s">
        <v>1165</v>
      </c>
      <c r="B691" s="1" t="s">
        <v>727</v>
      </c>
      <c r="C691" s="1" t="s">
        <v>197</v>
      </c>
      <c r="D691" s="1" t="str">
        <f>VLOOKUP(C691,Products[],2,FALSE)</f>
        <v>Chairs Prime 149</v>
      </c>
      <c r="E691" s="1" t="str">
        <f>VLOOKUP(Orders[[#This Row],[ProductID]],Products[],3,FALSE)</f>
        <v>Furniture</v>
      </c>
      <c r="F691" s="1" t="s">
        <v>42</v>
      </c>
      <c r="G691" s="1" t="str">
        <f>_xlfn.XLOOKUP(Orders[[#This Row],[CustomerID]],'Customers'!A:A,'Customers'!E:E)</f>
        <v>consumer</v>
      </c>
      <c r="H691" s="2">
        <v>45512</v>
      </c>
      <c r="I691" s="2">
        <v>45518</v>
      </c>
      <c r="J691">
        <v>3</v>
      </c>
      <c r="K691">
        <v>4468.8</v>
      </c>
      <c r="L691">
        <v>0.2</v>
      </c>
      <c r="M691" s="1" t="s">
        <v>20</v>
      </c>
      <c r="N691" s="1" t="s">
        <v>28</v>
      </c>
      <c r="O691" s="1" t="s">
        <v>35</v>
      </c>
      <c r="P691" s="3">
        <f>Orders[[#This Row],[Quantity]]*Orders[[#This Row],[UnitPrice]]*(1-Orders[[#This Row],[Discount]])</f>
        <v>10725.120000000003</v>
      </c>
      <c r="Q691" s="1" t="str">
        <f>IF(AND(Orders[[#This Row],[Order Value]]&gt;50000,Orders[[#This Row],[Status]]="Completed"),"Yes","No")</f>
        <v>No</v>
      </c>
      <c r="R691" s="1" t="str">
        <f>IF(OR(Orders[[#This Row],[Region]]="Dhaka",Orders[[#This Row],[Region]]="Chattogram"),"Priority","Standard")</f>
        <v>Priority</v>
      </c>
      <c r="S691" s="1" t="str">
        <f>_xlfn.CONCAT(Orders[[#This Row],[OrderID]],Orders[[#This Row],[CustomerID]],Orders[[#This Row],[Order Value]])</f>
        <v>O00964C045610725.12</v>
      </c>
    </row>
    <row r="692" spans="1:19" x14ac:dyDescent="0.25">
      <c r="A692" s="1" t="s">
        <v>1166</v>
      </c>
      <c r="B692" s="1" t="s">
        <v>948</v>
      </c>
      <c r="C692" s="1" t="s">
        <v>194</v>
      </c>
      <c r="D692" s="1" t="str">
        <f>VLOOKUP(C692,Products[],2,FALSE)</f>
        <v>Pens Mini 388</v>
      </c>
      <c r="E692" s="1" t="str">
        <f>VLOOKUP(Orders[[#This Row],[ProductID]],Products[],3,FALSE)</f>
        <v>Office Supplies</v>
      </c>
      <c r="F692" s="1" t="s">
        <v>13</v>
      </c>
      <c r="G692" s="1" t="str">
        <f>_xlfn.XLOOKUP(Orders[[#This Row],[CustomerID]],'Customers'!A:A,'Customers'!E:E)</f>
        <v>consumer</v>
      </c>
      <c r="H692" s="2">
        <v>45970</v>
      </c>
      <c r="I692" s="2">
        <v>45981</v>
      </c>
      <c r="J692">
        <v>22</v>
      </c>
      <c r="K692">
        <v>3095.89</v>
      </c>
      <c r="L692">
        <v>0.05</v>
      </c>
      <c r="M692" s="1" t="s">
        <v>39</v>
      </c>
      <c r="N692" s="1" t="s">
        <v>15</v>
      </c>
      <c r="O692" s="1" t="s">
        <v>24</v>
      </c>
      <c r="P692" s="3">
        <f>Orders[[#This Row],[Quantity]]*Orders[[#This Row],[UnitPrice]]*(1-Orders[[#This Row],[Discount]])</f>
        <v>64704.100999999995</v>
      </c>
      <c r="Q692" s="1" t="str">
        <f>IF(AND(Orders[[#This Row],[Order Value]]&gt;50000,Orders[[#This Row],[Status]]="Completed"),"Yes","No")</f>
        <v>No</v>
      </c>
      <c r="R692" s="1" t="str">
        <f>IF(OR(Orders[[#This Row],[Region]]="Dhaka",Orders[[#This Row],[Region]]="Chattogram"),"Priority","Standard")</f>
        <v>Standard</v>
      </c>
      <c r="S692" s="1" t="str">
        <f>_xlfn.CONCAT(Orders[[#This Row],[OrderID]],Orders[[#This Row],[CustomerID]],Orders[[#This Row],[Order Value]])</f>
        <v>O05920C004764704.101</v>
      </c>
    </row>
    <row r="693" spans="1:19" x14ac:dyDescent="0.25">
      <c r="A693" s="1" t="s">
        <v>1167</v>
      </c>
      <c r="B693" s="1" t="s">
        <v>411</v>
      </c>
      <c r="C693" s="1" t="s">
        <v>73</v>
      </c>
      <c r="D693" s="1" t="str">
        <f>VLOOKUP(C693,Products[],2,FALSE)</f>
        <v>Mobile Accessories Max 508</v>
      </c>
      <c r="E693" s="1" t="str">
        <f>VLOOKUP(Orders[[#This Row],[ProductID]],Products[],3,FALSE)</f>
        <v>Electronics</v>
      </c>
      <c r="F693" s="1" t="s">
        <v>63</v>
      </c>
      <c r="G693" s="1" t="str">
        <f>_xlfn.XLOOKUP(Orders[[#This Row],[CustomerID]],'Customers'!A:A,'Customers'!E:E)</f>
        <v>Corporate</v>
      </c>
      <c r="H693" s="2">
        <v>45602</v>
      </c>
      <c r="I693" s="2">
        <v>45602</v>
      </c>
      <c r="J693">
        <v>22</v>
      </c>
      <c r="K693">
        <v>5782.12</v>
      </c>
      <c r="L693">
        <v>0</v>
      </c>
      <c r="M693" s="1" t="s">
        <v>39</v>
      </c>
      <c r="N693" s="1" t="s">
        <v>84</v>
      </c>
      <c r="O693" s="1" t="s">
        <v>29</v>
      </c>
      <c r="P693" s="3">
        <f>Orders[[#This Row],[Quantity]]*Orders[[#This Row],[UnitPrice]]*(1-Orders[[#This Row],[Discount]])</f>
        <v>127206.64</v>
      </c>
      <c r="Q693" s="1" t="str">
        <f>IF(AND(Orders[[#This Row],[Order Value]]&gt;50000,Orders[[#This Row],[Status]]="Completed"),"Yes","No")</f>
        <v>No</v>
      </c>
      <c r="R693" s="1" t="str">
        <f>IF(OR(Orders[[#This Row],[Region]]="Dhaka",Orders[[#This Row],[Region]]="Chattogram"),"Priority","Standard")</f>
        <v>Standard</v>
      </c>
      <c r="S693" s="1" t="str">
        <f>_xlfn.CONCAT(Orders[[#This Row],[OrderID]],Orders[[#This Row],[CustomerID]],Orders[[#This Row],[Order Value]])</f>
        <v>O05183C0495127206.64</v>
      </c>
    </row>
    <row r="694" spans="1:19" x14ac:dyDescent="0.25">
      <c r="A694" s="1" t="s">
        <v>1168</v>
      </c>
      <c r="B694" s="1" t="s">
        <v>1098</v>
      </c>
      <c r="C694" s="1" t="s">
        <v>176</v>
      </c>
      <c r="D694" s="1" t="str">
        <f>VLOOKUP(C694,Products[],2,FALSE)</f>
        <v>Decor Standard 312 (New)</v>
      </c>
      <c r="E694" s="1" t="str">
        <f>VLOOKUP(Orders[[#This Row],[ProductID]],Products[],3,FALSE)</f>
        <v>Furniture</v>
      </c>
      <c r="F694" s="1" t="s">
        <v>79</v>
      </c>
      <c r="G694" s="1" t="str">
        <f>_xlfn.XLOOKUP(Orders[[#This Row],[CustomerID]],'Customers'!A:A,'Customers'!E:E)</f>
        <v>Home Office</v>
      </c>
      <c r="H694" s="2">
        <v>45540</v>
      </c>
      <c r="I694" s="2">
        <v>45544</v>
      </c>
      <c r="J694">
        <v>21</v>
      </c>
      <c r="K694">
        <v>2262.23</v>
      </c>
      <c r="L694">
        <v>0.1</v>
      </c>
      <c r="M694" s="1" t="s">
        <v>39</v>
      </c>
      <c r="N694" s="1" t="s">
        <v>34</v>
      </c>
      <c r="O694" s="1" t="s">
        <v>29</v>
      </c>
      <c r="P694" s="3">
        <f>Orders[[#This Row],[Quantity]]*Orders[[#This Row],[UnitPrice]]*(1-Orders[[#This Row],[Discount]])</f>
        <v>42756.147000000004</v>
      </c>
      <c r="Q694" s="1" t="str">
        <f>IF(AND(Orders[[#This Row],[Order Value]]&gt;50000,Orders[[#This Row],[Status]]="Completed"),"Yes","No")</f>
        <v>No</v>
      </c>
      <c r="R694" s="1" t="str">
        <f>IF(OR(Orders[[#This Row],[Region]]="Dhaka",Orders[[#This Row],[Region]]="Chattogram"),"Priority","Standard")</f>
        <v>Standard</v>
      </c>
      <c r="S694" s="1" t="str">
        <f>_xlfn.CONCAT(Orders[[#This Row],[OrderID]],Orders[[#This Row],[CustomerID]],Orders[[#This Row],[Order Value]])</f>
        <v>O01435C027842756.147</v>
      </c>
    </row>
    <row r="695" spans="1:19" x14ac:dyDescent="0.25">
      <c r="A695" s="1" t="s">
        <v>1169</v>
      </c>
      <c r="B695" s="1" t="s">
        <v>1170</v>
      </c>
      <c r="C695" s="1" t="s">
        <v>141</v>
      </c>
      <c r="D695" s="1" t="str">
        <f>VLOOKUP(C695,Products[],2,FALSE)</f>
        <v>Footwear Deluxe 366</v>
      </c>
      <c r="E695" s="1" t="str">
        <f>VLOOKUP(Orders[[#This Row],[ProductID]],Products[],3,FALSE)</f>
        <v>Apparel</v>
      </c>
      <c r="F695" s="1" t="s">
        <v>19</v>
      </c>
      <c r="G695" s="1" t="str">
        <f>_xlfn.XLOOKUP(Orders[[#This Row],[CustomerID]],'Customers'!A:A,'Customers'!E:E)</f>
        <v>SMB</v>
      </c>
      <c r="H695" s="2">
        <v>45963</v>
      </c>
      <c r="I695" s="2">
        <v>45964</v>
      </c>
      <c r="J695">
        <v>10</v>
      </c>
      <c r="K695">
        <v>677.23</v>
      </c>
      <c r="L695">
        <v>0.2</v>
      </c>
      <c r="M695" s="1" t="s">
        <v>52</v>
      </c>
      <c r="N695" s="1" t="s">
        <v>34</v>
      </c>
      <c r="O695" s="1" t="s">
        <v>21</v>
      </c>
      <c r="P695" s="3">
        <f>Orders[[#This Row],[Quantity]]*Orders[[#This Row],[UnitPrice]]*(1-Orders[[#This Row],[Discount]])</f>
        <v>5417.84</v>
      </c>
      <c r="Q695" s="1" t="str">
        <f>IF(AND(Orders[[#This Row],[Order Value]]&gt;50000,Orders[[#This Row],[Status]]="Completed"),"Yes","No")</f>
        <v>No</v>
      </c>
      <c r="R695" s="1" t="str">
        <f>IF(OR(Orders[[#This Row],[Region]]="Dhaka",Orders[[#This Row],[Region]]="Chattogram"),"Priority","Standard")</f>
        <v>Priority</v>
      </c>
      <c r="S695" s="1" t="str">
        <f>_xlfn.CONCAT(Orders[[#This Row],[OrderID]],Orders[[#This Row],[CustomerID]],Orders[[#This Row],[Order Value]])</f>
        <v>O03389C02145417.84</v>
      </c>
    </row>
    <row r="696" spans="1:19" x14ac:dyDescent="0.25">
      <c r="A696" s="1" t="s">
        <v>1171</v>
      </c>
      <c r="B696" s="1" t="s">
        <v>203</v>
      </c>
      <c r="C696" s="1" t="s">
        <v>76</v>
      </c>
      <c r="D696" s="1" t="str">
        <f>VLOOKUP(C696,Products[],2,FALSE)</f>
        <v>Mobile Accessories Mini 994</v>
      </c>
      <c r="E696" s="1" t="str">
        <f>VLOOKUP(Orders[[#This Row],[ProductID]],Products[],3,FALSE)</f>
        <v>Electronics</v>
      </c>
      <c r="F696" s="1" t="s">
        <v>152</v>
      </c>
      <c r="G696" s="1" t="str">
        <f>_xlfn.XLOOKUP(Orders[[#This Row],[CustomerID]],'Customers'!A:A,'Customers'!E:E)</f>
        <v>Consumer</v>
      </c>
      <c r="H696" s="2">
        <v>45535</v>
      </c>
      <c r="I696" s="2">
        <v>45535</v>
      </c>
      <c r="J696">
        <v>19</v>
      </c>
      <c r="K696">
        <v>3228.34</v>
      </c>
      <c r="L696">
        <v>0.1</v>
      </c>
      <c r="M696" s="1" t="s">
        <v>43</v>
      </c>
      <c r="N696" s="1" t="s">
        <v>84</v>
      </c>
      <c r="O696" s="1" t="s">
        <v>24</v>
      </c>
      <c r="P696" s="3">
        <f>Orders[[#This Row],[Quantity]]*Orders[[#This Row],[UnitPrice]]*(1-Orders[[#This Row],[Discount]])</f>
        <v>55204.614000000009</v>
      </c>
      <c r="Q696" s="1" t="str">
        <f>IF(AND(Orders[[#This Row],[Order Value]]&gt;50000,Orders[[#This Row],[Status]]="Completed"),"Yes","No")</f>
        <v>No</v>
      </c>
      <c r="R696" s="1" t="str">
        <f>IF(OR(Orders[[#This Row],[Region]]="Dhaka",Orders[[#This Row],[Region]]="Chattogram"),"Priority","Standard")</f>
        <v>Standard</v>
      </c>
      <c r="S696" s="1" t="str">
        <f>_xlfn.CONCAT(Orders[[#This Row],[OrderID]],Orders[[#This Row],[CustomerID]],Orders[[#This Row],[Order Value]])</f>
        <v>O02197C010355204.614</v>
      </c>
    </row>
    <row r="697" spans="1:19" x14ac:dyDescent="0.25">
      <c r="A697" s="1" t="s">
        <v>1172</v>
      </c>
      <c r="B697" s="1" t="s">
        <v>977</v>
      </c>
      <c r="C697" s="1" t="s">
        <v>58</v>
      </c>
      <c r="D697" s="1" t="str">
        <f>VLOOKUP(C697,Products[],2,FALSE)</f>
        <v>Beverages Standard 258</v>
      </c>
      <c r="E697" s="1" t="str">
        <f>VLOOKUP(Orders[[#This Row],[ProductID]],Products[],3,FALSE)</f>
        <v>Groceries</v>
      </c>
      <c r="F697" s="1" t="s">
        <v>42</v>
      </c>
      <c r="G697" s="1" t="str">
        <f>_xlfn.XLOOKUP(Orders[[#This Row],[CustomerID]],'Customers'!A:A,'Customers'!E:E)</f>
        <v>consumer</v>
      </c>
      <c r="H697" s="2">
        <v>45827</v>
      </c>
      <c r="I697" s="2">
        <v>45839</v>
      </c>
      <c r="J697">
        <v>12</v>
      </c>
      <c r="K697">
        <v>3531.36</v>
      </c>
      <c r="L697">
        <v>0</v>
      </c>
      <c r="M697" s="1" t="s">
        <v>39</v>
      </c>
      <c r="N697" s="1" t="s">
        <v>34</v>
      </c>
      <c r="O697" s="1" t="s">
        <v>21</v>
      </c>
      <c r="P697" s="3">
        <f>Orders[[#This Row],[Quantity]]*Orders[[#This Row],[UnitPrice]]*(1-Orders[[#This Row],[Discount]])</f>
        <v>42376.32</v>
      </c>
      <c r="Q697" s="1" t="str">
        <f>IF(AND(Orders[[#This Row],[Order Value]]&gt;50000,Orders[[#This Row],[Status]]="Completed"),"Yes","No")</f>
        <v>No</v>
      </c>
      <c r="R697" s="1" t="str">
        <f>IF(OR(Orders[[#This Row],[Region]]="Dhaka",Orders[[#This Row],[Region]]="Chattogram"),"Priority","Standard")</f>
        <v>Standard</v>
      </c>
      <c r="S697" s="1" t="str">
        <f>_xlfn.CONCAT(Orders[[#This Row],[OrderID]],Orders[[#This Row],[CustomerID]],Orders[[#This Row],[Order Value]])</f>
        <v>O00595C006142376.32</v>
      </c>
    </row>
    <row r="698" spans="1:19" x14ac:dyDescent="0.25">
      <c r="A698" s="1" t="s">
        <v>1173</v>
      </c>
      <c r="B698" s="1" t="s">
        <v>435</v>
      </c>
      <c r="C698" s="1" t="s">
        <v>81</v>
      </c>
      <c r="D698" s="1" t="str">
        <f>VLOOKUP(C698,Products[],2,FALSE)</f>
        <v>Beverages Pro 760</v>
      </c>
      <c r="E698" s="1" t="str">
        <f>VLOOKUP(Orders[[#This Row],[ProductID]],Products[],3,FALSE)</f>
        <v>Groceries</v>
      </c>
      <c r="F698" s="1" t="s">
        <v>82</v>
      </c>
      <c r="G698" s="1" t="str">
        <f>_xlfn.XLOOKUP(Orders[[#This Row],[CustomerID]],'Customers'!A:A,'Customers'!E:E)</f>
        <v>Consumer</v>
      </c>
      <c r="H698" s="2">
        <v>45319</v>
      </c>
      <c r="I698" s="2">
        <v>45318</v>
      </c>
      <c r="J698">
        <v>4</v>
      </c>
      <c r="K698">
        <v>2886.68</v>
      </c>
      <c r="L698">
        <v>0.05</v>
      </c>
      <c r="M698" s="1" t="s">
        <v>20</v>
      </c>
      <c r="N698" s="1" t="s">
        <v>28</v>
      </c>
      <c r="O698" s="1" t="s">
        <v>29</v>
      </c>
      <c r="P698" s="3">
        <f>Orders[[#This Row],[Quantity]]*Orders[[#This Row],[UnitPrice]]*(1-Orders[[#This Row],[Discount]])</f>
        <v>10969.383999999998</v>
      </c>
      <c r="Q698" s="1" t="str">
        <f>IF(AND(Orders[[#This Row],[Order Value]]&gt;50000,Orders[[#This Row],[Status]]="Completed"),"Yes","No")</f>
        <v>No</v>
      </c>
      <c r="R698" s="1" t="str">
        <f>IF(OR(Orders[[#This Row],[Region]]="Dhaka",Orders[[#This Row],[Region]]="Chattogram"),"Priority","Standard")</f>
        <v>Priority</v>
      </c>
      <c r="S698" s="1" t="str">
        <f>_xlfn.CONCAT(Orders[[#This Row],[OrderID]],Orders[[#This Row],[CustomerID]],Orders[[#This Row],[Order Value]])</f>
        <v>O00977C001010969.384</v>
      </c>
    </row>
    <row r="699" spans="1:19" x14ac:dyDescent="0.25">
      <c r="A699" s="1" t="s">
        <v>1174</v>
      </c>
      <c r="B699" s="1" t="s">
        <v>604</v>
      </c>
      <c r="C699" s="1" t="s">
        <v>197</v>
      </c>
      <c r="D699" s="1" t="str">
        <f>VLOOKUP(C699,Products[],2,FALSE)</f>
        <v>Chairs Prime 149</v>
      </c>
      <c r="E699" s="1" t="str">
        <f>VLOOKUP(Orders[[#This Row],[ProductID]],Products[],3,FALSE)</f>
        <v>Furniture</v>
      </c>
      <c r="F699" s="1" t="s">
        <v>19</v>
      </c>
      <c r="G699" s="1" t="str">
        <f>_xlfn.XLOOKUP(Orders[[#This Row],[CustomerID]],'Customers'!A:A,'Customers'!E:E)</f>
        <v>consumer</v>
      </c>
      <c r="H699" s="2">
        <v>45601</v>
      </c>
      <c r="I699" s="2">
        <v>45601</v>
      </c>
      <c r="J699">
        <v>21</v>
      </c>
      <c r="K699">
        <v>5976.59</v>
      </c>
      <c r="L699">
        <v>0.1</v>
      </c>
      <c r="M699" s="1" t="s">
        <v>39</v>
      </c>
      <c r="N699" s="1" t="s">
        <v>34</v>
      </c>
      <c r="O699" s="1" t="s">
        <v>35</v>
      </c>
      <c r="P699" s="3">
        <f>Orders[[#This Row],[Quantity]]*Orders[[#This Row],[UnitPrice]]*(1-Orders[[#This Row],[Discount]])</f>
        <v>112957.55100000001</v>
      </c>
      <c r="Q699" s="1" t="str">
        <f>IF(AND(Orders[[#This Row],[Order Value]]&gt;50000,Orders[[#This Row],[Status]]="Completed"),"Yes","No")</f>
        <v>Yes</v>
      </c>
      <c r="R699" s="1" t="str">
        <f>IF(OR(Orders[[#This Row],[Region]]="Dhaka",Orders[[#This Row],[Region]]="Chattogram"),"Priority","Standard")</f>
        <v>Standard</v>
      </c>
      <c r="S699" s="1" t="str">
        <f>_xlfn.CONCAT(Orders[[#This Row],[OrderID]],Orders[[#This Row],[CustomerID]],Orders[[#This Row],[Order Value]])</f>
        <v>O04816C0479112957.551</v>
      </c>
    </row>
    <row r="700" spans="1:19" x14ac:dyDescent="0.25">
      <c r="A700" s="1" t="s">
        <v>1175</v>
      </c>
      <c r="B700" s="1" t="s">
        <v>990</v>
      </c>
      <c r="C700" s="1" t="s">
        <v>154</v>
      </c>
      <c r="D700" s="1" t="str">
        <f>VLOOKUP(C700,Products[],2,FALSE)</f>
        <v>Household Standard 873</v>
      </c>
      <c r="E700" s="1" t="str">
        <f>VLOOKUP(Orders[[#This Row],[ProductID]],Products[],3,FALSE)</f>
        <v>Groceries</v>
      </c>
      <c r="F700" s="1" t="s">
        <v>55</v>
      </c>
      <c r="G700" s="1" t="str">
        <f>_xlfn.XLOOKUP(Orders[[#This Row],[CustomerID]],'Customers'!A:A,'Customers'!E:E)</f>
        <v>consumer</v>
      </c>
      <c r="H700" s="2">
        <v>45781</v>
      </c>
      <c r="I700" s="2">
        <v>45795</v>
      </c>
      <c r="J700">
        <v>14</v>
      </c>
      <c r="K700">
        <v>6432.83</v>
      </c>
      <c r="L700">
        <v>0.2</v>
      </c>
      <c r="M700" s="1" t="s">
        <v>52</v>
      </c>
      <c r="N700" s="1" t="s">
        <v>84</v>
      </c>
      <c r="O700" s="1" t="s">
        <v>21</v>
      </c>
      <c r="P700" s="3">
        <f>Orders[[#This Row],[Quantity]]*Orders[[#This Row],[UnitPrice]]*(1-Orders[[#This Row],[Discount]])</f>
        <v>72047.695999999996</v>
      </c>
      <c r="Q700" s="1" t="str">
        <f>IF(AND(Orders[[#This Row],[Order Value]]&gt;50000,Orders[[#This Row],[Status]]="Completed"),"Yes","No")</f>
        <v>No</v>
      </c>
      <c r="R700" s="1" t="str">
        <f>IF(OR(Orders[[#This Row],[Region]]="Dhaka",Orders[[#This Row],[Region]]="Chattogram"),"Priority","Standard")</f>
        <v>Priority</v>
      </c>
      <c r="S700" s="1" t="str">
        <f>_xlfn.CONCAT(Orders[[#This Row],[OrderID]],Orders[[#This Row],[CustomerID]],Orders[[#This Row],[Order Value]])</f>
        <v>O05206C029572047.696</v>
      </c>
    </row>
    <row r="701" spans="1:19" x14ac:dyDescent="0.25">
      <c r="A701" s="1" t="s">
        <v>1176</v>
      </c>
      <c r="B701" s="1" t="s">
        <v>441</v>
      </c>
      <c r="C701" s="1" t="s">
        <v>62</v>
      </c>
      <c r="D701" s="1" t="str">
        <f>VLOOKUP(C701,Products[],2,FALSE)</f>
        <v>Mobile Accessories Lite 346</v>
      </c>
      <c r="E701" s="1" t="str">
        <f>VLOOKUP(Orders[[#This Row],[ProductID]],Products[],3,FALSE)</f>
        <v>Electronics</v>
      </c>
      <c r="F701" s="1" t="s">
        <v>105</v>
      </c>
      <c r="G701" s="1" t="str">
        <f>_xlfn.XLOOKUP(Orders[[#This Row],[CustomerID]],'Customers'!A:A,'Customers'!E:E)</f>
        <v>SMB</v>
      </c>
      <c r="H701" s="2">
        <v>45525</v>
      </c>
      <c r="I701" s="2">
        <v>45536</v>
      </c>
      <c r="J701">
        <v>4</v>
      </c>
      <c r="K701">
        <v>1217.01</v>
      </c>
      <c r="L701">
        <v>0.15</v>
      </c>
      <c r="M701" s="1" t="s">
        <v>39</v>
      </c>
      <c r="N701" s="1" t="s">
        <v>15</v>
      </c>
      <c r="O701" s="1" t="s">
        <v>35</v>
      </c>
      <c r="P701" s="3">
        <f>Orders[[#This Row],[Quantity]]*Orders[[#This Row],[UnitPrice]]*(1-Orders[[#This Row],[Discount]])</f>
        <v>4137.8339999999998</v>
      </c>
      <c r="Q701" s="1" t="str">
        <f>IF(AND(Orders[[#This Row],[Order Value]]&gt;50000,Orders[[#This Row],[Status]]="Completed"),"Yes","No")</f>
        <v>No</v>
      </c>
      <c r="R701" s="1" t="str">
        <f>IF(OR(Orders[[#This Row],[Region]]="Dhaka",Orders[[#This Row],[Region]]="Chattogram"),"Priority","Standard")</f>
        <v>Standard</v>
      </c>
      <c r="S701" s="1" t="str">
        <f>_xlfn.CONCAT(Orders[[#This Row],[OrderID]],Orders[[#This Row],[CustomerID]],Orders[[#This Row],[Order Value]])</f>
        <v>O01700C00284137.834</v>
      </c>
    </row>
    <row r="702" spans="1:19" x14ac:dyDescent="0.25">
      <c r="A702" s="1" t="s">
        <v>1177</v>
      </c>
      <c r="B702" s="1" t="s">
        <v>547</v>
      </c>
      <c r="C702" s="1" t="s">
        <v>138</v>
      </c>
      <c r="D702" s="1" t="str">
        <f>VLOOKUP(C702,Products[],2,FALSE)</f>
        <v>Pens Deluxe 654</v>
      </c>
      <c r="E702" s="1" t="str">
        <f>VLOOKUP(Orders[[#This Row],[ProductID]],Products[],3,FALSE)</f>
        <v>Office Supplies</v>
      </c>
      <c r="F702" s="1" t="s">
        <v>13</v>
      </c>
      <c r="G702" s="1" t="str">
        <f>_xlfn.XLOOKUP(Orders[[#This Row],[CustomerID]],'Customers'!A:A,'Customers'!E:E)</f>
        <v>Home Office</v>
      </c>
      <c r="H702" s="2">
        <v>45576</v>
      </c>
      <c r="I702" s="2">
        <v>45579</v>
      </c>
      <c r="J702">
        <v>2</v>
      </c>
      <c r="K702">
        <v>5220.12</v>
      </c>
      <c r="L702">
        <v>0</v>
      </c>
      <c r="M702" s="1" t="s">
        <v>20</v>
      </c>
      <c r="N702" s="1" t="s">
        <v>34</v>
      </c>
      <c r="O702" s="1" t="s">
        <v>24</v>
      </c>
      <c r="P702" s="3">
        <f>Orders[[#This Row],[Quantity]]*Orders[[#This Row],[UnitPrice]]*(1-Orders[[#This Row],[Discount]])</f>
        <v>10440.24</v>
      </c>
      <c r="Q702" s="1" t="str">
        <f>IF(AND(Orders[[#This Row],[Order Value]]&gt;50000,Orders[[#This Row],[Status]]="Completed"),"Yes","No")</f>
        <v>No</v>
      </c>
      <c r="R702" s="1" t="str">
        <f>IF(OR(Orders[[#This Row],[Region]]="Dhaka",Orders[[#This Row],[Region]]="Chattogram"),"Priority","Standard")</f>
        <v>Priority</v>
      </c>
      <c r="S702" s="1" t="str">
        <f>_xlfn.CONCAT(Orders[[#This Row],[OrderID]],Orders[[#This Row],[CustomerID]],Orders[[#This Row],[Order Value]])</f>
        <v>O02819C042810440.24</v>
      </c>
    </row>
    <row r="703" spans="1:19" x14ac:dyDescent="0.25">
      <c r="A703" s="1" t="s">
        <v>1178</v>
      </c>
      <c r="B703" s="1" t="s">
        <v>903</v>
      </c>
      <c r="C703" s="1" t="s">
        <v>128</v>
      </c>
      <c r="D703" s="1" t="str">
        <f>VLOOKUP(C703,Products[],2,FALSE)</f>
        <v>Paper Prime 195</v>
      </c>
      <c r="E703" s="1" t="str">
        <f>VLOOKUP(Orders[[#This Row],[ProductID]],Products[],3,FALSE)</f>
        <v>Office Supplies</v>
      </c>
      <c r="F703" s="1" t="s">
        <v>79</v>
      </c>
      <c r="G703" s="1" t="str">
        <f>_xlfn.XLOOKUP(Orders[[#This Row],[CustomerID]],'Customers'!A:A,'Customers'!E:E)</f>
        <v>Corporate</v>
      </c>
      <c r="H703" s="2">
        <v>45746</v>
      </c>
      <c r="I703" s="2">
        <v>45750</v>
      </c>
      <c r="J703">
        <v>7</v>
      </c>
      <c r="K703">
        <v>2158.44</v>
      </c>
      <c r="L703">
        <v>0.15</v>
      </c>
      <c r="M703" s="1" t="s">
        <v>52</v>
      </c>
      <c r="N703" s="1" t="s">
        <v>34</v>
      </c>
      <c r="O703" s="1" t="s">
        <v>24</v>
      </c>
      <c r="P703" s="3">
        <f>Orders[[#This Row],[Quantity]]*Orders[[#This Row],[UnitPrice]]*(1-Orders[[#This Row],[Discount]])</f>
        <v>12842.717999999999</v>
      </c>
      <c r="Q703" s="1" t="str">
        <f>IF(AND(Orders[[#This Row],[Order Value]]&gt;50000,Orders[[#This Row],[Status]]="Completed"),"Yes","No")</f>
        <v>No</v>
      </c>
      <c r="R703" s="1" t="str">
        <f>IF(OR(Orders[[#This Row],[Region]]="Dhaka",Orders[[#This Row],[Region]]="Chattogram"),"Priority","Standard")</f>
        <v>Priority</v>
      </c>
      <c r="S703" s="1" t="str">
        <f>_xlfn.CONCAT(Orders[[#This Row],[OrderID]],Orders[[#This Row],[CustomerID]],Orders[[#This Row],[Order Value]])</f>
        <v>O04565C028412842.718</v>
      </c>
    </row>
    <row r="704" spans="1:19" x14ac:dyDescent="0.25">
      <c r="A704" s="1" t="s">
        <v>1179</v>
      </c>
      <c r="B704" s="1" t="s">
        <v>751</v>
      </c>
      <c r="C704" s="1" t="s">
        <v>108</v>
      </c>
      <c r="D704" s="1" t="str">
        <f>VLOOKUP(C704,Products[],2,FALSE)</f>
        <v>Men Max 446</v>
      </c>
      <c r="E704" s="1" t="str">
        <f>VLOOKUP(Orders[[#This Row],[ProductID]],Products[],3,FALSE)</f>
        <v>Apparel</v>
      </c>
      <c r="F704" s="1" t="s">
        <v>33</v>
      </c>
      <c r="G704" s="1" t="str">
        <f>_xlfn.XLOOKUP(Orders[[#This Row],[CustomerID]],'Customers'!A:A,'Customers'!E:E)</f>
        <v>Home Office</v>
      </c>
      <c r="H704" s="2">
        <v>45995</v>
      </c>
      <c r="I704" s="2">
        <v>46009</v>
      </c>
      <c r="J704">
        <v>4</v>
      </c>
      <c r="K704">
        <v>5747.9</v>
      </c>
      <c r="L704">
        <v>0</v>
      </c>
      <c r="M704" s="1" t="s">
        <v>39</v>
      </c>
      <c r="N704" s="1" t="s">
        <v>28</v>
      </c>
      <c r="O704" s="1" t="s">
        <v>29</v>
      </c>
      <c r="P704" s="3">
        <f>Orders[[#This Row],[Quantity]]*Orders[[#This Row],[UnitPrice]]*(1-Orders[[#This Row],[Discount]])</f>
        <v>22991.599999999999</v>
      </c>
      <c r="Q704" s="1" t="str">
        <f>IF(AND(Orders[[#This Row],[Order Value]]&gt;50000,Orders[[#This Row],[Status]]="Completed"),"Yes","No")</f>
        <v>No</v>
      </c>
      <c r="R704" s="1" t="str">
        <f>IF(OR(Orders[[#This Row],[Region]]="Dhaka",Orders[[#This Row],[Region]]="Chattogram"),"Priority","Standard")</f>
        <v>Standard</v>
      </c>
      <c r="S704" s="1" t="str">
        <f>_xlfn.CONCAT(Orders[[#This Row],[OrderID]],Orders[[#This Row],[CustomerID]],Orders[[#This Row],[Order Value]])</f>
        <v>O00935C000622991.6</v>
      </c>
    </row>
    <row r="705" spans="1:19" x14ac:dyDescent="0.25">
      <c r="A705" s="1" t="s">
        <v>1180</v>
      </c>
      <c r="B705" s="1" t="s">
        <v>173</v>
      </c>
      <c r="C705" s="1" t="s">
        <v>46</v>
      </c>
      <c r="D705" s="1" t="str">
        <f>VLOOKUP(C705,Products[],2,FALSE)</f>
        <v>Tables Max 631</v>
      </c>
      <c r="E705" s="1" t="str">
        <f>VLOOKUP(Orders[[#This Row],[ProductID]],Products[],3,FALSE)</f>
        <v>Furniture</v>
      </c>
      <c r="F705" s="1" t="s">
        <v>33</v>
      </c>
      <c r="G705" s="1" t="str">
        <f>_xlfn.XLOOKUP(Orders[[#This Row],[CustomerID]],'Customers'!A:A,'Customers'!E:E)</f>
        <v>Corporate</v>
      </c>
      <c r="H705" s="2">
        <v>45993</v>
      </c>
      <c r="I705" s="2">
        <v>46003</v>
      </c>
      <c r="J705">
        <v>11</v>
      </c>
      <c r="K705">
        <v>7789.28</v>
      </c>
      <c r="L705">
        <v>0.15</v>
      </c>
      <c r="M705" s="1" t="s">
        <v>20</v>
      </c>
      <c r="N705" s="1" t="s">
        <v>15</v>
      </c>
      <c r="O705" s="1" t="s">
        <v>35</v>
      </c>
      <c r="P705" s="3">
        <f>Orders[[#This Row],[Quantity]]*Orders[[#This Row],[UnitPrice]]*(1-Orders[[#This Row],[Discount]])</f>
        <v>72829.767999999996</v>
      </c>
      <c r="Q705" s="1" t="str">
        <f>IF(AND(Orders[[#This Row],[Order Value]]&gt;50000,Orders[[#This Row],[Status]]="Completed"),"Yes","No")</f>
        <v>No</v>
      </c>
      <c r="R705" s="1" t="str">
        <f>IF(OR(Orders[[#This Row],[Region]]="Dhaka",Orders[[#This Row],[Region]]="Chattogram"),"Priority","Standard")</f>
        <v>Priority</v>
      </c>
      <c r="S705" s="1" t="str">
        <f>_xlfn.CONCAT(Orders[[#This Row],[OrderID]],Orders[[#This Row],[CustomerID]],Orders[[#This Row],[Order Value]])</f>
        <v>O02612C005272829.768</v>
      </c>
    </row>
    <row r="706" spans="1:19" hidden="1" x14ac:dyDescent="0.25">
      <c r="A706" s="1" t="s">
        <v>1181</v>
      </c>
      <c r="B706" s="1" t="s">
        <v>547</v>
      </c>
      <c r="C706" s="1" t="s">
        <v>38</v>
      </c>
      <c r="D706" s="1" t="e">
        <f>VLOOKUP(C706,Products[],2,FALSE)</f>
        <v>#N/A</v>
      </c>
      <c r="E706" s="1" t="e">
        <f>VLOOKUP(Orders[[#This Row],[ProductID]],Products[],3,FALSE)</f>
        <v>#N/A</v>
      </c>
      <c r="F706" s="1" t="s">
        <v>125</v>
      </c>
      <c r="G706" s="1" t="str">
        <f>_xlfn.XLOOKUP(Orders[[#This Row],[CustomerID]],'Customers'!A:A,'Customers'!E:E)</f>
        <v>Home Office</v>
      </c>
      <c r="H706" s="2">
        <v>45453</v>
      </c>
      <c r="I706" s="2">
        <v>45463</v>
      </c>
      <c r="J706">
        <v>5</v>
      </c>
      <c r="K706">
        <v>3332.21</v>
      </c>
      <c r="L706">
        <v>0.15</v>
      </c>
      <c r="M706" s="1" t="s">
        <v>52</v>
      </c>
      <c r="N706" s="1" t="s">
        <v>84</v>
      </c>
      <c r="O706" s="1" t="s">
        <v>24</v>
      </c>
      <c r="P706" s="3">
        <f>Orders[[#This Row],[Quantity]]*Orders[[#This Row],[UnitPrice]]*(1-Orders[[#This Row],[Discount]])</f>
        <v>14161.892499999998</v>
      </c>
      <c r="Q706" s="1" t="str">
        <f>IF(AND(Orders[[#This Row],[Order Value]]&gt;50000,Orders[[#This Row],[Status]]="Completed"),"Yes","No")</f>
        <v>No</v>
      </c>
      <c r="R706" s="1" t="str">
        <f>IF(OR(Orders[[#This Row],[Region]]="Dhaka",Orders[[#This Row],[Region]]="Chattogram"),"Priority","Standard")</f>
        <v>Priority</v>
      </c>
      <c r="S706" s="1" t="str">
        <f>_xlfn.CONCAT(Orders[[#This Row],[OrderID]],Orders[[#This Row],[CustomerID]],Orders[[#This Row],[Order Value]])</f>
        <v>O02667C042814161.8925</v>
      </c>
    </row>
    <row r="707" spans="1:19" x14ac:dyDescent="0.25">
      <c r="A707" s="1" t="s">
        <v>1182</v>
      </c>
      <c r="B707" s="1" t="s">
        <v>510</v>
      </c>
      <c r="C707" s="1" t="s">
        <v>111</v>
      </c>
      <c r="D707" s="1" t="str">
        <f>VLOOKUP(C707,Products[],2,FALSE)</f>
        <v>Footwear Eco 867</v>
      </c>
      <c r="E707" s="1" t="str">
        <f>VLOOKUP(Orders[[#This Row],[ProductID]],Products[],3,FALSE)</f>
        <v>Apparel</v>
      </c>
      <c r="F707" s="1" t="s">
        <v>51</v>
      </c>
      <c r="G707" s="1" t="str">
        <f>_xlfn.XLOOKUP(Orders[[#This Row],[CustomerID]],'Customers'!A:A,'Customers'!E:E)</f>
        <v>SMB</v>
      </c>
      <c r="H707" s="2">
        <v>45310</v>
      </c>
      <c r="I707" s="2">
        <v>45310</v>
      </c>
      <c r="J707">
        <v>15</v>
      </c>
      <c r="K707">
        <v>4982.09</v>
      </c>
      <c r="L707">
        <v>0.2</v>
      </c>
      <c r="M707" s="1" t="s">
        <v>52</v>
      </c>
      <c r="N707" s="1" t="s">
        <v>84</v>
      </c>
      <c r="O707" s="1" t="s">
        <v>24</v>
      </c>
      <c r="P707" s="3">
        <f>Orders[[#This Row],[Quantity]]*Orders[[#This Row],[UnitPrice]]*(1-Orders[[#This Row],[Discount]])</f>
        <v>59785.080000000009</v>
      </c>
      <c r="Q707" s="1" t="str">
        <f>IF(AND(Orders[[#This Row],[Order Value]]&gt;50000,Orders[[#This Row],[Status]]="Completed"),"Yes","No")</f>
        <v>No</v>
      </c>
      <c r="R707" s="1" t="str">
        <f>IF(OR(Orders[[#This Row],[Region]]="Dhaka",Orders[[#This Row],[Region]]="Chattogram"),"Priority","Standard")</f>
        <v>Priority</v>
      </c>
      <c r="S707" s="1" t="str">
        <f>_xlfn.CONCAT(Orders[[#This Row],[OrderID]],Orders[[#This Row],[CustomerID]],Orders[[#This Row],[Order Value]])</f>
        <v>O02405C044859785.08</v>
      </c>
    </row>
    <row r="708" spans="1:19" x14ac:dyDescent="0.25">
      <c r="A708" s="1" t="s">
        <v>1183</v>
      </c>
      <c r="B708" s="1" t="s">
        <v>1184</v>
      </c>
      <c r="C708" s="1" t="s">
        <v>191</v>
      </c>
      <c r="D708" s="1" t="str">
        <f>VLOOKUP(C708,Products[],2,FALSE)</f>
        <v>Snacks Standard 597</v>
      </c>
      <c r="E708" s="1" t="str">
        <f>VLOOKUP(Orders[[#This Row],[ProductID]],Products[],3,FALSE)</f>
        <v>Groceries</v>
      </c>
      <c r="F708" s="1" t="s">
        <v>47</v>
      </c>
      <c r="G708" s="1" t="str">
        <f>_xlfn.XLOOKUP(Orders[[#This Row],[CustomerID]],'Customers'!A:A,'Customers'!E:E)</f>
        <v>Consumer</v>
      </c>
      <c r="H708" s="2">
        <v>45363</v>
      </c>
      <c r="I708" s="2">
        <v>45363</v>
      </c>
      <c r="J708">
        <v>5</v>
      </c>
      <c r="K708">
        <v>1741.22</v>
      </c>
      <c r="L708">
        <v>0.15</v>
      </c>
      <c r="M708" s="1" t="s">
        <v>39</v>
      </c>
      <c r="N708" s="1" t="s">
        <v>84</v>
      </c>
      <c r="O708" s="1" t="s">
        <v>24</v>
      </c>
      <c r="P708" s="3">
        <f>Orders[[#This Row],[Quantity]]*Orders[[#This Row],[UnitPrice]]*(1-Orders[[#This Row],[Discount]])</f>
        <v>7400.1850000000004</v>
      </c>
      <c r="Q708" s="1" t="str">
        <f>IF(AND(Orders[[#This Row],[Order Value]]&gt;50000,Orders[[#This Row],[Status]]="Completed"),"Yes","No")</f>
        <v>No</v>
      </c>
      <c r="R708" s="1" t="str">
        <f>IF(OR(Orders[[#This Row],[Region]]="Dhaka",Orders[[#This Row],[Region]]="Chattogram"),"Priority","Standard")</f>
        <v>Standard</v>
      </c>
      <c r="S708" s="1" t="str">
        <f>_xlfn.CONCAT(Orders[[#This Row],[OrderID]],Orders[[#This Row],[CustomerID]],Orders[[#This Row],[Order Value]])</f>
        <v>O03854C03697400.185</v>
      </c>
    </row>
    <row r="709" spans="1:19" x14ac:dyDescent="0.25">
      <c r="A709" s="1" t="s">
        <v>1185</v>
      </c>
      <c r="B709" s="1" t="s">
        <v>873</v>
      </c>
      <c r="C709" s="1" t="s">
        <v>201</v>
      </c>
      <c r="D709" s="1" t="str">
        <f>VLOOKUP(C709,Products[],2,FALSE)</f>
        <v>Men Lite 154 (New)</v>
      </c>
      <c r="E709" s="1" t="str">
        <f>VLOOKUP(Orders[[#This Row],[ProductID]],Products[],3,FALSE)</f>
        <v>Apparel</v>
      </c>
      <c r="F709" s="1" t="s">
        <v>19</v>
      </c>
      <c r="G709" s="1" t="str">
        <f>_xlfn.XLOOKUP(Orders[[#This Row],[CustomerID]],'Customers'!A:A,'Customers'!E:E)</f>
        <v>Corporate</v>
      </c>
      <c r="H709" s="2">
        <v>45599</v>
      </c>
      <c r="I709" s="2">
        <v>45598</v>
      </c>
      <c r="J709">
        <v>20</v>
      </c>
      <c r="K709">
        <v>7877.64</v>
      </c>
      <c r="L709">
        <v>0</v>
      </c>
      <c r="M709" s="1" t="s">
        <v>43</v>
      </c>
      <c r="N709" s="1" t="s">
        <v>34</v>
      </c>
      <c r="O709" s="1" t="s">
        <v>24</v>
      </c>
      <c r="P709" s="3">
        <f>Orders[[#This Row],[Quantity]]*Orders[[#This Row],[UnitPrice]]*(1-Orders[[#This Row],[Discount]])</f>
        <v>157552.80000000002</v>
      </c>
      <c r="Q709" s="1" t="str">
        <f>IF(AND(Orders[[#This Row],[Order Value]]&gt;50000,Orders[[#This Row],[Status]]="Completed"),"Yes","No")</f>
        <v>Yes</v>
      </c>
      <c r="R709" s="1" t="str">
        <f>IF(OR(Orders[[#This Row],[Region]]="Dhaka",Orders[[#This Row],[Region]]="Chattogram"),"Priority","Standard")</f>
        <v>Standard</v>
      </c>
      <c r="S709" s="1" t="str">
        <f>_xlfn.CONCAT(Orders[[#This Row],[OrderID]],Orders[[#This Row],[CustomerID]],Orders[[#This Row],[Order Value]])</f>
        <v>O02796C0074157552.8</v>
      </c>
    </row>
    <row r="710" spans="1:19" x14ac:dyDescent="0.25">
      <c r="A710" s="1" t="s">
        <v>1186</v>
      </c>
      <c r="B710" s="1" t="s">
        <v>567</v>
      </c>
      <c r="C710" s="1" t="s">
        <v>162</v>
      </c>
      <c r="D710" s="1" t="str">
        <f>VLOOKUP(C710,Products[],2,FALSE)</f>
        <v>Binders Lite 852</v>
      </c>
      <c r="E710" s="1" t="str">
        <f>VLOOKUP(Orders[[#This Row],[ProductID]],Products[],3,FALSE)</f>
        <v>Office Supplies</v>
      </c>
      <c r="F710" s="1" t="s">
        <v>63</v>
      </c>
      <c r="G710" s="1" t="str">
        <f>_xlfn.XLOOKUP(Orders[[#This Row],[CustomerID]],'Customers'!A:A,'Customers'!E:E)</f>
        <v>Consumer</v>
      </c>
      <c r="H710" s="2">
        <v>45500</v>
      </c>
      <c r="I710" s="2">
        <v>45504</v>
      </c>
      <c r="J710">
        <v>12</v>
      </c>
      <c r="K710">
        <v>4697.79</v>
      </c>
      <c r="L710">
        <v>0.05</v>
      </c>
      <c r="M710" s="1" t="s">
        <v>14</v>
      </c>
      <c r="N710" s="1" t="s">
        <v>28</v>
      </c>
      <c r="O710" s="1" t="s">
        <v>24</v>
      </c>
      <c r="P710" s="3">
        <f>Orders[[#This Row],[Quantity]]*Orders[[#This Row],[UnitPrice]]*(1-Orders[[#This Row],[Discount]])</f>
        <v>53554.805999999997</v>
      </c>
      <c r="Q710" s="1" t="str">
        <f>IF(AND(Orders[[#This Row],[Order Value]]&gt;50000,Orders[[#This Row],[Status]]="Completed"),"Yes","No")</f>
        <v>No</v>
      </c>
      <c r="R710" s="1" t="str">
        <f>IF(OR(Orders[[#This Row],[Region]]="Dhaka",Orders[[#This Row],[Region]]="Chattogram"),"Priority","Standard")</f>
        <v>Standard</v>
      </c>
      <c r="S710" s="1" t="str">
        <f>_xlfn.CONCAT(Orders[[#This Row],[OrderID]],Orders[[#This Row],[CustomerID]],Orders[[#This Row],[Order Value]])</f>
        <v>O00772C018253554.806</v>
      </c>
    </row>
    <row r="711" spans="1:19" x14ac:dyDescent="0.25">
      <c r="A711" s="1" t="s">
        <v>1187</v>
      </c>
      <c r="B711" s="1" t="s">
        <v>714</v>
      </c>
      <c r="C711" s="1" t="s">
        <v>108</v>
      </c>
      <c r="D711" s="1" t="str">
        <f>VLOOKUP(C711,Products[],2,FALSE)</f>
        <v>Men Max 446</v>
      </c>
      <c r="E711" s="1" t="str">
        <f>VLOOKUP(Orders[[#This Row],[ProductID]],Products[],3,FALSE)</f>
        <v>Apparel</v>
      </c>
      <c r="F711" s="1" t="s">
        <v>152</v>
      </c>
      <c r="G711" s="1" t="str">
        <f>_xlfn.XLOOKUP(Orders[[#This Row],[CustomerID]],'Customers'!A:A,'Customers'!E:E)</f>
        <v>consumer</v>
      </c>
      <c r="H711" s="2">
        <v>45391</v>
      </c>
      <c r="I711" s="2">
        <v>45395</v>
      </c>
      <c r="J711">
        <v>20</v>
      </c>
      <c r="K711">
        <v>7906.67</v>
      </c>
      <c r="L711">
        <v>0.15</v>
      </c>
      <c r="M711" s="1" t="s">
        <v>43</v>
      </c>
      <c r="N711" s="1" t="s">
        <v>15</v>
      </c>
      <c r="O711" s="1" t="s">
        <v>24</v>
      </c>
      <c r="P711" s="3">
        <f>Orders[[#This Row],[Quantity]]*Orders[[#This Row],[UnitPrice]]*(1-Orders[[#This Row],[Discount]])</f>
        <v>134413.38999999998</v>
      </c>
      <c r="Q711" s="1" t="str">
        <f>IF(AND(Orders[[#This Row],[Order Value]]&gt;50000,Orders[[#This Row],[Status]]="Completed"),"Yes","No")</f>
        <v>No</v>
      </c>
      <c r="R711" s="1" t="str">
        <f>IF(OR(Orders[[#This Row],[Region]]="Dhaka",Orders[[#This Row],[Region]]="Chattogram"),"Priority","Standard")</f>
        <v>Standard</v>
      </c>
      <c r="S711" s="1" t="str">
        <f>_xlfn.CONCAT(Orders[[#This Row],[OrderID]],Orders[[#This Row],[CustomerID]],Orders[[#This Row],[Order Value]])</f>
        <v>O05863C0166134413.39</v>
      </c>
    </row>
    <row r="712" spans="1:19" x14ac:dyDescent="0.25">
      <c r="A712" s="1" t="s">
        <v>1188</v>
      </c>
      <c r="B712" s="1" t="s">
        <v>1024</v>
      </c>
      <c r="C712" s="1" t="s">
        <v>197</v>
      </c>
      <c r="D712" s="1" t="str">
        <f>VLOOKUP(C712,Products[],2,FALSE)</f>
        <v>Chairs Prime 149</v>
      </c>
      <c r="E712" s="1" t="str">
        <f>VLOOKUP(Orders[[#This Row],[ProductID]],Products[],3,FALSE)</f>
        <v>Furniture</v>
      </c>
      <c r="F712" s="1" t="s">
        <v>33</v>
      </c>
      <c r="G712" s="1" t="str">
        <f>_xlfn.XLOOKUP(Orders[[#This Row],[CustomerID]],'Customers'!A:A,'Customers'!E:E)</f>
        <v>Home Office</v>
      </c>
      <c r="H712" s="2">
        <v>45436</v>
      </c>
      <c r="I712" s="2">
        <v>45448</v>
      </c>
      <c r="J712">
        <v>7</v>
      </c>
      <c r="K712">
        <v>4230.3</v>
      </c>
      <c r="L712">
        <v>0.1</v>
      </c>
      <c r="M712" s="1" t="s">
        <v>52</v>
      </c>
      <c r="N712" s="1" t="s">
        <v>34</v>
      </c>
      <c r="O712" s="1" t="s">
        <v>24</v>
      </c>
      <c r="P712" s="3">
        <f>Orders[[#This Row],[Quantity]]*Orders[[#This Row],[UnitPrice]]*(1-Orders[[#This Row],[Discount]])</f>
        <v>26650.890000000003</v>
      </c>
      <c r="Q712" s="1" t="str">
        <f>IF(AND(Orders[[#This Row],[Order Value]]&gt;50000,Orders[[#This Row],[Status]]="Completed"),"Yes","No")</f>
        <v>No</v>
      </c>
      <c r="R712" s="1" t="str">
        <f>IF(OR(Orders[[#This Row],[Region]]="Dhaka",Orders[[#This Row],[Region]]="Chattogram"),"Priority","Standard")</f>
        <v>Priority</v>
      </c>
      <c r="S712" s="1" t="str">
        <f>_xlfn.CONCAT(Orders[[#This Row],[OrderID]],Orders[[#This Row],[CustomerID]],Orders[[#This Row],[Order Value]])</f>
        <v>O04732C005826650.89</v>
      </c>
    </row>
    <row r="713" spans="1:19" x14ac:dyDescent="0.25">
      <c r="A713" s="1" t="s">
        <v>1189</v>
      </c>
      <c r="B713" s="1" t="s">
        <v>686</v>
      </c>
      <c r="C713" s="1" t="s">
        <v>73</v>
      </c>
      <c r="D713" s="1" t="str">
        <f>VLOOKUP(C713,Products[],2,FALSE)</f>
        <v>Mobile Accessories Max 508</v>
      </c>
      <c r="E713" s="1" t="str">
        <f>VLOOKUP(Orders[[#This Row],[ProductID]],Products[],3,FALSE)</f>
        <v>Electronics</v>
      </c>
      <c r="F713" s="1" t="s">
        <v>125</v>
      </c>
      <c r="G713" s="1" t="str">
        <f>_xlfn.XLOOKUP(Orders[[#This Row],[CustomerID]],'Customers'!A:A,'Customers'!E:E)</f>
        <v>consumer</v>
      </c>
      <c r="H713" s="2">
        <v>45535</v>
      </c>
      <c r="I713" s="2">
        <v>45545</v>
      </c>
      <c r="J713">
        <v>5</v>
      </c>
      <c r="K713">
        <v>4914.96</v>
      </c>
      <c r="L713">
        <v>0</v>
      </c>
      <c r="M713" s="1" t="s">
        <v>52</v>
      </c>
      <c r="N713" s="1" t="s">
        <v>34</v>
      </c>
      <c r="O713" s="1" t="s">
        <v>21</v>
      </c>
      <c r="P713" s="3">
        <f>Orders[[#This Row],[Quantity]]*Orders[[#This Row],[UnitPrice]]*(1-Orders[[#This Row],[Discount]])</f>
        <v>24574.799999999999</v>
      </c>
      <c r="Q713" s="1" t="str">
        <f>IF(AND(Orders[[#This Row],[Order Value]]&gt;50000,Orders[[#This Row],[Status]]="Completed"),"Yes","No")</f>
        <v>No</v>
      </c>
      <c r="R713" s="1" t="str">
        <f>IF(OR(Orders[[#This Row],[Region]]="Dhaka",Orders[[#This Row],[Region]]="Chattogram"),"Priority","Standard")</f>
        <v>Priority</v>
      </c>
      <c r="S713" s="1" t="str">
        <f>_xlfn.CONCAT(Orders[[#This Row],[OrderID]],Orders[[#This Row],[CustomerID]],Orders[[#This Row],[Order Value]])</f>
        <v>O01796C019324574.8</v>
      </c>
    </row>
    <row r="714" spans="1:19" x14ac:dyDescent="0.25">
      <c r="A714" s="1" t="s">
        <v>1190</v>
      </c>
      <c r="B714" s="1" t="s">
        <v>465</v>
      </c>
      <c r="C714" s="1" t="s">
        <v>32</v>
      </c>
      <c r="D714" s="1" t="str">
        <f>VLOOKUP(C714,Products[],2,FALSE)</f>
        <v>Binders Max 146</v>
      </c>
      <c r="E714" s="1" t="str">
        <f>VLOOKUP(Orders[[#This Row],[ProductID]],Products[],3,FALSE)</f>
        <v>Office Supplies</v>
      </c>
      <c r="F714" s="1" t="s">
        <v>125</v>
      </c>
      <c r="G714" s="1" t="str">
        <f>_xlfn.XLOOKUP(Orders[[#This Row],[CustomerID]],'Customers'!A:A,'Customers'!E:E)</f>
        <v>SMB</v>
      </c>
      <c r="H714" s="2">
        <v>45805</v>
      </c>
      <c r="I714" s="2">
        <v>45818</v>
      </c>
      <c r="J714">
        <v>1</v>
      </c>
      <c r="K714">
        <v>5046.21</v>
      </c>
      <c r="L714">
        <v>0.05</v>
      </c>
      <c r="M714" s="1" t="s">
        <v>43</v>
      </c>
      <c r="N714" s="1" t="s">
        <v>34</v>
      </c>
      <c r="O714" s="1" t="s">
        <v>35</v>
      </c>
      <c r="P714" s="3">
        <f>Orders[[#This Row],[Quantity]]*Orders[[#This Row],[UnitPrice]]*(1-Orders[[#This Row],[Discount]])</f>
        <v>4793.8994999999995</v>
      </c>
      <c r="Q714" s="1" t="str">
        <f>IF(AND(Orders[[#This Row],[Order Value]]&gt;50000,Orders[[#This Row],[Status]]="Completed"),"Yes","No")</f>
        <v>No</v>
      </c>
      <c r="R714" s="1" t="str">
        <f>IF(OR(Orders[[#This Row],[Region]]="Dhaka",Orders[[#This Row],[Region]]="Chattogram"),"Priority","Standard")</f>
        <v>Standard</v>
      </c>
      <c r="S714" s="1" t="str">
        <f>_xlfn.CONCAT(Orders[[#This Row],[OrderID]],Orders[[#This Row],[CustomerID]],Orders[[#This Row],[Order Value]])</f>
        <v>O01882C04994793.8995</v>
      </c>
    </row>
    <row r="715" spans="1:19" x14ac:dyDescent="0.25">
      <c r="A715" s="1" t="s">
        <v>1191</v>
      </c>
      <c r="B715" s="1" t="s">
        <v>1120</v>
      </c>
      <c r="C715" s="1" t="s">
        <v>12</v>
      </c>
      <c r="D715" s="1" t="str">
        <f>VLOOKUP(C715,Products[],2,FALSE)</f>
        <v>Beverages Plus 578</v>
      </c>
      <c r="E715" s="1" t="str">
        <f>VLOOKUP(Orders[[#This Row],[ProductID]],Products[],3,FALSE)</f>
        <v>Groceries</v>
      </c>
      <c r="F715" s="1" t="s">
        <v>79</v>
      </c>
      <c r="G715" s="1" t="str">
        <f>_xlfn.XLOOKUP(Orders[[#This Row],[CustomerID]],'Customers'!A:A,'Customers'!E:E)</f>
        <v>Corporate</v>
      </c>
      <c r="H715" s="2">
        <v>45963</v>
      </c>
      <c r="I715" s="2">
        <v>45965</v>
      </c>
      <c r="J715">
        <v>11</v>
      </c>
      <c r="K715">
        <v>5655.16</v>
      </c>
      <c r="L715">
        <v>0</v>
      </c>
      <c r="M715" s="1" t="s">
        <v>52</v>
      </c>
      <c r="N715" s="1" t="s">
        <v>84</v>
      </c>
      <c r="O715" s="1" t="s">
        <v>35</v>
      </c>
      <c r="P715" s="3">
        <f>Orders[[#This Row],[Quantity]]*Orders[[#This Row],[UnitPrice]]*(1-Orders[[#This Row],[Discount]])</f>
        <v>62206.759999999995</v>
      </c>
      <c r="Q715" s="1" t="str">
        <f>IF(AND(Orders[[#This Row],[Order Value]]&gt;50000,Orders[[#This Row],[Status]]="Completed"),"Yes","No")</f>
        <v>No</v>
      </c>
      <c r="R715" s="1" t="str">
        <f>IF(OR(Orders[[#This Row],[Region]]="Dhaka",Orders[[#This Row],[Region]]="Chattogram"),"Priority","Standard")</f>
        <v>Priority</v>
      </c>
      <c r="S715" s="1" t="str">
        <f>_xlfn.CONCAT(Orders[[#This Row],[OrderID]],Orders[[#This Row],[CustomerID]],Orders[[#This Row],[Order Value]])</f>
        <v>O02492C043862206.76</v>
      </c>
    </row>
    <row r="716" spans="1:19" x14ac:dyDescent="0.25">
      <c r="A716" s="1" t="s">
        <v>1192</v>
      </c>
      <c r="B716" s="1" t="s">
        <v>498</v>
      </c>
      <c r="C716" s="1" t="s">
        <v>201</v>
      </c>
      <c r="D716" s="1" t="str">
        <f>VLOOKUP(C716,Products[],2,FALSE)</f>
        <v>Men Lite 154 (New)</v>
      </c>
      <c r="E716" s="1" t="str">
        <f>VLOOKUP(Orders[[#This Row],[ProductID]],Products[],3,FALSE)</f>
        <v>Apparel</v>
      </c>
      <c r="F716" s="1" t="s">
        <v>79</v>
      </c>
      <c r="G716" s="1" t="str">
        <f>_xlfn.XLOOKUP(Orders[[#This Row],[CustomerID]],'Customers'!A:A,'Customers'!E:E)</f>
        <v>SMB</v>
      </c>
      <c r="H716" s="2">
        <v>45598</v>
      </c>
      <c r="I716" s="2">
        <v>45599</v>
      </c>
      <c r="J716">
        <v>2</v>
      </c>
      <c r="K716">
        <v>7714.93</v>
      </c>
      <c r="L716">
        <v>0.1</v>
      </c>
      <c r="M716" s="1" t="s">
        <v>52</v>
      </c>
      <c r="N716" s="1" t="s">
        <v>15</v>
      </c>
      <c r="O716" s="1" t="s">
        <v>35</v>
      </c>
      <c r="P716" s="3">
        <f>Orders[[#This Row],[Quantity]]*Orders[[#This Row],[UnitPrice]]*(1-Orders[[#This Row],[Discount]])</f>
        <v>13886.874000000002</v>
      </c>
      <c r="Q716" s="1" t="str">
        <f>IF(AND(Orders[[#This Row],[Order Value]]&gt;50000,Orders[[#This Row],[Status]]="Completed"),"Yes","No")</f>
        <v>No</v>
      </c>
      <c r="R716" s="1" t="str">
        <f>IF(OR(Orders[[#This Row],[Region]]="Dhaka",Orders[[#This Row],[Region]]="Chattogram"),"Priority","Standard")</f>
        <v>Priority</v>
      </c>
      <c r="S716" s="1" t="str">
        <f>_xlfn.CONCAT(Orders[[#This Row],[OrderID]],Orders[[#This Row],[CustomerID]],Orders[[#This Row],[Order Value]])</f>
        <v>O05569C017313886.874</v>
      </c>
    </row>
    <row r="717" spans="1:19" x14ac:dyDescent="0.25">
      <c r="A717" s="1" t="s">
        <v>1193</v>
      </c>
      <c r="B717" s="1" t="s">
        <v>232</v>
      </c>
      <c r="C717" s="1" t="s">
        <v>157</v>
      </c>
      <c r="D717" s="1" t="str">
        <f>VLOOKUP(C717,Products[],2,FALSE)</f>
        <v>Snacks Deluxe 862</v>
      </c>
      <c r="E717" s="1" t="str">
        <f>VLOOKUP(Orders[[#This Row],[ProductID]],Products[],3,FALSE)</f>
        <v>Groceries</v>
      </c>
      <c r="F717" s="1" t="s">
        <v>125</v>
      </c>
      <c r="G717" s="1" t="str">
        <f>_xlfn.XLOOKUP(Orders[[#This Row],[CustomerID]],'Customers'!A:A,'Customers'!E:E)</f>
        <v>SMB</v>
      </c>
      <c r="H717" s="2">
        <v>45742</v>
      </c>
      <c r="I717" s="2">
        <v>45744</v>
      </c>
      <c r="J717">
        <v>2</v>
      </c>
      <c r="K717">
        <v>5277.3</v>
      </c>
      <c r="L717">
        <v>0</v>
      </c>
      <c r="M717" s="1" t="s">
        <v>20</v>
      </c>
      <c r="N717" s="1" t="s">
        <v>34</v>
      </c>
      <c r="O717" s="1" t="s">
        <v>29</v>
      </c>
      <c r="P717" s="3">
        <f>Orders[[#This Row],[Quantity]]*Orders[[#This Row],[UnitPrice]]*(1-Orders[[#This Row],[Discount]])</f>
        <v>10554.6</v>
      </c>
      <c r="Q717" s="1" t="str">
        <f>IF(AND(Orders[[#This Row],[Order Value]]&gt;50000,Orders[[#This Row],[Status]]="Completed"),"Yes","No")</f>
        <v>No</v>
      </c>
      <c r="R717" s="1" t="str">
        <f>IF(OR(Orders[[#This Row],[Region]]="Dhaka",Orders[[#This Row],[Region]]="Chattogram"),"Priority","Standard")</f>
        <v>Priority</v>
      </c>
      <c r="S717" s="1" t="str">
        <f>_xlfn.CONCAT(Orders[[#This Row],[OrderID]],Orders[[#This Row],[CustomerID]],Orders[[#This Row],[Order Value]])</f>
        <v>O02138C010510554.6</v>
      </c>
    </row>
    <row r="718" spans="1:19" x14ac:dyDescent="0.25">
      <c r="A718" s="1" t="s">
        <v>1194</v>
      </c>
      <c r="B718" s="1" t="s">
        <v>296</v>
      </c>
      <c r="C718" s="1" t="s">
        <v>267</v>
      </c>
      <c r="D718" s="1" t="str">
        <f>VLOOKUP(C718,Products[],2,FALSE)</f>
        <v>Decor Prime 953</v>
      </c>
      <c r="E718" s="1" t="str">
        <f>VLOOKUP(Orders[[#This Row],[ProductID]],Products[],3,FALSE)</f>
        <v>Furniture</v>
      </c>
      <c r="F718" s="1" t="s">
        <v>55</v>
      </c>
      <c r="G718" s="1" t="str">
        <f>_xlfn.XLOOKUP(Orders[[#This Row],[CustomerID]],'Customers'!A:A,'Customers'!E:E)</f>
        <v>Corporate</v>
      </c>
      <c r="H718" s="2">
        <v>45410</v>
      </c>
      <c r="I718" s="2">
        <v>45413</v>
      </c>
      <c r="J718">
        <v>17</v>
      </c>
      <c r="K718">
        <v>2781.87</v>
      </c>
      <c r="L718">
        <v>0</v>
      </c>
      <c r="M718" s="1" t="s">
        <v>52</v>
      </c>
      <c r="N718" s="1" t="s">
        <v>34</v>
      </c>
      <c r="O718" s="1" t="s">
        <v>29</v>
      </c>
      <c r="P718" s="3">
        <f>Orders[[#This Row],[Quantity]]*Orders[[#This Row],[UnitPrice]]*(1-Orders[[#This Row],[Discount]])</f>
        <v>47291.79</v>
      </c>
      <c r="Q718" s="1" t="str">
        <f>IF(AND(Orders[[#This Row],[Order Value]]&gt;50000,Orders[[#This Row],[Status]]="Completed"),"Yes","No")</f>
        <v>No</v>
      </c>
      <c r="R718" s="1" t="str">
        <f>IF(OR(Orders[[#This Row],[Region]]="Dhaka",Orders[[#This Row],[Region]]="Chattogram"),"Priority","Standard")</f>
        <v>Priority</v>
      </c>
      <c r="S718" s="1" t="str">
        <f>_xlfn.CONCAT(Orders[[#This Row],[OrderID]],Orders[[#This Row],[CustomerID]],Orders[[#This Row],[Order Value]])</f>
        <v>O00180C045247291.79</v>
      </c>
    </row>
    <row r="719" spans="1:19" x14ac:dyDescent="0.25">
      <c r="A719" s="1" t="s">
        <v>1195</v>
      </c>
      <c r="B719" s="1" t="s">
        <v>83</v>
      </c>
      <c r="C719" s="1" t="s">
        <v>194</v>
      </c>
      <c r="D719" s="1" t="str">
        <f>VLOOKUP(C719,Products[],2,FALSE)</f>
        <v>Pens Mini 388</v>
      </c>
      <c r="E719" s="1" t="str">
        <f>VLOOKUP(Orders[[#This Row],[ProductID]],Products[],3,FALSE)</f>
        <v>Office Supplies</v>
      </c>
      <c r="F719" s="1" t="s">
        <v>59</v>
      </c>
      <c r="G719" s="1" t="str">
        <f>_xlfn.XLOOKUP(Orders[[#This Row],[CustomerID]],'Customers'!A:A,'Customers'!E:E)</f>
        <v>consumer</v>
      </c>
      <c r="H719" s="2">
        <v>45389</v>
      </c>
      <c r="I719" s="2">
        <v>45398</v>
      </c>
      <c r="J719">
        <v>14</v>
      </c>
      <c r="K719">
        <v>6484.66</v>
      </c>
      <c r="L719">
        <v>0</v>
      </c>
      <c r="M719" s="1" t="s">
        <v>14</v>
      </c>
      <c r="N719" s="1" t="s">
        <v>34</v>
      </c>
      <c r="O719" s="1" t="s">
        <v>21</v>
      </c>
      <c r="P719" s="3">
        <f>Orders[[#This Row],[Quantity]]*Orders[[#This Row],[UnitPrice]]*(1-Orders[[#This Row],[Discount]])</f>
        <v>90785.239999999991</v>
      </c>
      <c r="Q719" s="1" t="str">
        <f>IF(AND(Orders[[#This Row],[Order Value]]&gt;50000,Orders[[#This Row],[Status]]="Completed"),"Yes","No")</f>
        <v>Yes</v>
      </c>
      <c r="R719" s="1" t="str">
        <f>IF(OR(Orders[[#This Row],[Region]]="Dhaka",Orders[[#This Row],[Region]]="Chattogram"),"Priority","Standard")</f>
        <v>Standard</v>
      </c>
      <c r="S719" s="1" t="str">
        <f>_xlfn.CONCAT(Orders[[#This Row],[OrderID]],Orders[[#This Row],[CustomerID]],Orders[[#This Row],[Order Value]])</f>
        <v>O01897C018690785.24</v>
      </c>
    </row>
    <row r="720" spans="1:19" x14ac:dyDescent="0.25">
      <c r="A720" s="1" t="s">
        <v>1197</v>
      </c>
      <c r="B720" s="1" t="s">
        <v>503</v>
      </c>
      <c r="C720" s="1" t="s">
        <v>148</v>
      </c>
      <c r="D720" s="1" t="str">
        <f>VLOOKUP(C720,Products[],2,FALSE)</f>
        <v>Audio Classic 927</v>
      </c>
      <c r="E720" s="1" t="str">
        <f>VLOOKUP(Orders[[#This Row],[ProductID]],Products[],3,FALSE)</f>
        <v>Electronics</v>
      </c>
      <c r="F720" s="1" t="s">
        <v>63</v>
      </c>
      <c r="G720" s="1" t="str">
        <f>_xlfn.XLOOKUP(Orders[[#This Row],[CustomerID]],'Customers'!A:A,'Customers'!E:E)</f>
        <v>Corporate</v>
      </c>
      <c r="H720" s="2">
        <v>45572</v>
      </c>
      <c r="I720" s="2">
        <v>45577</v>
      </c>
      <c r="J720">
        <v>4</v>
      </c>
      <c r="K720">
        <v>3468.19</v>
      </c>
      <c r="L720">
        <v>0</v>
      </c>
      <c r="M720" s="1" t="s">
        <v>14</v>
      </c>
      <c r="N720" s="1" t="s">
        <v>84</v>
      </c>
      <c r="O720" s="1" t="s">
        <v>24</v>
      </c>
      <c r="P720" s="3">
        <f>Orders[[#This Row],[Quantity]]*Orders[[#This Row],[UnitPrice]]*(1-Orders[[#This Row],[Discount]])</f>
        <v>13872.76</v>
      </c>
      <c r="Q720" s="1" t="str">
        <f>IF(AND(Orders[[#This Row],[Order Value]]&gt;50000,Orders[[#This Row],[Status]]="Completed"),"Yes","No")</f>
        <v>No</v>
      </c>
      <c r="R720" s="1" t="str">
        <f>IF(OR(Orders[[#This Row],[Region]]="Dhaka",Orders[[#This Row],[Region]]="Chattogram"),"Priority","Standard")</f>
        <v>Standard</v>
      </c>
      <c r="S720" s="1" t="str">
        <f>_xlfn.CONCAT(Orders[[#This Row],[OrderID]],Orders[[#This Row],[CustomerID]],Orders[[#This Row],[Order Value]])</f>
        <v>O02319C020713872.76</v>
      </c>
    </row>
    <row r="721" spans="1:19" x14ac:dyDescent="0.25">
      <c r="A721" s="1" t="s">
        <v>1198</v>
      </c>
      <c r="B721" s="1" t="s">
        <v>90</v>
      </c>
      <c r="C721" s="1" t="s">
        <v>114</v>
      </c>
      <c r="D721" s="1" t="str">
        <f>VLOOKUP(C721,Products[],2,FALSE)</f>
        <v>Snacks Standard 963</v>
      </c>
      <c r="E721" s="1" t="str">
        <f>VLOOKUP(Orders[[#This Row],[ProductID]],Products[],3,FALSE)</f>
        <v>Groceries</v>
      </c>
      <c r="F721" s="1" t="s">
        <v>42</v>
      </c>
      <c r="G721" s="1" t="str">
        <f>_xlfn.XLOOKUP(Orders[[#This Row],[CustomerID]],'Customers'!A:A,'Customers'!E:E)</f>
        <v>consumer</v>
      </c>
      <c r="H721" s="2">
        <v>45951</v>
      </c>
      <c r="I721" s="2">
        <v>45952</v>
      </c>
      <c r="J721">
        <v>24</v>
      </c>
      <c r="K721">
        <v>4585.8500000000004</v>
      </c>
      <c r="L721">
        <v>0.2</v>
      </c>
      <c r="M721" s="1" t="s">
        <v>39</v>
      </c>
      <c r="N721" s="1" t="s">
        <v>34</v>
      </c>
      <c r="O721" s="1" t="s">
        <v>35</v>
      </c>
      <c r="P721" s="3">
        <f>Orders[[#This Row],[Quantity]]*Orders[[#This Row],[UnitPrice]]*(1-Orders[[#This Row],[Discount]])</f>
        <v>88048.320000000007</v>
      </c>
      <c r="Q721" s="1" t="str">
        <f>IF(AND(Orders[[#This Row],[Order Value]]&gt;50000,Orders[[#This Row],[Status]]="Completed"),"Yes","No")</f>
        <v>Yes</v>
      </c>
      <c r="R721" s="1" t="str">
        <f>IF(OR(Orders[[#This Row],[Region]]="Dhaka",Orders[[#This Row],[Region]]="Chattogram"),"Priority","Standard")</f>
        <v>Standard</v>
      </c>
      <c r="S721" s="1" t="str">
        <f>_xlfn.CONCAT(Orders[[#This Row],[OrderID]],Orders[[#This Row],[CustomerID]],Orders[[#This Row],[Order Value]])</f>
        <v>O04296C014188048.32</v>
      </c>
    </row>
    <row r="722" spans="1:19" x14ac:dyDescent="0.25">
      <c r="A722" s="1" t="s">
        <v>1199</v>
      </c>
      <c r="B722" s="1" t="s">
        <v>184</v>
      </c>
      <c r="C722" s="1" t="s">
        <v>201</v>
      </c>
      <c r="D722" s="1" t="str">
        <f>VLOOKUP(C722,Products[],2,FALSE)</f>
        <v>Men Lite 154 (New)</v>
      </c>
      <c r="E722" s="1" t="str">
        <f>VLOOKUP(Orders[[#This Row],[ProductID]],Products[],3,FALSE)</f>
        <v>Apparel</v>
      </c>
      <c r="F722" s="1" t="s">
        <v>105</v>
      </c>
      <c r="G722" s="1" t="str">
        <f>_xlfn.XLOOKUP(Orders[[#This Row],[CustomerID]],'Customers'!A:A,'Customers'!E:E)</f>
        <v>consumer</v>
      </c>
      <c r="H722" s="2">
        <v>45749</v>
      </c>
      <c r="I722" s="2">
        <v>45758</v>
      </c>
      <c r="J722">
        <v>16</v>
      </c>
      <c r="K722">
        <v>6642.17</v>
      </c>
      <c r="L722">
        <v>0.15</v>
      </c>
      <c r="M722" s="1" t="s">
        <v>39</v>
      </c>
      <c r="N722" s="1" t="s">
        <v>28</v>
      </c>
      <c r="O722" s="1" t="s">
        <v>35</v>
      </c>
      <c r="P722" s="3">
        <f>Orders[[#This Row],[Quantity]]*Orders[[#This Row],[UnitPrice]]*(1-Orders[[#This Row],[Discount]])</f>
        <v>90333.512000000002</v>
      </c>
      <c r="Q722" s="1" t="str">
        <f>IF(AND(Orders[[#This Row],[Order Value]]&gt;50000,Orders[[#This Row],[Status]]="Completed"),"Yes","No")</f>
        <v>No</v>
      </c>
      <c r="R722" s="1" t="str">
        <f>IF(OR(Orders[[#This Row],[Region]]="Dhaka",Orders[[#This Row],[Region]]="Chattogram"),"Priority","Standard")</f>
        <v>Standard</v>
      </c>
      <c r="S722" s="1" t="str">
        <f>_xlfn.CONCAT(Orders[[#This Row],[OrderID]],Orders[[#This Row],[CustomerID]],Orders[[#This Row],[Order Value]])</f>
        <v>O01293C020090333.512</v>
      </c>
    </row>
    <row r="723" spans="1:19" x14ac:dyDescent="0.25">
      <c r="A723" s="1" t="s">
        <v>1200</v>
      </c>
      <c r="B723" s="1" t="s">
        <v>567</v>
      </c>
      <c r="C723" s="1" t="s">
        <v>50</v>
      </c>
      <c r="D723" s="1" t="str">
        <f>VLOOKUP(C723,Products[],2,FALSE)</f>
        <v>Kids Pro 311</v>
      </c>
      <c r="E723" s="1" t="str">
        <f>VLOOKUP(Orders[[#This Row],[ProductID]],Products[],3,FALSE)</f>
        <v>Apparel</v>
      </c>
      <c r="F723" s="1" t="s">
        <v>125</v>
      </c>
      <c r="G723" s="1" t="str">
        <f>_xlfn.XLOOKUP(Orders[[#This Row],[CustomerID]],'Customers'!A:A,'Customers'!E:E)</f>
        <v>Consumer</v>
      </c>
      <c r="H723" s="2">
        <v>45477</v>
      </c>
      <c r="I723" s="2">
        <v>45486</v>
      </c>
      <c r="J723">
        <v>19</v>
      </c>
      <c r="K723">
        <v>3056.98</v>
      </c>
      <c r="L723">
        <v>0.1</v>
      </c>
      <c r="M723" s="1" t="s">
        <v>20</v>
      </c>
      <c r="N723" s="1" t="s">
        <v>34</v>
      </c>
      <c r="O723" s="1" t="s">
        <v>29</v>
      </c>
      <c r="P723" s="3">
        <f>Orders[[#This Row],[Quantity]]*Orders[[#This Row],[UnitPrice]]*(1-Orders[[#This Row],[Discount]])</f>
        <v>52274.358</v>
      </c>
      <c r="Q723" s="1" t="str">
        <f>IF(AND(Orders[[#This Row],[Order Value]]&gt;50000,Orders[[#This Row],[Status]]="Completed"),"Yes","No")</f>
        <v>Yes</v>
      </c>
      <c r="R723" s="1" t="str">
        <f>IF(OR(Orders[[#This Row],[Region]]="Dhaka",Orders[[#This Row],[Region]]="Chattogram"),"Priority","Standard")</f>
        <v>Priority</v>
      </c>
      <c r="S723" s="1" t="str">
        <f>_xlfn.CONCAT(Orders[[#This Row],[OrderID]],Orders[[#This Row],[CustomerID]],Orders[[#This Row],[Order Value]])</f>
        <v>O02276C018252274.358</v>
      </c>
    </row>
    <row r="724" spans="1:19" x14ac:dyDescent="0.25">
      <c r="A724" s="1" t="s">
        <v>1201</v>
      </c>
      <c r="B724" s="1" t="s">
        <v>948</v>
      </c>
      <c r="C724" s="1" t="s">
        <v>54</v>
      </c>
      <c r="D724" s="1" t="str">
        <f>VLOOKUP(C724,Products[],2,FALSE)</f>
        <v>Women Lite 643</v>
      </c>
      <c r="E724" s="1" t="str">
        <f>VLOOKUP(Orders[[#This Row],[ProductID]],Products[],3,FALSE)</f>
        <v>Apparel</v>
      </c>
      <c r="F724" s="1" t="s">
        <v>152</v>
      </c>
      <c r="G724" s="1" t="str">
        <f>_xlfn.XLOOKUP(Orders[[#This Row],[CustomerID]],'Customers'!A:A,'Customers'!E:E)</f>
        <v>consumer</v>
      </c>
      <c r="H724" s="2">
        <v>45485</v>
      </c>
      <c r="I724" s="2">
        <v>45493</v>
      </c>
      <c r="J724">
        <v>17</v>
      </c>
      <c r="K724">
        <v>6209.07</v>
      </c>
      <c r="L724">
        <v>0.1</v>
      </c>
      <c r="M724" s="1" t="s">
        <v>43</v>
      </c>
      <c r="N724" s="1" t="s">
        <v>28</v>
      </c>
      <c r="O724" s="1" t="s">
        <v>24</v>
      </c>
      <c r="P724" s="3">
        <f>Orders[[#This Row],[Quantity]]*Orders[[#This Row],[UnitPrice]]*(1-Orders[[#This Row],[Discount]])</f>
        <v>94998.771000000008</v>
      </c>
      <c r="Q724" s="1" t="str">
        <f>IF(AND(Orders[[#This Row],[Order Value]]&gt;50000,Orders[[#This Row],[Status]]="Completed"),"Yes","No")</f>
        <v>No</v>
      </c>
      <c r="R724" s="1" t="str">
        <f>IF(OR(Orders[[#This Row],[Region]]="Dhaka",Orders[[#This Row],[Region]]="Chattogram"),"Priority","Standard")</f>
        <v>Standard</v>
      </c>
      <c r="S724" s="1" t="str">
        <f>_xlfn.CONCAT(Orders[[#This Row],[OrderID]],Orders[[#This Row],[CustomerID]],Orders[[#This Row],[Order Value]])</f>
        <v>O01926C004794998.771</v>
      </c>
    </row>
    <row r="725" spans="1:19" x14ac:dyDescent="0.25">
      <c r="A725" s="1" t="s">
        <v>1202</v>
      </c>
      <c r="B725" s="1" t="s">
        <v>545</v>
      </c>
      <c r="C725" s="1" t="s">
        <v>270</v>
      </c>
      <c r="D725" s="1" t="str">
        <f>VLOOKUP(C725,Products[],2,FALSE)</f>
        <v>Storage Mini 899</v>
      </c>
      <c r="E725" s="1" t="str">
        <f>VLOOKUP(Orders[[#This Row],[ProductID]],Products[],3,FALSE)</f>
        <v>Furniture</v>
      </c>
      <c r="F725" s="1" t="s">
        <v>152</v>
      </c>
      <c r="G725" s="1" t="str">
        <f>_xlfn.XLOOKUP(Orders[[#This Row],[CustomerID]],'Customers'!A:A,'Customers'!E:E)</f>
        <v>Consumer</v>
      </c>
      <c r="H725" s="2">
        <v>45471</v>
      </c>
      <c r="I725" s="2">
        <v>45471</v>
      </c>
      <c r="J725">
        <v>24</v>
      </c>
      <c r="K725">
        <v>1914.25</v>
      </c>
      <c r="L725">
        <v>0.15</v>
      </c>
      <c r="M725" s="1" t="s">
        <v>43</v>
      </c>
      <c r="N725" s="1" t="s">
        <v>15</v>
      </c>
      <c r="O725" s="1" t="s">
        <v>21</v>
      </c>
      <c r="P725" s="3">
        <f>Orders[[#This Row],[Quantity]]*Orders[[#This Row],[UnitPrice]]*(1-Orders[[#This Row],[Discount]])</f>
        <v>39050.699999999997</v>
      </c>
      <c r="Q725" s="1" t="str">
        <f>IF(AND(Orders[[#This Row],[Order Value]]&gt;50000,Orders[[#This Row],[Status]]="Completed"),"Yes","No")</f>
        <v>No</v>
      </c>
      <c r="R725" s="1" t="str">
        <f>IF(OR(Orders[[#This Row],[Region]]="Dhaka",Orders[[#This Row],[Region]]="Chattogram"),"Priority","Standard")</f>
        <v>Standard</v>
      </c>
      <c r="S725" s="1" t="str">
        <f>_xlfn.CONCAT(Orders[[#This Row],[OrderID]],Orders[[#This Row],[CustomerID]],Orders[[#This Row],[Order Value]])</f>
        <v>O01560C037739050.7</v>
      </c>
    </row>
    <row r="726" spans="1:19" x14ac:dyDescent="0.25">
      <c r="A726" s="1" t="s">
        <v>1203</v>
      </c>
      <c r="B726" s="1" t="s">
        <v>118</v>
      </c>
      <c r="C726" s="1" t="s">
        <v>267</v>
      </c>
      <c r="D726" s="1" t="str">
        <f>VLOOKUP(C726,Products[],2,FALSE)</f>
        <v>Decor Prime 953</v>
      </c>
      <c r="E726" s="1" t="str">
        <f>VLOOKUP(Orders[[#This Row],[ProductID]],Products[],3,FALSE)</f>
        <v>Furniture</v>
      </c>
      <c r="F726" s="1" t="s">
        <v>51</v>
      </c>
      <c r="G726" s="1" t="str">
        <f>_xlfn.XLOOKUP(Orders[[#This Row],[CustomerID]],'Customers'!A:A,'Customers'!E:E)</f>
        <v>Consumer</v>
      </c>
      <c r="H726" s="2">
        <v>46011</v>
      </c>
      <c r="I726" s="2">
        <v>46022</v>
      </c>
      <c r="J726">
        <v>17</v>
      </c>
      <c r="K726">
        <v>5798.74</v>
      </c>
      <c r="L726">
        <v>0</v>
      </c>
      <c r="M726" s="1" t="s">
        <v>52</v>
      </c>
      <c r="N726" s="1" t="s">
        <v>15</v>
      </c>
      <c r="O726" s="1" t="s">
        <v>29</v>
      </c>
      <c r="P726" s="3">
        <f>Orders[[#This Row],[Quantity]]*Orders[[#This Row],[UnitPrice]]*(1-Orders[[#This Row],[Discount]])</f>
        <v>98578.58</v>
      </c>
      <c r="Q726" s="1" t="str">
        <f>IF(AND(Orders[[#This Row],[Order Value]]&gt;50000,Orders[[#This Row],[Status]]="Completed"),"Yes","No")</f>
        <v>No</v>
      </c>
      <c r="R726" s="1" t="str">
        <f>IF(OR(Orders[[#This Row],[Region]]="Dhaka",Orders[[#This Row],[Region]]="Chattogram"),"Priority","Standard")</f>
        <v>Priority</v>
      </c>
      <c r="S726" s="1" t="str">
        <f>_xlfn.CONCAT(Orders[[#This Row],[OrderID]],Orders[[#This Row],[CustomerID]],Orders[[#This Row],[Order Value]])</f>
        <v>O03941C034998578.58</v>
      </c>
    </row>
    <row r="727" spans="1:19" hidden="1" x14ac:dyDescent="0.25">
      <c r="A727" s="1" t="s">
        <v>1204</v>
      </c>
      <c r="B727" s="1" t="s">
        <v>1205</v>
      </c>
      <c r="C727" s="1" t="s">
        <v>181</v>
      </c>
      <c r="D727" s="1" t="e">
        <f>VLOOKUP(C727,Products[],2,FALSE)</f>
        <v>#N/A</v>
      </c>
      <c r="E727" s="1" t="e">
        <f>VLOOKUP(Orders[[#This Row],[ProductID]],Products[],3,FALSE)</f>
        <v>#N/A</v>
      </c>
      <c r="F727" s="1" t="s">
        <v>79</v>
      </c>
      <c r="G727" s="1" t="str">
        <f>_xlfn.XLOOKUP(Orders[[#This Row],[CustomerID]],'Customers'!A:A,'Customers'!E:E)</f>
        <v>Consumer</v>
      </c>
      <c r="H727" s="2">
        <v>45713</v>
      </c>
      <c r="I727" s="2">
        <v>45711</v>
      </c>
      <c r="J727">
        <v>17</v>
      </c>
      <c r="K727">
        <v>5146</v>
      </c>
      <c r="L727">
        <v>0</v>
      </c>
      <c r="M727" s="1" t="s">
        <v>43</v>
      </c>
      <c r="N727" s="1" t="s">
        <v>34</v>
      </c>
      <c r="O727" s="1" t="s">
        <v>35</v>
      </c>
      <c r="P727" s="3">
        <f>Orders[[#This Row],[Quantity]]*Orders[[#This Row],[UnitPrice]]*(1-Orders[[#This Row],[Discount]])</f>
        <v>87482</v>
      </c>
      <c r="Q727" s="1" t="str">
        <f>IF(AND(Orders[[#This Row],[Order Value]]&gt;50000,Orders[[#This Row],[Status]]="Completed"),"Yes","No")</f>
        <v>Yes</v>
      </c>
      <c r="R727" s="1" t="str">
        <f>IF(OR(Orders[[#This Row],[Region]]="Dhaka",Orders[[#This Row],[Region]]="Chattogram"),"Priority","Standard")</f>
        <v>Standard</v>
      </c>
      <c r="S727" s="1" t="str">
        <f>_xlfn.CONCAT(Orders[[#This Row],[OrderID]],Orders[[#This Row],[CustomerID]],Orders[[#This Row],[Order Value]])</f>
        <v>O03796C028187482</v>
      </c>
    </row>
    <row r="728" spans="1:19" hidden="1" x14ac:dyDescent="0.25">
      <c r="A728" s="1" t="s">
        <v>1206</v>
      </c>
      <c r="B728" s="1" t="s">
        <v>1045</v>
      </c>
      <c r="C728" s="1" t="s">
        <v>38</v>
      </c>
      <c r="D728" s="1" t="e">
        <f>VLOOKUP(C728,Products[],2,FALSE)</f>
        <v>#N/A</v>
      </c>
      <c r="E728" s="1" t="e">
        <f>VLOOKUP(Orders[[#This Row],[ProductID]],Products[],3,FALSE)</f>
        <v>#N/A</v>
      </c>
      <c r="F728" s="1" t="s">
        <v>152</v>
      </c>
      <c r="G728" s="1" t="str">
        <f>_xlfn.XLOOKUP(Orders[[#This Row],[CustomerID]],'Customers'!A:A,'Customers'!E:E)</f>
        <v>Consumer</v>
      </c>
      <c r="H728" s="2">
        <v>45851</v>
      </c>
      <c r="I728" s="2">
        <v>45850</v>
      </c>
      <c r="J728">
        <v>4</v>
      </c>
      <c r="K728">
        <v>1107.72</v>
      </c>
      <c r="L728">
        <v>0.15</v>
      </c>
      <c r="M728" s="1" t="s">
        <v>52</v>
      </c>
      <c r="N728" s="1" t="s">
        <v>28</v>
      </c>
      <c r="O728" s="1" t="s">
        <v>24</v>
      </c>
      <c r="P728" s="3">
        <f>Orders[[#This Row],[Quantity]]*Orders[[#This Row],[UnitPrice]]*(1-Orders[[#This Row],[Discount]])</f>
        <v>3766.248</v>
      </c>
      <c r="Q728" s="1" t="str">
        <f>IF(AND(Orders[[#This Row],[Order Value]]&gt;50000,Orders[[#This Row],[Status]]="Completed"),"Yes","No")</f>
        <v>No</v>
      </c>
      <c r="R728" s="1" t="str">
        <f>IF(OR(Orders[[#This Row],[Region]]="Dhaka",Orders[[#This Row],[Region]]="Chattogram"),"Priority","Standard")</f>
        <v>Priority</v>
      </c>
      <c r="S728" s="1" t="str">
        <f>_xlfn.CONCAT(Orders[[#This Row],[OrderID]],Orders[[#This Row],[CustomerID]],Orders[[#This Row],[Order Value]])</f>
        <v>O03735C04553766.248</v>
      </c>
    </row>
    <row r="729" spans="1:19" x14ac:dyDescent="0.25">
      <c r="A729" s="1" t="s">
        <v>1207</v>
      </c>
      <c r="B729" s="1" t="s">
        <v>394</v>
      </c>
      <c r="C729" s="1" t="s">
        <v>124</v>
      </c>
      <c r="D729" s="1" t="str">
        <f>VLOOKUP(C729,Products[],2,FALSE)</f>
        <v>Decor Lite 474</v>
      </c>
      <c r="E729" s="1" t="str">
        <f>VLOOKUP(Orders[[#This Row],[ProductID]],Products[],3,FALSE)</f>
        <v>Furniture</v>
      </c>
      <c r="F729" s="1" t="s">
        <v>59</v>
      </c>
      <c r="G729" s="1" t="str">
        <f>_xlfn.XLOOKUP(Orders[[#This Row],[CustomerID]],'Customers'!A:A,'Customers'!E:E)</f>
        <v>Corporate</v>
      </c>
      <c r="H729" s="2">
        <v>45510</v>
      </c>
      <c r="I729" s="2">
        <v>45519</v>
      </c>
      <c r="J729">
        <v>20</v>
      </c>
      <c r="K729">
        <v>5739.5</v>
      </c>
      <c r="L729">
        <v>0.05</v>
      </c>
      <c r="M729" s="1" t="s">
        <v>39</v>
      </c>
      <c r="N729" s="1" t="s">
        <v>34</v>
      </c>
      <c r="O729" s="1" t="s">
        <v>35</v>
      </c>
      <c r="P729" s="3">
        <f>Orders[[#This Row],[Quantity]]*Orders[[#This Row],[UnitPrice]]*(1-Orders[[#This Row],[Discount]])</f>
        <v>109050.5</v>
      </c>
      <c r="Q729" s="1" t="str">
        <f>IF(AND(Orders[[#This Row],[Order Value]]&gt;50000,Orders[[#This Row],[Status]]="Completed"),"Yes","No")</f>
        <v>Yes</v>
      </c>
      <c r="R729" s="1" t="str">
        <f>IF(OR(Orders[[#This Row],[Region]]="Dhaka",Orders[[#This Row],[Region]]="Chattogram"),"Priority","Standard")</f>
        <v>Standard</v>
      </c>
      <c r="S729" s="1" t="str">
        <f>_xlfn.CONCAT(Orders[[#This Row],[OrderID]],Orders[[#This Row],[CustomerID]],Orders[[#This Row],[Order Value]])</f>
        <v>O01313C0353109050.5</v>
      </c>
    </row>
    <row r="730" spans="1:19" x14ac:dyDescent="0.25">
      <c r="A730" s="1" t="s">
        <v>1208</v>
      </c>
      <c r="B730" s="1" t="s">
        <v>553</v>
      </c>
      <c r="C730" s="1" t="s">
        <v>50</v>
      </c>
      <c r="D730" s="1" t="str">
        <f>VLOOKUP(C730,Products[],2,FALSE)</f>
        <v>Kids Pro 311</v>
      </c>
      <c r="E730" s="1" t="str">
        <f>VLOOKUP(Orders[[#This Row],[ProductID]],Products[],3,FALSE)</f>
        <v>Apparel</v>
      </c>
      <c r="F730" s="1" t="s">
        <v>23</v>
      </c>
      <c r="G730" s="1" t="str">
        <f>_xlfn.XLOOKUP(Orders[[#This Row],[CustomerID]],'Customers'!A:A,'Customers'!E:E)</f>
        <v>consumer</v>
      </c>
      <c r="H730" s="2">
        <v>45412</v>
      </c>
      <c r="I730" s="2">
        <v>45421</v>
      </c>
      <c r="J730">
        <v>18</v>
      </c>
      <c r="K730">
        <v>5693.92</v>
      </c>
      <c r="L730">
        <v>0</v>
      </c>
      <c r="M730" s="1" t="s">
        <v>52</v>
      </c>
      <c r="N730" s="1" t="s">
        <v>34</v>
      </c>
      <c r="O730" s="1" t="s">
        <v>21</v>
      </c>
      <c r="P730" s="3">
        <f>Orders[[#This Row],[Quantity]]*Orders[[#This Row],[UnitPrice]]*(1-Orders[[#This Row],[Discount]])</f>
        <v>102490.56</v>
      </c>
      <c r="Q730" s="1" t="str">
        <f>IF(AND(Orders[[#This Row],[Order Value]]&gt;50000,Orders[[#This Row],[Status]]="Completed"),"Yes","No")</f>
        <v>Yes</v>
      </c>
      <c r="R730" s="1" t="str">
        <f>IF(OR(Orders[[#This Row],[Region]]="Dhaka",Orders[[#This Row],[Region]]="Chattogram"),"Priority","Standard")</f>
        <v>Priority</v>
      </c>
      <c r="S730" s="1" t="str">
        <f>_xlfn.CONCAT(Orders[[#This Row],[OrderID]],Orders[[#This Row],[CustomerID]],Orders[[#This Row],[Order Value]])</f>
        <v>O00150C0151102490.56</v>
      </c>
    </row>
    <row r="731" spans="1:19" hidden="1" x14ac:dyDescent="0.25">
      <c r="A731" s="1" t="s">
        <v>1209</v>
      </c>
      <c r="B731" s="1" t="s">
        <v>677</v>
      </c>
      <c r="C731" s="1" t="s">
        <v>248</v>
      </c>
      <c r="D731" s="1" t="e">
        <f>VLOOKUP(C731,Products[],2,FALSE)</f>
        <v>#N/A</v>
      </c>
      <c r="E731" s="1" t="e">
        <f>VLOOKUP(Orders[[#This Row],[ProductID]],Products[],3,FALSE)</f>
        <v>#N/A</v>
      </c>
      <c r="F731" s="1" t="s">
        <v>23</v>
      </c>
      <c r="G731" s="1" t="str">
        <f>_xlfn.XLOOKUP(Orders[[#This Row],[CustomerID]],'Customers'!A:A,'Customers'!E:E)</f>
        <v>Corporate</v>
      </c>
      <c r="H731" s="2">
        <v>45886</v>
      </c>
      <c r="I731" s="2">
        <v>45900</v>
      </c>
      <c r="J731">
        <v>22</v>
      </c>
      <c r="K731">
        <v>6039.63</v>
      </c>
      <c r="L731">
        <v>0</v>
      </c>
      <c r="M731" s="1" t="s">
        <v>14</v>
      </c>
      <c r="N731" s="1" t="s">
        <v>28</v>
      </c>
      <c r="O731" s="1" t="s">
        <v>29</v>
      </c>
      <c r="P731" s="3">
        <f>Orders[[#This Row],[Quantity]]*Orders[[#This Row],[UnitPrice]]*(1-Orders[[#This Row],[Discount]])</f>
        <v>132871.86000000002</v>
      </c>
      <c r="Q731" s="1" t="str">
        <f>IF(AND(Orders[[#This Row],[Order Value]]&gt;50000,Orders[[#This Row],[Status]]="Completed"),"Yes","No")</f>
        <v>No</v>
      </c>
      <c r="R731" s="1" t="str">
        <f>IF(OR(Orders[[#This Row],[Region]]="Dhaka",Orders[[#This Row],[Region]]="Chattogram"),"Priority","Standard")</f>
        <v>Standard</v>
      </c>
      <c r="S731" s="1" t="str">
        <f>_xlfn.CONCAT(Orders[[#This Row],[OrderID]],Orders[[#This Row],[CustomerID]],Orders[[#This Row],[Order Value]])</f>
        <v>O05056C0113132871.86</v>
      </c>
    </row>
    <row r="732" spans="1:19" x14ac:dyDescent="0.25">
      <c r="A732" s="1" t="s">
        <v>1211</v>
      </c>
      <c r="B732" s="1" t="s">
        <v>727</v>
      </c>
      <c r="C732" s="1" t="s">
        <v>297</v>
      </c>
      <c r="D732" s="1" t="str">
        <f>VLOOKUP(C732,Products[],2,FALSE)</f>
        <v>Household Standard 552</v>
      </c>
      <c r="E732" s="1" t="str">
        <f>VLOOKUP(Orders[[#This Row],[ProductID]],Products[],3,FALSE)</f>
        <v>Groceries</v>
      </c>
      <c r="F732" s="1" t="s">
        <v>82</v>
      </c>
      <c r="G732" s="1" t="str">
        <f>_xlfn.XLOOKUP(Orders[[#This Row],[CustomerID]],'Customers'!A:A,'Customers'!E:E)</f>
        <v>consumer</v>
      </c>
      <c r="H732" s="2">
        <v>45717</v>
      </c>
      <c r="I732" s="2">
        <v>45728</v>
      </c>
      <c r="J732">
        <v>9</v>
      </c>
      <c r="K732">
        <v>122.68</v>
      </c>
      <c r="L732">
        <v>0</v>
      </c>
      <c r="M732" s="1" t="s">
        <v>43</v>
      </c>
      <c r="N732" s="1" t="s">
        <v>84</v>
      </c>
      <c r="O732" s="1" t="s">
        <v>29</v>
      </c>
      <c r="P732" s="3">
        <f>Orders[[#This Row],[Quantity]]*Orders[[#This Row],[UnitPrice]]*(1-Orders[[#This Row],[Discount]])</f>
        <v>1104.1200000000001</v>
      </c>
      <c r="Q732" s="1" t="str">
        <f>IF(AND(Orders[[#This Row],[Order Value]]&gt;50000,Orders[[#This Row],[Status]]="Completed"),"Yes","No")</f>
        <v>No</v>
      </c>
      <c r="R732" s="1" t="str">
        <f>IF(OR(Orders[[#This Row],[Region]]="Dhaka",Orders[[#This Row],[Region]]="Chattogram"),"Priority","Standard")</f>
        <v>Standard</v>
      </c>
      <c r="S732" s="1" t="str">
        <f>_xlfn.CONCAT(Orders[[#This Row],[OrderID]],Orders[[#This Row],[CustomerID]],Orders[[#This Row],[Order Value]])</f>
        <v>O02084C04561104.12</v>
      </c>
    </row>
    <row r="733" spans="1:19" x14ac:dyDescent="0.25">
      <c r="A733" s="1" t="s">
        <v>1212</v>
      </c>
      <c r="B733" s="1" t="s">
        <v>552</v>
      </c>
      <c r="C733" s="1" t="s">
        <v>46</v>
      </c>
      <c r="D733" s="1" t="str">
        <f>VLOOKUP(C733,Products[],2,FALSE)</f>
        <v>Tables Max 631</v>
      </c>
      <c r="E733" s="1" t="str">
        <f>VLOOKUP(Orders[[#This Row],[ProductID]],Products[],3,FALSE)</f>
        <v>Furniture</v>
      </c>
      <c r="F733" s="1" t="s">
        <v>79</v>
      </c>
      <c r="G733" s="1" t="str">
        <f>_xlfn.XLOOKUP(Orders[[#This Row],[CustomerID]],'Customers'!A:A,'Customers'!E:E)</f>
        <v>Corporate</v>
      </c>
      <c r="H733" s="2">
        <v>45404</v>
      </c>
      <c r="I733" s="2">
        <v>45411</v>
      </c>
      <c r="J733">
        <v>17</v>
      </c>
      <c r="K733">
        <v>5114.66</v>
      </c>
      <c r="L733">
        <v>0</v>
      </c>
      <c r="M733" s="1" t="s">
        <v>14</v>
      </c>
      <c r="N733" s="1" t="s">
        <v>28</v>
      </c>
      <c r="O733" s="1" t="s">
        <v>35</v>
      </c>
      <c r="P733" s="3">
        <f>Orders[[#This Row],[Quantity]]*Orders[[#This Row],[UnitPrice]]*(1-Orders[[#This Row],[Discount]])</f>
        <v>86949.22</v>
      </c>
      <c r="Q733" s="1" t="str">
        <f>IF(AND(Orders[[#This Row],[Order Value]]&gt;50000,Orders[[#This Row],[Status]]="Completed"),"Yes","No")</f>
        <v>No</v>
      </c>
      <c r="R733" s="1" t="str">
        <f>IF(OR(Orders[[#This Row],[Region]]="Dhaka",Orders[[#This Row],[Region]]="Chattogram"),"Priority","Standard")</f>
        <v>Standard</v>
      </c>
      <c r="S733" s="1" t="str">
        <f>_xlfn.CONCAT(Orders[[#This Row],[OrderID]],Orders[[#This Row],[CustomerID]],Orders[[#This Row],[Order Value]])</f>
        <v>O05583C001686949.22</v>
      </c>
    </row>
    <row r="734" spans="1:19" x14ac:dyDescent="0.25">
      <c r="A734" s="1" t="s">
        <v>1213</v>
      </c>
      <c r="B734" s="1" t="s">
        <v>1120</v>
      </c>
      <c r="C734" s="1" t="s">
        <v>46</v>
      </c>
      <c r="D734" s="1" t="str">
        <f>VLOOKUP(C734,Products[],2,FALSE)</f>
        <v>Tables Max 631</v>
      </c>
      <c r="E734" s="1" t="str">
        <f>VLOOKUP(Orders[[#This Row],[ProductID]],Products[],3,FALSE)</f>
        <v>Furniture</v>
      </c>
      <c r="F734" s="1" t="s">
        <v>23</v>
      </c>
      <c r="G734" s="1" t="str">
        <f>_xlfn.XLOOKUP(Orders[[#This Row],[CustomerID]],'Customers'!A:A,'Customers'!E:E)</f>
        <v>Corporate</v>
      </c>
      <c r="H734" s="2">
        <v>46015</v>
      </c>
      <c r="I734" s="2">
        <v>46020</v>
      </c>
      <c r="J734">
        <v>7</v>
      </c>
      <c r="K734">
        <v>7078.71</v>
      </c>
      <c r="L734">
        <v>0</v>
      </c>
      <c r="M734" s="1" t="s">
        <v>43</v>
      </c>
      <c r="N734" s="1" t="s">
        <v>34</v>
      </c>
      <c r="O734" s="1" t="s">
        <v>35</v>
      </c>
      <c r="P734" s="3">
        <f>Orders[[#This Row],[Quantity]]*Orders[[#This Row],[UnitPrice]]*(1-Orders[[#This Row],[Discount]])</f>
        <v>49550.97</v>
      </c>
      <c r="Q734" s="1" t="str">
        <f>IF(AND(Orders[[#This Row],[Order Value]]&gt;50000,Orders[[#This Row],[Status]]="Completed"),"Yes","No")</f>
        <v>No</v>
      </c>
      <c r="R734" s="1" t="str">
        <f>IF(OR(Orders[[#This Row],[Region]]="Dhaka",Orders[[#This Row],[Region]]="Chattogram"),"Priority","Standard")</f>
        <v>Standard</v>
      </c>
      <c r="S734" s="1" t="str">
        <f>_xlfn.CONCAT(Orders[[#This Row],[OrderID]],Orders[[#This Row],[CustomerID]],Orders[[#This Row],[Order Value]])</f>
        <v>O01761C043849550.97</v>
      </c>
    </row>
    <row r="735" spans="1:19" x14ac:dyDescent="0.25">
      <c r="A735" s="1" t="s">
        <v>1214</v>
      </c>
      <c r="B735" s="1" t="s">
        <v>553</v>
      </c>
      <c r="C735" s="1" t="s">
        <v>160</v>
      </c>
      <c r="D735" s="1" t="str">
        <f>VLOOKUP(C735,Products[],2,FALSE)</f>
        <v>Audio Pro 619</v>
      </c>
      <c r="E735" s="1" t="str">
        <f>VLOOKUP(Orders[[#This Row],[ProductID]],Products[],3,FALSE)</f>
        <v>Electronics</v>
      </c>
      <c r="F735" s="1" t="s">
        <v>125</v>
      </c>
      <c r="G735" s="1" t="str">
        <f>_xlfn.XLOOKUP(Orders[[#This Row],[CustomerID]],'Customers'!A:A,'Customers'!E:E)</f>
        <v>consumer</v>
      </c>
      <c r="H735" s="2">
        <v>45338</v>
      </c>
      <c r="I735" s="2">
        <v>45340</v>
      </c>
      <c r="J735">
        <v>20</v>
      </c>
      <c r="K735">
        <v>5152.01</v>
      </c>
      <c r="L735">
        <v>0</v>
      </c>
      <c r="M735" s="1" t="s">
        <v>43</v>
      </c>
      <c r="N735" s="1" t="s">
        <v>34</v>
      </c>
      <c r="O735" s="1" t="s">
        <v>29</v>
      </c>
      <c r="P735" s="3">
        <f>Orders[[#This Row],[Quantity]]*Orders[[#This Row],[UnitPrice]]*(1-Orders[[#This Row],[Discount]])</f>
        <v>103040.20000000001</v>
      </c>
      <c r="Q735" s="1" t="str">
        <f>IF(AND(Orders[[#This Row],[Order Value]]&gt;50000,Orders[[#This Row],[Status]]="Completed"),"Yes","No")</f>
        <v>Yes</v>
      </c>
      <c r="R735" s="1" t="str">
        <f>IF(OR(Orders[[#This Row],[Region]]="Dhaka",Orders[[#This Row],[Region]]="Chattogram"),"Priority","Standard")</f>
        <v>Standard</v>
      </c>
      <c r="S735" s="1" t="str">
        <f>_xlfn.CONCAT(Orders[[#This Row],[OrderID]],Orders[[#This Row],[CustomerID]],Orders[[#This Row],[Order Value]])</f>
        <v>O00929C0151103040.2</v>
      </c>
    </row>
    <row r="736" spans="1:19" x14ac:dyDescent="0.25">
      <c r="A736" s="1" t="s">
        <v>1215</v>
      </c>
      <c r="B736" s="1" t="s">
        <v>553</v>
      </c>
      <c r="C736" s="1" t="s">
        <v>138</v>
      </c>
      <c r="D736" s="1" t="str">
        <f>VLOOKUP(C736,Products[],2,FALSE)</f>
        <v>Pens Deluxe 654</v>
      </c>
      <c r="E736" s="1" t="str">
        <f>VLOOKUP(Orders[[#This Row],[ProductID]],Products[],3,FALSE)</f>
        <v>Office Supplies</v>
      </c>
      <c r="F736" s="1" t="s">
        <v>63</v>
      </c>
      <c r="G736" s="1" t="str">
        <f>_xlfn.XLOOKUP(Orders[[#This Row],[CustomerID]],'Customers'!A:A,'Customers'!E:E)</f>
        <v>consumer</v>
      </c>
      <c r="H736" s="2">
        <v>45581</v>
      </c>
      <c r="I736" s="2">
        <v>45584</v>
      </c>
      <c r="J736">
        <v>18</v>
      </c>
      <c r="K736">
        <v>3072.55</v>
      </c>
      <c r="L736">
        <v>0.2</v>
      </c>
      <c r="M736" s="1" t="s">
        <v>43</v>
      </c>
      <c r="N736" s="1" t="s">
        <v>34</v>
      </c>
      <c r="O736" s="1" t="s">
        <v>29</v>
      </c>
      <c r="P736" s="3">
        <f>Orders[[#This Row],[Quantity]]*Orders[[#This Row],[UnitPrice]]*(1-Orders[[#This Row],[Discount]])</f>
        <v>44244.72</v>
      </c>
      <c r="Q736" s="1" t="str">
        <f>IF(AND(Orders[[#This Row],[Order Value]]&gt;50000,Orders[[#This Row],[Status]]="Completed"),"Yes","No")</f>
        <v>No</v>
      </c>
      <c r="R736" s="1" t="str">
        <f>IF(OR(Orders[[#This Row],[Region]]="Dhaka",Orders[[#This Row],[Region]]="Chattogram"),"Priority","Standard")</f>
        <v>Standard</v>
      </c>
      <c r="S736" s="1" t="str">
        <f>_xlfn.CONCAT(Orders[[#This Row],[OrderID]],Orders[[#This Row],[CustomerID]],Orders[[#This Row],[Order Value]])</f>
        <v>O02582C015144244.72</v>
      </c>
    </row>
    <row r="737" spans="1:19" x14ac:dyDescent="0.25">
      <c r="A737" s="1" t="s">
        <v>1216</v>
      </c>
      <c r="B737" s="1" t="s">
        <v>457</v>
      </c>
      <c r="C737" s="1" t="s">
        <v>50</v>
      </c>
      <c r="D737" s="1" t="str">
        <f>VLOOKUP(C737,Products[],2,FALSE)</f>
        <v>Kids Pro 311</v>
      </c>
      <c r="E737" s="1" t="str">
        <f>VLOOKUP(Orders[[#This Row],[ProductID]],Products[],3,FALSE)</f>
        <v>Apparel</v>
      </c>
      <c r="F737" s="1" t="s">
        <v>13</v>
      </c>
      <c r="G737" s="1" t="str">
        <f>_xlfn.XLOOKUP(Orders[[#This Row],[CustomerID]],'Customers'!A:A,'Customers'!E:E)</f>
        <v>Home Office</v>
      </c>
      <c r="H737" s="2">
        <v>45446</v>
      </c>
      <c r="I737" s="2">
        <v>45451</v>
      </c>
      <c r="J737">
        <v>17</v>
      </c>
      <c r="K737">
        <v>5128.57</v>
      </c>
      <c r="L737">
        <v>0.1</v>
      </c>
      <c r="M737" s="1" t="s">
        <v>43</v>
      </c>
      <c r="N737" s="1" t="s">
        <v>34</v>
      </c>
      <c r="O737" s="1" t="s">
        <v>24</v>
      </c>
      <c r="P737" s="3">
        <f>Orders[[#This Row],[Quantity]]*Orders[[#This Row],[UnitPrice]]*(1-Orders[[#This Row],[Discount]])</f>
        <v>78467.120999999999</v>
      </c>
      <c r="Q737" s="1" t="str">
        <f>IF(AND(Orders[[#This Row],[Order Value]]&gt;50000,Orders[[#This Row],[Status]]="Completed"),"Yes","No")</f>
        <v>Yes</v>
      </c>
      <c r="R737" s="1" t="str">
        <f>IF(OR(Orders[[#This Row],[Region]]="Dhaka",Orders[[#This Row],[Region]]="Chattogram"),"Priority","Standard")</f>
        <v>Standard</v>
      </c>
      <c r="S737" s="1" t="str">
        <f>_xlfn.CONCAT(Orders[[#This Row],[OrderID]],Orders[[#This Row],[CustomerID]],Orders[[#This Row],[Order Value]])</f>
        <v>O03040C004278467.121</v>
      </c>
    </row>
    <row r="738" spans="1:19" x14ac:dyDescent="0.25">
      <c r="A738" s="1" t="s">
        <v>1217</v>
      </c>
      <c r="B738" s="1" t="s">
        <v>279</v>
      </c>
      <c r="C738" s="1" t="s">
        <v>138</v>
      </c>
      <c r="D738" s="1" t="str">
        <f>VLOOKUP(C738,Products[],2,FALSE)</f>
        <v>Pens Deluxe 654</v>
      </c>
      <c r="E738" s="1" t="str">
        <f>VLOOKUP(Orders[[#This Row],[ProductID]],Products[],3,FALSE)</f>
        <v>Office Supplies</v>
      </c>
      <c r="F738" s="1" t="s">
        <v>55</v>
      </c>
      <c r="G738" s="1" t="str">
        <f>_xlfn.XLOOKUP(Orders[[#This Row],[CustomerID]],'Customers'!A:A,'Customers'!E:E)</f>
        <v>Home Office</v>
      </c>
      <c r="H738" s="2">
        <v>45701</v>
      </c>
      <c r="I738" s="2">
        <v>45709</v>
      </c>
      <c r="J738">
        <v>23</v>
      </c>
      <c r="K738">
        <v>465.55</v>
      </c>
      <c r="L738">
        <v>0</v>
      </c>
      <c r="M738" s="1" t="s">
        <v>39</v>
      </c>
      <c r="N738" s="1" t="s">
        <v>15</v>
      </c>
      <c r="O738" s="1" t="s">
        <v>35</v>
      </c>
      <c r="P738" s="3">
        <f>Orders[[#This Row],[Quantity]]*Orders[[#This Row],[UnitPrice]]*(1-Orders[[#This Row],[Discount]])</f>
        <v>10707.65</v>
      </c>
      <c r="Q738" s="1" t="str">
        <f>IF(AND(Orders[[#This Row],[Order Value]]&gt;50000,Orders[[#This Row],[Status]]="Completed"),"Yes","No")</f>
        <v>No</v>
      </c>
      <c r="R738" s="1" t="str">
        <f>IF(OR(Orders[[#This Row],[Region]]="Dhaka",Orders[[#This Row],[Region]]="Chattogram"),"Priority","Standard")</f>
        <v>Standard</v>
      </c>
      <c r="S738" s="1" t="str">
        <f>_xlfn.CONCAT(Orders[[#This Row],[OrderID]],Orders[[#This Row],[CustomerID]],Orders[[#This Row],[Order Value]])</f>
        <v>O04913C030010707.65</v>
      </c>
    </row>
    <row r="739" spans="1:19" x14ac:dyDescent="0.25">
      <c r="A739" s="1" t="s">
        <v>1218</v>
      </c>
      <c r="B739" s="1" t="s">
        <v>156</v>
      </c>
      <c r="C739" s="1" t="s">
        <v>270</v>
      </c>
      <c r="D739" s="1" t="str">
        <f>VLOOKUP(C739,Products[],2,FALSE)</f>
        <v>Storage Mini 899</v>
      </c>
      <c r="E739" s="1" t="str">
        <f>VLOOKUP(Orders[[#This Row],[ProductID]],Products[],3,FALSE)</f>
        <v>Furniture</v>
      </c>
      <c r="F739" s="1" t="s">
        <v>59</v>
      </c>
      <c r="G739" s="1" t="str">
        <f>_xlfn.XLOOKUP(Orders[[#This Row],[CustomerID]],'Customers'!A:A,'Customers'!E:E)</f>
        <v>Home Office</v>
      </c>
      <c r="H739" s="2">
        <v>45789</v>
      </c>
      <c r="I739" s="2">
        <v>45799</v>
      </c>
      <c r="J739">
        <v>6</v>
      </c>
      <c r="K739">
        <v>4441.95</v>
      </c>
      <c r="L739">
        <v>0</v>
      </c>
      <c r="M739" s="1" t="s">
        <v>52</v>
      </c>
      <c r="N739" s="1" t="s">
        <v>34</v>
      </c>
      <c r="O739" s="1" t="s">
        <v>29</v>
      </c>
      <c r="P739" s="3">
        <f>Orders[[#This Row],[Quantity]]*Orders[[#This Row],[UnitPrice]]*(1-Orders[[#This Row],[Discount]])</f>
        <v>26651.699999999997</v>
      </c>
      <c r="Q739" s="1" t="str">
        <f>IF(AND(Orders[[#This Row],[Order Value]]&gt;50000,Orders[[#This Row],[Status]]="Completed"),"Yes","No")</f>
        <v>No</v>
      </c>
      <c r="R739" s="1" t="str">
        <f>IF(OR(Orders[[#This Row],[Region]]="Dhaka",Orders[[#This Row],[Region]]="Chattogram"),"Priority","Standard")</f>
        <v>Priority</v>
      </c>
      <c r="S739" s="1" t="str">
        <f>_xlfn.CONCAT(Orders[[#This Row],[OrderID]],Orders[[#This Row],[CustomerID]],Orders[[#This Row],[Order Value]])</f>
        <v>O02558C018326651.7</v>
      </c>
    </row>
    <row r="740" spans="1:19" x14ac:dyDescent="0.25">
      <c r="A740" s="1" t="s">
        <v>1219</v>
      </c>
      <c r="B740" s="1" t="s">
        <v>719</v>
      </c>
      <c r="C740" s="1" t="s">
        <v>267</v>
      </c>
      <c r="D740" s="1" t="str">
        <f>VLOOKUP(C740,Products[],2,FALSE)</f>
        <v>Decor Prime 953</v>
      </c>
      <c r="E740" s="1" t="str">
        <f>VLOOKUP(Orders[[#This Row],[ProductID]],Products[],3,FALSE)</f>
        <v>Furniture</v>
      </c>
      <c r="F740" s="1" t="s">
        <v>23</v>
      </c>
      <c r="G740" s="1" t="str">
        <f>_xlfn.XLOOKUP(Orders[[#This Row],[CustomerID]],'Customers'!A:A,'Customers'!E:E)</f>
        <v>Home Office</v>
      </c>
      <c r="H740" s="2">
        <v>45486</v>
      </c>
      <c r="I740" s="2">
        <v>45497</v>
      </c>
      <c r="J740">
        <v>13</v>
      </c>
      <c r="K740">
        <v>2173.06</v>
      </c>
      <c r="L740">
        <v>0.05</v>
      </c>
      <c r="M740" s="1" t="s">
        <v>14</v>
      </c>
      <c r="N740" s="1" t="s">
        <v>28</v>
      </c>
      <c r="O740" s="1" t="s">
        <v>29</v>
      </c>
      <c r="P740" s="3">
        <f>Orders[[#This Row],[Quantity]]*Orders[[#This Row],[UnitPrice]]*(1-Orders[[#This Row],[Discount]])</f>
        <v>26837.290999999997</v>
      </c>
      <c r="Q740" s="1" t="str">
        <f>IF(AND(Orders[[#This Row],[Order Value]]&gt;50000,Orders[[#This Row],[Status]]="Completed"),"Yes","No")</f>
        <v>No</v>
      </c>
      <c r="R740" s="1" t="str">
        <f>IF(OR(Orders[[#This Row],[Region]]="Dhaka",Orders[[#This Row],[Region]]="Chattogram"),"Priority","Standard")</f>
        <v>Standard</v>
      </c>
      <c r="S740" s="1" t="str">
        <f>_xlfn.CONCAT(Orders[[#This Row],[OrderID]],Orders[[#This Row],[CustomerID]],Orders[[#This Row],[Order Value]])</f>
        <v>O04183C000526837.291</v>
      </c>
    </row>
    <row r="741" spans="1:19" x14ac:dyDescent="0.25">
      <c r="A741" s="1" t="s">
        <v>1220</v>
      </c>
      <c r="B741" s="1" t="s">
        <v>1153</v>
      </c>
      <c r="C741" s="1" t="s">
        <v>71</v>
      </c>
      <c r="D741" s="1" t="str">
        <f>VLOOKUP(C741,Products[],2,FALSE)</f>
        <v>Cameras Classic 922</v>
      </c>
      <c r="E741" s="1" t="str">
        <f>VLOOKUP(Orders[[#This Row],[ProductID]],Products[],3,FALSE)</f>
        <v>Electronics</v>
      </c>
      <c r="F741" s="1" t="s">
        <v>79</v>
      </c>
      <c r="G741" s="1" t="str">
        <f>_xlfn.XLOOKUP(Orders[[#This Row],[CustomerID]],'Customers'!A:A,'Customers'!E:E)</f>
        <v>Consumer</v>
      </c>
      <c r="H741" s="2">
        <v>45933</v>
      </c>
      <c r="I741" s="2">
        <v>45938</v>
      </c>
      <c r="J741">
        <v>14</v>
      </c>
      <c r="K741">
        <v>2366.0300000000002</v>
      </c>
      <c r="L741">
        <v>0.15</v>
      </c>
      <c r="M741" s="1" t="s">
        <v>43</v>
      </c>
      <c r="N741" s="1" t="s">
        <v>84</v>
      </c>
      <c r="O741" s="1" t="s">
        <v>21</v>
      </c>
      <c r="P741" s="3">
        <f>Orders[[#This Row],[Quantity]]*Orders[[#This Row],[UnitPrice]]*(1-Orders[[#This Row],[Discount]])</f>
        <v>28155.757000000005</v>
      </c>
      <c r="Q741" s="1" t="str">
        <f>IF(AND(Orders[[#This Row],[Order Value]]&gt;50000,Orders[[#This Row],[Status]]="Completed"),"Yes","No")</f>
        <v>No</v>
      </c>
      <c r="R741" s="1" t="str">
        <f>IF(OR(Orders[[#This Row],[Region]]="Dhaka",Orders[[#This Row],[Region]]="Chattogram"),"Priority","Standard")</f>
        <v>Standard</v>
      </c>
      <c r="S741" s="1" t="str">
        <f>_xlfn.CONCAT(Orders[[#This Row],[OrderID]],Orders[[#This Row],[CustomerID]],Orders[[#This Row],[Order Value]])</f>
        <v>O03623C000428155.757</v>
      </c>
    </row>
    <row r="742" spans="1:19" x14ac:dyDescent="0.25">
      <c r="A742" s="1" t="s">
        <v>1221</v>
      </c>
      <c r="B742" s="1" t="s">
        <v>150</v>
      </c>
      <c r="C742" s="1" t="s">
        <v>102</v>
      </c>
      <c r="D742" s="1" t="str">
        <f>VLOOKUP(C742,Products[],2,FALSE)</f>
        <v>Pens Mini 821</v>
      </c>
      <c r="E742" s="1" t="str">
        <f>VLOOKUP(Orders[[#This Row],[ProductID]],Products[],3,FALSE)</f>
        <v>Office Supplies</v>
      </c>
      <c r="F742" s="1" t="s">
        <v>152</v>
      </c>
      <c r="G742" s="1" t="str">
        <f>_xlfn.XLOOKUP(Orders[[#This Row],[CustomerID]],'Customers'!A:A,'Customers'!E:E)</f>
        <v>Consumer</v>
      </c>
      <c r="H742" s="2">
        <v>45484</v>
      </c>
      <c r="I742" s="2">
        <v>45489</v>
      </c>
      <c r="J742">
        <v>23</v>
      </c>
      <c r="K742">
        <v>394.66</v>
      </c>
      <c r="L742">
        <v>0</v>
      </c>
      <c r="M742" s="1" t="s">
        <v>14</v>
      </c>
      <c r="N742" s="1" t="s">
        <v>34</v>
      </c>
      <c r="O742" s="1" t="s">
        <v>35</v>
      </c>
      <c r="P742" s="3">
        <f>Orders[[#This Row],[Quantity]]*Orders[[#This Row],[UnitPrice]]*(1-Orders[[#This Row],[Discount]])</f>
        <v>9077.18</v>
      </c>
      <c r="Q742" s="1" t="str">
        <f>IF(AND(Orders[[#This Row],[Order Value]]&gt;50000,Orders[[#This Row],[Status]]="Completed"),"Yes","No")</f>
        <v>No</v>
      </c>
      <c r="R742" s="1" t="str">
        <f>IF(OR(Orders[[#This Row],[Region]]="Dhaka",Orders[[#This Row],[Region]]="Chattogram"),"Priority","Standard")</f>
        <v>Standard</v>
      </c>
      <c r="S742" s="1" t="str">
        <f>_xlfn.CONCAT(Orders[[#This Row],[OrderID]],Orders[[#This Row],[CustomerID]],Orders[[#This Row],[Order Value]])</f>
        <v>O05319C03919077.18</v>
      </c>
    </row>
    <row r="743" spans="1:19" x14ac:dyDescent="0.25">
      <c r="A743" s="1" t="s">
        <v>1222</v>
      </c>
      <c r="B743" s="1" t="s">
        <v>457</v>
      </c>
      <c r="C743" s="1" t="s">
        <v>108</v>
      </c>
      <c r="D743" s="1" t="str">
        <f>VLOOKUP(C743,Products[],2,FALSE)</f>
        <v>Men Max 446</v>
      </c>
      <c r="E743" s="1" t="str">
        <f>VLOOKUP(Orders[[#This Row],[ProductID]],Products[],3,FALSE)</f>
        <v>Apparel</v>
      </c>
      <c r="F743" s="1" t="s">
        <v>55</v>
      </c>
      <c r="G743" s="1" t="str">
        <f>_xlfn.XLOOKUP(Orders[[#This Row],[CustomerID]],'Customers'!A:A,'Customers'!E:E)</f>
        <v>Home Office</v>
      </c>
      <c r="H743" s="2">
        <v>45553</v>
      </c>
      <c r="I743" s="2">
        <v>45551</v>
      </c>
      <c r="J743">
        <v>23</v>
      </c>
      <c r="K743">
        <v>4588.7</v>
      </c>
      <c r="L743">
        <v>0.1</v>
      </c>
      <c r="M743" s="1" t="s">
        <v>43</v>
      </c>
      <c r="N743" s="1" t="s">
        <v>28</v>
      </c>
      <c r="O743" s="1" t="s">
        <v>24</v>
      </c>
      <c r="P743" s="3">
        <f>Orders[[#This Row],[Quantity]]*Orders[[#This Row],[UnitPrice]]*(1-Orders[[#This Row],[Discount]])</f>
        <v>94986.09</v>
      </c>
      <c r="Q743" s="1" t="str">
        <f>IF(AND(Orders[[#This Row],[Order Value]]&gt;50000,Orders[[#This Row],[Status]]="Completed"),"Yes","No")</f>
        <v>No</v>
      </c>
      <c r="R743" s="1" t="str">
        <f>IF(OR(Orders[[#This Row],[Region]]="Dhaka",Orders[[#This Row],[Region]]="Chattogram"),"Priority","Standard")</f>
        <v>Standard</v>
      </c>
      <c r="S743" s="1" t="str">
        <f>_xlfn.CONCAT(Orders[[#This Row],[OrderID]],Orders[[#This Row],[CustomerID]],Orders[[#This Row],[Order Value]])</f>
        <v>O02245C004294986.09</v>
      </c>
    </row>
    <row r="744" spans="1:19" x14ac:dyDescent="0.25">
      <c r="A744" s="1" t="s">
        <v>1223</v>
      </c>
      <c r="B744" s="1" t="s">
        <v>1224</v>
      </c>
      <c r="C744" s="1" t="s">
        <v>41</v>
      </c>
      <c r="D744" s="1" t="str">
        <f>VLOOKUP(C744,Products[],2,FALSE)</f>
        <v>Personal Care Mini 941</v>
      </c>
      <c r="E744" s="1" t="str">
        <f>VLOOKUP(Orders[[#This Row],[ProductID]],Products[],3,FALSE)</f>
        <v>Groceries</v>
      </c>
      <c r="F744" s="1" t="s">
        <v>82</v>
      </c>
      <c r="G744" s="1" t="str">
        <f>_xlfn.XLOOKUP(Orders[[#This Row],[CustomerID]],'Customers'!A:A,'Customers'!E:E)</f>
        <v>consumer</v>
      </c>
      <c r="H744" s="2">
        <v>45827</v>
      </c>
      <c r="I744" s="2">
        <v>45838</v>
      </c>
      <c r="J744">
        <v>14</v>
      </c>
      <c r="K744">
        <v>5373.87</v>
      </c>
      <c r="L744">
        <v>0.15</v>
      </c>
      <c r="M744" s="1" t="s">
        <v>39</v>
      </c>
      <c r="N744" s="1" t="s">
        <v>84</v>
      </c>
      <c r="O744" s="1" t="s">
        <v>29</v>
      </c>
      <c r="P744" s="3">
        <f>Orders[[#This Row],[Quantity]]*Orders[[#This Row],[UnitPrice]]*(1-Orders[[#This Row],[Discount]])</f>
        <v>63949.052999999993</v>
      </c>
      <c r="Q744" s="1" t="str">
        <f>IF(AND(Orders[[#This Row],[Order Value]]&gt;50000,Orders[[#This Row],[Status]]="Completed"),"Yes","No")</f>
        <v>No</v>
      </c>
      <c r="R744" s="1" t="str">
        <f>IF(OR(Orders[[#This Row],[Region]]="Dhaka",Orders[[#This Row],[Region]]="Chattogram"),"Priority","Standard")</f>
        <v>Standard</v>
      </c>
      <c r="S744" s="1" t="str">
        <f>_xlfn.CONCAT(Orders[[#This Row],[OrderID]],Orders[[#This Row],[CustomerID]],Orders[[#This Row],[Order Value]])</f>
        <v>O03840C007163949.053</v>
      </c>
    </row>
    <row r="745" spans="1:19" hidden="1" x14ac:dyDescent="0.25">
      <c r="A745" s="1" t="s">
        <v>1225</v>
      </c>
      <c r="B745" s="1" t="s">
        <v>390</v>
      </c>
      <c r="C745" s="1" t="s">
        <v>221</v>
      </c>
      <c r="D745" s="1" t="e">
        <f>VLOOKUP(C745,Products[],2,FALSE)</f>
        <v>#N/A</v>
      </c>
      <c r="E745" s="1" t="e">
        <f>VLOOKUP(Orders[[#This Row],[ProductID]],Products[],3,FALSE)</f>
        <v>#N/A</v>
      </c>
      <c r="F745" s="1" t="s">
        <v>82</v>
      </c>
      <c r="G745" s="1" t="str">
        <f>_xlfn.XLOOKUP(Orders[[#This Row],[CustomerID]],'Customers'!A:A,'Customers'!E:E)</f>
        <v>Corporate</v>
      </c>
      <c r="H745" s="2">
        <v>45907</v>
      </c>
      <c r="I745" s="2">
        <v>45918</v>
      </c>
      <c r="J745">
        <v>8</v>
      </c>
      <c r="K745">
        <v>3208.31</v>
      </c>
      <c r="L745">
        <v>0</v>
      </c>
      <c r="M745" s="1" t="s">
        <v>43</v>
      </c>
      <c r="N745" s="1" t="s">
        <v>28</v>
      </c>
      <c r="O745" s="1" t="s">
        <v>35</v>
      </c>
      <c r="P745" s="3">
        <f>Orders[[#This Row],[Quantity]]*Orders[[#This Row],[UnitPrice]]*(1-Orders[[#This Row],[Discount]])</f>
        <v>25666.48</v>
      </c>
      <c r="Q745" s="1" t="str">
        <f>IF(AND(Orders[[#This Row],[Order Value]]&gt;50000,Orders[[#This Row],[Status]]="Completed"),"Yes","No")</f>
        <v>No</v>
      </c>
      <c r="R745" s="1" t="str">
        <f>IF(OR(Orders[[#This Row],[Region]]="Dhaka",Orders[[#This Row],[Region]]="Chattogram"),"Priority","Standard")</f>
        <v>Standard</v>
      </c>
      <c r="S745" s="1" t="str">
        <f>_xlfn.CONCAT(Orders[[#This Row],[OrderID]],Orders[[#This Row],[CustomerID]],Orders[[#This Row],[Order Value]])</f>
        <v>O00790C022725666.48</v>
      </c>
    </row>
    <row r="746" spans="1:19" x14ac:dyDescent="0.25">
      <c r="A746" s="1" t="s">
        <v>1226</v>
      </c>
      <c r="B746" s="1" t="s">
        <v>331</v>
      </c>
      <c r="C746" s="1" t="s">
        <v>176</v>
      </c>
      <c r="D746" s="1" t="str">
        <f>VLOOKUP(C746,Products[],2,FALSE)</f>
        <v>Decor Standard 312 (New)</v>
      </c>
      <c r="E746" s="1" t="str">
        <f>VLOOKUP(Orders[[#This Row],[ProductID]],Products[],3,FALSE)</f>
        <v>Furniture</v>
      </c>
      <c r="F746" s="1" t="s">
        <v>55</v>
      </c>
      <c r="G746" s="1" t="str">
        <f>_xlfn.XLOOKUP(Orders[[#This Row],[CustomerID]],'Customers'!A:A,'Customers'!E:E)</f>
        <v>consumer</v>
      </c>
      <c r="H746" s="2">
        <v>45905</v>
      </c>
      <c r="I746" s="2">
        <v>45909</v>
      </c>
      <c r="J746">
        <v>24</v>
      </c>
      <c r="K746">
        <v>2031.71</v>
      </c>
      <c r="L746">
        <v>0</v>
      </c>
      <c r="M746" s="1" t="s">
        <v>14</v>
      </c>
      <c r="N746" s="1" t="s">
        <v>84</v>
      </c>
      <c r="O746" s="1" t="s">
        <v>35</v>
      </c>
      <c r="P746" s="3">
        <f>Orders[[#This Row],[Quantity]]*Orders[[#This Row],[UnitPrice]]*(1-Orders[[#This Row],[Discount]])</f>
        <v>48761.04</v>
      </c>
      <c r="Q746" s="1" t="str">
        <f>IF(AND(Orders[[#This Row],[Order Value]]&gt;50000,Orders[[#This Row],[Status]]="Completed"),"Yes","No")</f>
        <v>No</v>
      </c>
      <c r="R746" s="1" t="str">
        <f>IF(OR(Orders[[#This Row],[Region]]="Dhaka",Orders[[#This Row],[Region]]="Chattogram"),"Priority","Standard")</f>
        <v>Standard</v>
      </c>
      <c r="S746" s="1" t="str">
        <f>_xlfn.CONCAT(Orders[[#This Row],[OrderID]],Orders[[#This Row],[CustomerID]],Orders[[#This Row],[Order Value]])</f>
        <v>O04531C026048761.04</v>
      </c>
    </row>
    <row r="747" spans="1:19" x14ac:dyDescent="0.25">
      <c r="A747" s="1" t="s">
        <v>1227</v>
      </c>
      <c r="B747" s="1" t="s">
        <v>348</v>
      </c>
      <c r="C747" s="1" t="s">
        <v>54</v>
      </c>
      <c r="D747" s="1" t="str">
        <f>VLOOKUP(C747,Products[],2,FALSE)</f>
        <v>Women Lite 643</v>
      </c>
      <c r="E747" s="1" t="str">
        <f>VLOOKUP(Orders[[#This Row],[ProductID]],Products[],3,FALSE)</f>
        <v>Apparel</v>
      </c>
      <c r="F747" s="1" t="s">
        <v>23</v>
      </c>
      <c r="G747" s="1" t="str">
        <f>_xlfn.XLOOKUP(Orders[[#This Row],[CustomerID]],'Customers'!A:A,'Customers'!E:E)</f>
        <v>Consumer</v>
      </c>
      <c r="H747" s="2">
        <v>46012</v>
      </c>
      <c r="I747" s="2">
        <v>46014</v>
      </c>
      <c r="J747">
        <v>8</v>
      </c>
      <c r="K747">
        <v>4091.69</v>
      </c>
      <c r="L747">
        <v>0.05</v>
      </c>
      <c r="M747" s="1" t="s">
        <v>20</v>
      </c>
      <c r="N747" s="1" t="s">
        <v>34</v>
      </c>
      <c r="O747" s="1" t="s">
        <v>24</v>
      </c>
      <c r="P747" s="3">
        <f>Orders[[#This Row],[Quantity]]*Orders[[#This Row],[UnitPrice]]*(1-Orders[[#This Row],[Discount]])</f>
        <v>31096.843999999997</v>
      </c>
      <c r="Q747" s="1" t="str">
        <f>IF(AND(Orders[[#This Row],[Order Value]]&gt;50000,Orders[[#This Row],[Status]]="Completed"),"Yes","No")</f>
        <v>No</v>
      </c>
      <c r="R747" s="1" t="str">
        <f>IF(OR(Orders[[#This Row],[Region]]="Dhaka",Orders[[#This Row],[Region]]="Chattogram"),"Priority","Standard")</f>
        <v>Priority</v>
      </c>
      <c r="S747" s="1" t="str">
        <f>_xlfn.CONCAT(Orders[[#This Row],[OrderID]],Orders[[#This Row],[CustomerID]],Orders[[#This Row],[Order Value]])</f>
        <v>O00445C001331096.844</v>
      </c>
    </row>
    <row r="748" spans="1:19" x14ac:dyDescent="0.25">
      <c r="A748" s="1" t="s">
        <v>1228</v>
      </c>
      <c r="B748" s="1" t="s">
        <v>411</v>
      </c>
      <c r="C748" s="1" t="s">
        <v>267</v>
      </c>
      <c r="D748" s="1" t="str">
        <f>VLOOKUP(C748,Products[],2,FALSE)</f>
        <v>Decor Prime 953</v>
      </c>
      <c r="E748" s="1" t="str">
        <f>VLOOKUP(Orders[[#This Row],[ProductID]],Products[],3,FALSE)</f>
        <v>Furniture</v>
      </c>
      <c r="F748" s="1" t="s">
        <v>23</v>
      </c>
      <c r="G748" s="1" t="str">
        <f>_xlfn.XLOOKUP(Orders[[#This Row],[CustomerID]],'Customers'!A:A,'Customers'!E:E)</f>
        <v>Corporate</v>
      </c>
      <c r="H748" s="2">
        <v>45541</v>
      </c>
      <c r="I748" s="2">
        <v>45539</v>
      </c>
      <c r="J748">
        <v>13</v>
      </c>
      <c r="K748">
        <v>1996.1</v>
      </c>
      <c r="L748">
        <v>0.15</v>
      </c>
      <c r="M748" s="1" t="s">
        <v>52</v>
      </c>
      <c r="N748" s="1" t="s">
        <v>28</v>
      </c>
      <c r="O748" s="1" t="s">
        <v>35</v>
      </c>
      <c r="P748" s="3">
        <f>Orders[[#This Row],[Quantity]]*Orders[[#This Row],[UnitPrice]]*(1-Orders[[#This Row],[Discount]])</f>
        <v>22056.904999999999</v>
      </c>
      <c r="Q748" s="1" t="str">
        <f>IF(AND(Orders[[#This Row],[Order Value]]&gt;50000,Orders[[#This Row],[Status]]="Completed"),"Yes","No")</f>
        <v>No</v>
      </c>
      <c r="R748" s="1" t="str">
        <f>IF(OR(Orders[[#This Row],[Region]]="Dhaka",Orders[[#This Row],[Region]]="Chattogram"),"Priority","Standard")</f>
        <v>Priority</v>
      </c>
      <c r="S748" s="1" t="str">
        <f>_xlfn.CONCAT(Orders[[#This Row],[OrderID]],Orders[[#This Row],[CustomerID]],Orders[[#This Row],[Order Value]])</f>
        <v>O05845C049522056.905</v>
      </c>
    </row>
    <row r="749" spans="1:19" x14ac:dyDescent="0.25">
      <c r="A749" s="1" t="s">
        <v>1229</v>
      </c>
      <c r="B749" s="1" t="s">
        <v>1230</v>
      </c>
      <c r="C749" s="1" t="s">
        <v>138</v>
      </c>
      <c r="D749" s="1" t="str">
        <f>VLOOKUP(C749,Products[],2,FALSE)</f>
        <v>Pens Deluxe 654</v>
      </c>
      <c r="E749" s="1" t="str">
        <f>VLOOKUP(Orders[[#This Row],[ProductID]],Products[],3,FALSE)</f>
        <v>Office Supplies</v>
      </c>
      <c r="F749" s="1" t="s">
        <v>42</v>
      </c>
      <c r="G749" s="1" t="str">
        <f>_xlfn.XLOOKUP(Orders[[#This Row],[CustomerID]],'Customers'!A:A,'Customers'!E:E)</f>
        <v>SMB</v>
      </c>
      <c r="H749" s="2">
        <v>45778</v>
      </c>
      <c r="I749" s="2">
        <v>45787</v>
      </c>
      <c r="J749">
        <v>9</v>
      </c>
      <c r="K749">
        <v>437.52</v>
      </c>
      <c r="L749">
        <v>0</v>
      </c>
      <c r="M749" s="1" t="s">
        <v>14</v>
      </c>
      <c r="N749" s="1" t="s">
        <v>28</v>
      </c>
      <c r="O749" s="1" t="s">
        <v>21</v>
      </c>
      <c r="P749" s="3">
        <f>Orders[[#This Row],[Quantity]]*Orders[[#This Row],[UnitPrice]]*(1-Orders[[#This Row],[Discount]])</f>
        <v>3937.68</v>
      </c>
      <c r="Q749" s="1" t="str">
        <f>IF(AND(Orders[[#This Row],[Order Value]]&gt;50000,Orders[[#This Row],[Status]]="Completed"),"Yes","No")</f>
        <v>No</v>
      </c>
      <c r="R749" s="1" t="str">
        <f>IF(OR(Orders[[#This Row],[Region]]="Dhaka",Orders[[#This Row],[Region]]="Chattogram"),"Priority","Standard")</f>
        <v>Standard</v>
      </c>
      <c r="S749" s="1" t="str">
        <f>_xlfn.CONCAT(Orders[[#This Row],[OrderID]],Orders[[#This Row],[CustomerID]],Orders[[#This Row],[Order Value]])</f>
        <v>O01873C01963937.68</v>
      </c>
    </row>
    <row r="750" spans="1:19" x14ac:dyDescent="0.25">
      <c r="A750" s="1" t="s">
        <v>1231</v>
      </c>
      <c r="B750" s="1" t="s">
        <v>294</v>
      </c>
      <c r="C750" s="1" t="s">
        <v>121</v>
      </c>
      <c r="D750" s="1" t="str">
        <f>VLOOKUP(C750,Products[],2,FALSE)</f>
        <v>Storage Max 865</v>
      </c>
      <c r="E750" s="1" t="str">
        <f>VLOOKUP(Orders[[#This Row],[ProductID]],Products[],3,FALSE)</f>
        <v>Furniture</v>
      </c>
      <c r="F750" s="1" t="s">
        <v>59</v>
      </c>
      <c r="G750" s="1" t="str">
        <f>_xlfn.XLOOKUP(Orders[[#This Row],[CustomerID]],'Customers'!A:A,'Customers'!E:E)</f>
        <v>Home Office</v>
      </c>
      <c r="H750" s="2">
        <v>45359</v>
      </c>
      <c r="I750" s="2">
        <v>45369</v>
      </c>
      <c r="J750">
        <v>14</v>
      </c>
      <c r="K750">
        <v>4945.54</v>
      </c>
      <c r="L750">
        <v>0.15</v>
      </c>
      <c r="M750" s="1" t="s">
        <v>14</v>
      </c>
      <c r="N750" s="1" t="s">
        <v>15</v>
      </c>
      <c r="O750" s="1" t="s">
        <v>24</v>
      </c>
      <c r="P750" s="3">
        <f>Orders[[#This Row],[Quantity]]*Orders[[#This Row],[UnitPrice]]*(1-Orders[[#This Row],[Discount]])</f>
        <v>58851.925999999999</v>
      </c>
      <c r="Q750" s="1" t="str">
        <f>IF(AND(Orders[[#This Row],[Order Value]]&gt;50000,Orders[[#This Row],[Status]]="Completed"),"Yes","No")</f>
        <v>No</v>
      </c>
      <c r="R750" s="1" t="str">
        <f>IF(OR(Orders[[#This Row],[Region]]="Dhaka",Orders[[#This Row],[Region]]="Chattogram"),"Priority","Standard")</f>
        <v>Standard</v>
      </c>
      <c r="S750" s="1" t="str">
        <f>_xlfn.CONCAT(Orders[[#This Row],[OrderID]],Orders[[#This Row],[CustomerID]],Orders[[#This Row],[Order Value]])</f>
        <v>O01645C040458851.926</v>
      </c>
    </row>
    <row r="751" spans="1:19" hidden="1" x14ac:dyDescent="0.25">
      <c r="A751" s="1" t="s">
        <v>1232</v>
      </c>
      <c r="B751" s="1" t="s">
        <v>118</v>
      </c>
      <c r="C751" s="1" t="s">
        <v>248</v>
      </c>
      <c r="D751" s="1" t="e">
        <f>VLOOKUP(C751,Products[],2,FALSE)</f>
        <v>#N/A</v>
      </c>
      <c r="E751" s="1" t="e">
        <f>VLOOKUP(Orders[[#This Row],[ProductID]],Products[],3,FALSE)</f>
        <v>#N/A</v>
      </c>
      <c r="F751" s="1" t="s">
        <v>125</v>
      </c>
      <c r="G751" s="1" t="str">
        <f>_xlfn.XLOOKUP(Orders[[#This Row],[CustomerID]],'Customers'!A:A,'Customers'!E:E)</f>
        <v>Consumer</v>
      </c>
      <c r="H751" s="2">
        <v>45935</v>
      </c>
      <c r="I751" s="2">
        <v>45949</v>
      </c>
      <c r="J751">
        <v>24</v>
      </c>
      <c r="K751">
        <v>2668.24</v>
      </c>
      <c r="L751">
        <v>0.2</v>
      </c>
      <c r="M751" s="1" t="s">
        <v>52</v>
      </c>
      <c r="N751" s="1" t="s">
        <v>34</v>
      </c>
      <c r="O751" s="1" t="s">
        <v>24</v>
      </c>
      <c r="P751" s="3">
        <f>Orders[[#This Row],[Quantity]]*Orders[[#This Row],[UnitPrice]]*(1-Orders[[#This Row],[Discount]])</f>
        <v>51230.207999999999</v>
      </c>
      <c r="Q751" s="1" t="str">
        <f>IF(AND(Orders[[#This Row],[Order Value]]&gt;50000,Orders[[#This Row],[Status]]="Completed"),"Yes","No")</f>
        <v>Yes</v>
      </c>
      <c r="R751" s="1" t="str">
        <f>IF(OR(Orders[[#This Row],[Region]]="Dhaka",Orders[[#This Row],[Region]]="Chattogram"),"Priority","Standard")</f>
        <v>Priority</v>
      </c>
      <c r="S751" s="1" t="str">
        <f>_xlfn.CONCAT(Orders[[#This Row],[OrderID]],Orders[[#This Row],[CustomerID]],Orders[[#This Row],[Order Value]])</f>
        <v>O02269C034951230.208</v>
      </c>
    </row>
    <row r="752" spans="1:19" x14ac:dyDescent="0.25">
      <c r="A752" s="1" t="s">
        <v>1233</v>
      </c>
      <c r="B752" s="1" t="s">
        <v>444</v>
      </c>
      <c r="C752" s="1" t="s">
        <v>197</v>
      </c>
      <c r="D752" s="1" t="str">
        <f>VLOOKUP(C752,Products[],2,FALSE)</f>
        <v>Chairs Prime 149</v>
      </c>
      <c r="E752" s="1" t="str">
        <f>VLOOKUP(Orders[[#This Row],[ProductID]],Products[],3,FALSE)</f>
        <v>Furniture</v>
      </c>
      <c r="F752" s="1" t="s">
        <v>47</v>
      </c>
      <c r="G752" s="1" t="str">
        <f>_xlfn.XLOOKUP(Orders[[#This Row],[CustomerID]],'Customers'!A:A,'Customers'!E:E)</f>
        <v>SMB</v>
      </c>
      <c r="H752" s="2">
        <v>45708</v>
      </c>
      <c r="I752" s="2">
        <v>45712</v>
      </c>
      <c r="J752">
        <v>1</v>
      </c>
      <c r="K752">
        <v>5194.5</v>
      </c>
      <c r="L752">
        <v>0.2</v>
      </c>
      <c r="M752" s="1" t="s">
        <v>52</v>
      </c>
      <c r="N752" s="1" t="s">
        <v>84</v>
      </c>
      <c r="O752" s="1" t="s">
        <v>29</v>
      </c>
      <c r="P752" s="3">
        <f>Orders[[#This Row],[Quantity]]*Orders[[#This Row],[UnitPrice]]*(1-Orders[[#This Row],[Discount]])</f>
        <v>4155.6000000000004</v>
      </c>
      <c r="Q752" s="1" t="str">
        <f>IF(AND(Orders[[#This Row],[Order Value]]&gt;50000,Orders[[#This Row],[Status]]="Completed"),"Yes","No")</f>
        <v>No</v>
      </c>
      <c r="R752" s="1" t="str">
        <f>IF(OR(Orders[[#This Row],[Region]]="Dhaka",Orders[[#This Row],[Region]]="Chattogram"),"Priority","Standard")</f>
        <v>Priority</v>
      </c>
      <c r="S752" s="1" t="str">
        <f>_xlfn.CONCAT(Orders[[#This Row],[OrderID]],Orders[[#This Row],[CustomerID]],Orders[[#This Row],[Order Value]])</f>
        <v>O01048C04144155.6</v>
      </c>
    </row>
    <row r="753" spans="1:19" x14ac:dyDescent="0.25">
      <c r="A753" s="1" t="s">
        <v>1234</v>
      </c>
      <c r="B753" s="1" t="s">
        <v>423</v>
      </c>
      <c r="C753" s="1" t="s">
        <v>128</v>
      </c>
      <c r="D753" s="1" t="str">
        <f>VLOOKUP(C753,Products[],2,FALSE)</f>
        <v>Paper Prime 195</v>
      </c>
      <c r="E753" s="1" t="str">
        <f>VLOOKUP(Orders[[#This Row],[ProductID]],Products[],3,FALSE)</f>
        <v>Office Supplies</v>
      </c>
      <c r="F753" s="1" t="s">
        <v>63</v>
      </c>
      <c r="G753" s="1" t="str">
        <f>_xlfn.XLOOKUP(Orders[[#This Row],[CustomerID]],'Customers'!A:A,'Customers'!E:E)</f>
        <v>SMB</v>
      </c>
      <c r="H753" s="2">
        <v>46001</v>
      </c>
      <c r="I753" s="2">
        <v>46006</v>
      </c>
      <c r="J753">
        <v>20</v>
      </c>
      <c r="K753">
        <v>6430.66</v>
      </c>
      <c r="L753">
        <v>0.1</v>
      </c>
      <c r="M753" s="1" t="s">
        <v>14</v>
      </c>
      <c r="N753" s="1" t="s">
        <v>84</v>
      </c>
      <c r="O753" s="1" t="s">
        <v>24</v>
      </c>
      <c r="P753" s="3">
        <f>Orders[[#This Row],[Quantity]]*Orders[[#This Row],[UnitPrice]]*(1-Orders[[#This Row],[Discount]])</f>
        <v>115751.88</v>
      </c>
      <c r="Q753" s="1" t="str">
        <f>IF(AND(Orders[[#This Row],[Order Value]]&gt;50000,Orders[[#This Row],[Status]]="Completed"),"Yes","No")</f>
        <v>No</v>
      </c>
      <c r="R753" s="1" t="str">
        <f>IF(OR(Orders[[#This Row],[Region]]="Dhaka",Orders[[#This Row],[Region]]="Chattogram"),"Priority","Standard")</f>
        <v>Standard</v>
      </c>
      <c r="S753" s="1" t="str">
        <f>_xlfn.CONCAT(Orders[[#This Row],[OrderID]],Orders[[#This Row],[CustomerID]],Orders[[#This Row],[Order Value]])</f>
        <v>O00988C0328115751.88</v>
      </c>
    </row>
    <row r="754" spans="1:19" x14ac:dyDescent="0.25">
      <c r="A754" s="1" t="s">
        <v>1235</v>
      </c>
      <c r="B754" s="1" t="s">
        <v>482</v>
      </c>
      <c r="C754" s="1" t="s">
        <v>76</v>
      </c>
      <c r="D754" s="1" t="str">
        <f>VLOOKUP(C754,Products[],2,FALSE)</f>
        <v>Mobile Accessories Mini 994</v>
      </c>
      <c r="E754" s="1" t="str">
        <f>VLOOKUP(Orders[[#This Row],[ProductID]],Products[],3,FALSE)</f>
        <v>Electronics</v>
      </c>
      <c r="F754" s="1" t="s">
        <v>13</v>
      </c>
      <c r="G754" s="1" t="str">
        <f>_xlfn.XLOOKUP(Orders[[#This Row],[CustomerID]],'Customers'!A:A,'Customers'!E:E)</f>
        <v>SMB</v>
      </c>
      <c r="H754" s="2">
        <v>45531</v>
      </c>
      <c r="I754" s="2">
        <v>45544</v>
      </c>
      <c r="J754">
        <v>21</v>
      </c>
      <c r="K754">
        <v>7343.96</v>
      </c>
      <c r="L754">
        <v>0</v>
      </c>
      <c r="M754" s="1" t="s">
        <v>52</v>
      </c>
      <c r="N754" s="1" t="s">
        <v>84</v>
      </c>
      <c r="O754" s="1" t="s">
        <v>35</v>
      </c>
      <c r="P754" s="3">
        <f>Orders[[#This Row],[Quantity]]*Orders[[#This Row],[UnitPrice]]*(1-Orders[[#This Row],[Discount]])</f>
        <v>154223.16</v>
      </c>
      <c r="Q754" s="1" t="str">
        <f>IF(AND(Orders[[#This Row],[Order Value]]&gt;50000,Orders[[#This Row],[Status]]="Completed"),"Yes","No")</f>
        <v>No</v>
      </c>
      <c r="R754" s="1" t="str">
        <f>IF(OR(Orders[[#This Row],[Region]]="Dhaka",Orders[[#This Row],[Region]]="Chattogram"),"Priority","Standard")</f>
        <v>Priority</v>
      </c>
      <c r="S754" s="1" t="str">
        <f>_xlfn.CONCAT(Orders[[#This Row],[OrderID]],Orders[[#This Row],[CustomerID]],Orders[[#This Row],[Order Value]])</f>
        <v>O01634C0467154223.16</v>
      </c>
    </row>
    <row r="755" spans="1:19" x14ac:dyDescent="0.25">
      <c r="A755" s="1" t="s">
        <v>1236</v>
      </c>
      <c r="B755" s="1" t="s">
        <v>340</v>
      </c>
      <c r="C755" s="1" t="s">
        <v>131</v>
      </c>
      <c r="D755" s="1" t="str">
        <f>VLOOKUP(C755,Products[],2,FALSE)</f>
        <v>Tables Plus 844</v>
      </c>
      <c r="E755" s="1" t="str">
        <f>VLOOKUP(Orders[[#This Row],[ProductID]],Products[],3,FALSE)</f>
        <v>Furniture</v>
      </c>
      <c r="F755" s="1" t="s">
        <v>47</v>
      </c>
      <c r="G755" s="1" t="str">
        <f>_xlfn.XLOOKUP(Orders[[#This Row],[CustomerID]],'Customers'!A:A,'Customers'!E:E)</f>
        <v>Consumer</v>
      </c>
      <c r="H755" s="2">
        <v>45612</v>
      </c>
      <c r="I755" s="2">
        <v>45613</v>
      </c>
      <c r="J755">
        <v>3</v>
      </c>
      <c r="K755">
        <v>5365.72</v>
      </c>
      <c r="L755">
        <v>0.1</v>
      </c>
      <c r="M755" s="1" t="s">
        <v>20</v>
      </c>
      <c r="N755" s="1" t="s">
        <v>34</v>
      </c>
      <c r="O755" s="1" t="s">
        <v>21</v>
      </c>
      <c r="P755" s="3">
        <f>Orders[[#This Row],[Quantity]]*Orders[[#This Row],[UnitPrice]]*(1-Orders[[#This Row],[Discount]])</f>
        <v>14487.444</v>
      </c>
      <c r="Q755" s="1" t="str">
        <f>IF(AND(Orders[[#This Row],[Order Value]]&gt;50000,Orders[[#This Row],[Status]]="Completed"),"Yes","No")</f>
        <v>No</v>
      </c>
      <c r="R755" s="1" t="str">
        <f>IF(OR(Orders[[#This Row],[Region]]="Dhaka",Orders[[#This Row],[Region]]="Chattogram"),"Priority","Standard")</f>
        <v>Priority</v>
      </c>
      <c r="S755" s="1" t="str">
        <f>_xlfn.CONCAT(Orders[[#This Row],[OrderID]],Orders[[#This Row],[CustomerID]],Orders[[#This Row],[Order Value]])</f>
        <v>O04079C035814487.444</v>
      </c>
    </row>
    <row r="756" spans="1:19" x14ac:dyDescent="0.25">
      <c r="A756" s="1" t="s">
        <v>1237</v>
      </c>
      <c r="B756" s="1" t="s">
        <v>975</v>
      </c>
      <c r="C756" s="1" t="s">
        <v>191</v>
      </c>
      <c r="D756" s="1" t="str">
        <f>VLOOKUP(C756,Products[],2,FALSE)</f>
        <v>Snacks Standard 597</v>
      </c>
      <c r="E756" s="1" t="str">
        <f>VLOOKUP(Orders[[#This Row],[ProductID]],Products[],3,FALSE)</f>
        <v>Groceries</v>
      </c>
      <c r="F756" s="1" t="s">
        <v>63</v>
      </c>
      <c r="G756" s="1" t="str">
        <f>_xlfn.XLOOKUP(Orders[[#This Row],[CustomerID]],'Customers'!A:A,'Customers'!E:E)</f>
        <v>Home Office</v>
      </c>
      <c r="H756" s="2">
        <v>46016</v>
      </c>
      <c r="I756" s="2">
        <v>46030</v>
      </c>
      <c r="J756">
        <v>2</v>
      </c>
      <c r="K756">
        <v>4954.79</v>
      </c>
      <c r="L756">
        <v>0.2</v>
      </c>
      <c r="M756" s="1" t="s">
        <v>20</v>
      </c>
      <c r="N756" s="1" t="s">
        <v>84</v>
      </c>
      <c r="O756" s="1" t="s">
        <v>35</v>
      </c>
      <c r="P756" s="3">
        <f>Orders[[#This Row],[Quantity]]*Orders[[#This Row],[UnitPrice]]*(1-Orders[[#This Row],[Discount]])</f>
        <v>7927.6640000000007</v>
      </c>
      <c r="Q756" s="1" t="str">
        <f>IF(AND(Orders[[#This Row],[Order Value]]&gt;50000,Orders[[#This Row],[Status]]="Completed"),"Yes","No")</f>
        <v>No</v>
      </c>
      <c r="R756" s="1" t="str">
        <f>IF(OR(Orders[[#This Row],[Region]]="Dhaka",Orders[[#This Row],[Region]]="Chattogram"),"Priority","Standard")</f>
        <v>Priority</v>
      </c>
      <c r="S756" s="1" t="str">
        <f>_xlfn.CONCAT(Orders[[#This Row],[OrderID]],Orders[[#This Row],[CustomerID]],Orders[[#This Row],[Order Value]])</f>
        <v>O04408C02237927.664</v>
      </c>
    </row>
    <row r="757" spans="1:19" x14ac:dyDescent="0.25">
      <c r="A757" s="1" t="s">
        <v>1238</v>
      </c>
      <c r="B757" s="1" t="s">
        <v>547</v>
      </c>
      <c r="C757" s="1" t="s">
        <v>284</v>
      </c>
      <c r="D757" s="1" t="str">
        <f>VLOOKUP(C757,Products[],2,FALSE)</f>
        <v>Labels Lite 562</v>
      </c>
      <c r="E757" s="1" t="str">
        <f>VLOOKUP(Orders[[#This Row],[ProductID]],Products[],3,FALSE)</f>
        <v>Office Supplies</v>
      </c>
      <c r="F757" s="1" t="s">
        <v>59</v>
      </c>
      <c r="G757" s="1" t="str">
        <f>_xlfn.XLOOKUP(Orders[[#This Row],[CustomerID]],'Customers'!A:A,'Customers'!E:E)</f>
        <v>Home Office</v>
      </c>
      <c r="H757" s="2">
        <v>45876</v>
      </c>
      <c r="I757" s="2">
        <v>45874</v>
      </c>
      <c r="J757">
        <v>22</v>
      </c>
      <c r="K757">
        <v>3306.96</v>
      </c>
      <c r="L757">
        <v>0</v>
      </c>
      <c r="M757" s="1" t="s">
        <v>39</v>
      </c>
      <c r="N757" s="1" t="s">
        <v>28</v>
      </c>
      <c r="O757" s="1" t="s">
        <v>24</v>
      </c>
      <c r="P757" s="3">
        <f>Orders[[#This Row],[Quantity]]*Orders[[#This Row],[UnitPrice]]*(1-Orders[[#This Row],[Discount]])</f>
        <v>72753.119999999995</v>
      </c>
      <c r="Q757" s="1" t="str">
        <f>IF(AND(Orders[[#This Row],[Order Value]]&gt;50000,Orders[[#This Row],[Status]]="Completed"),"Yes","No")</f>
        <v>No</v>
      </c>
      <c r="R757" s="1" t="str">
        <f>IF(OR(Orders[[#This Row],[Region]]="Dhaka",Orders[[#This Row],[Region]]="Chattogram"),"Priority","Standard")</f>
        <v>Standard</v>
      </c>
      <c r="S757" s="1" t="str">
        <f>_xlfn.CONCAT(Orders[[#This Row],[OrderID]],Orders[[#This Row],[CustomerID]],Orders[[#This Row],[Order Value]])</f>
        <v>O01622C042872753.12</v>
      </c>
    </row>
    <row r="758" spans="1:19" x14ac:dyDescent="0.25">
      <c r="A758" s="1" t="s">
        <v>1239</v>
      </c>
      <c r="B758" s="1" t="s">
        <v>245</v>
      </c>
      <c r="C758" s="1" t="s">
        <v>81</v>
      </c>
      <c r="D758" s="1" t="str">
        <f>VLOOKUP(C758,Products[],2,FALSE)</f>
        <v>Beverages Pro 760</v>
      </c>
      <c r="E758" s="1" t="str">
        <f>VLOOKUP(Orders[[#This Row],[ProductID]],Products[],3,FALSE)</f>
        <v>Groceries</v>
      </c>
      <c r="F758" s="1" t="s">
        <v>19</v>
      </c>
      <c r="G758" s="1" t="str">
        <f>_xlfn.XLOOKUP(Orders[[#This Row],[CustomerID]],'Customers'!A:A,'Customers'!E:E)</f>
        <v>consumer</v>
      </c>
      <c r="H758" s="2">
        <v>45579</v>
      </c>
      <c r="I758" s="2">
        <v>45589</v>
      </c>
      <c r="J758">
        <v>14</v>
      </c>
      <c r="K758">
        <v>3551.81</v>
      </c>
      <c r="L758">
        <v>0</v>
      </c>
      <c r="M758" s="1" t="s">
        <v>52</v>
      </c>
      <c r="N758" s="1" t="s">
        <v>15</v>
      </c>
      <c r="O758" s="1" t="s">
        <v>35</v>
      </c>
      <c r="P758" s="3">
        <f>Orders[[#This Row],[Quantity]]*Orders[[#This Row],[UnitPrice]]*(1-Orders[[#This Row],[Discount]])</f>
        <v>49725.34</v>
      </c>
      <c r="Q758" s="1" t="str">
        <f>IF(AND(Orders[[#This Row],[Order Value]]&gt;50000,Orders[[#This Row],[Status]]="Completed"),"Yes","No")</f>
        <v>No</v>
      </c>
      <c r="R758" s="1" t="str">
        <f>IF(OR(Orders[[#This Row],[Region]]="Dhaka",Orders[[#This Row],[Region]]="Chattogram"),"Priority","Standard")</f>
        <v>Priority</v>
      </c>
      <c r="S758" s="1" t="str">
        <f>_xlfn.CONCAT(Orders[[#This Row],[OrderID]],Orders[[#This Row],[CustomerID]],Orders[[#This Row],[Order Value]])</f>
        <v>O04554C009849725.34</v>
      </c>
    </row>
    <row r="759" spans="1:19" hidden="1" x14ac:dyDescent="0.25">
      <c r="A759" s="1" t="s">
        <v>1240</v>
      </c>
      <c r="B759" s="1" t="s">
        <v>929</v>
      </c>
      <c r="C759" s="1" t="s">
        <v>38</v>
      </c>
      <c r="D759" s="1" t="e">
        <f>VLOOKUP(C759,Products[],2,FALSE)</f>
        <v>#N/A</v>
      </c>
      <c r="E759" s="1" t="e">
        <f>VLOOKUP(Orders[[#This Row],[ProductID]],Products[],3,FALSE)</f>
        <v>#N/A</v>
      </c>
      <c r="F759" s="1" t="s">
        <v>33</v>
      </c>
      <c r="G759" s="1" t="str">
        <f>_xlfn.XLOOKUP(Orders[[#This Row],[CustomerID]],'Customers'!A:A,'Customers'!E:E)</f>
        <v>SMB</v>
      </c>
      <c r="H759" s="2">
        <v>45588</v>
      </c>
      <c r="I759" s="2">
        <v>45587</v>
      </c>
      <c r="J759">
        <v>20</v>
      </c>
      <c r="K759">
        <v>3598.8</v>
      </c>
      <c r="L759">
        <v>0.1</v>
      </c>
      <c r="M759" s="1" t="s">
        <v>14</v>
      </c>
      <c r="N759" s="1" t="s">
        <v>84</v>
      </c>
      <c r="O759" s="1" t="s">
        <v>35</v>
      </c>
      <c r="P759" s="3">
        <f>Orders[[#This Row],[Quantity]]*Orders[[#This Row],[UnitPrice]]*(1-Orders[[#This Row],[Discount]])</f>
        <v>64778.400000000001</v>
      </c>
      <c r="Q759" s="1" t="str">
        <f>IF(AND(Orders[[#This Row],[Order Value]]&gt;50000,Orders[[#This Row],[Status]]="Completed"),"Yes","No")</f>
        <v>No</v>
      </c>
      <c r="R759" s="1" t="str">
        <f>IF(OR(Orders[[#This Row],[Region]]="Dhaka",Orders[[#This Row],[Region]]="Chattogram"),"Priority","Standard")</f>
        <v>Standard</v>
      </c>
      <c r="S759" s="1" t="str">
        <f>_xlfn.CONCAT(Orders[[#This Row],[OrderID]],Orders[[#This Row],[CustomerID]],Orders[[#This Row],[Order Value]])</f>
        <v>O02843C005064778.4</v>
      </c>
    </row>
    <row r="760" spans="1:19" x14ac:dyDescent="0.25">
      <c r="A760" s="1" t="s">
        <v>1241</v>
      </c>
      <c r="B760" s="1" t="s">
        <v>37</v>
      </c>
      <c r="C760" s="1" t="s">
        <v>178</v>
      </c>
      <c r="D760" s="1" t="str">
        <f>VLOOKUP(C760,Products[],2,FALSE)</f>
        <v>Personal Care Mini 570</v>
      </c>
      <c r="E760" s="1" t="str">
        <f>VLOOKUP(Orders[[#This Row],[ProductID]],Products[],3,FALSE)</f>
        <v>Groceries</v>
      </c>
      <c r="F760" s="1" t="s">
        <v>63</v>
      </c>
      <c r="G760" s="1" t="str">
        <f>_xlfn.XLOOKUP(Orders[[#This Row],[CustomerID]],'Customers'!A:A,'Customers'!E:E)</f>
        <v>SMB</v>
      </c>
      <c r="H760" s="2">
        <v>45469</v>
      </c>
      <c r="I760" s="2">
        <v>45482</v>
      </c>
      <c r="J760">
        <v>8</v>
      </c>
      <c r="K760">
        <v>6589.78</v>
      </c>
      <c r="L760">
        <v>0.15</v>
      </c>
      <c r="M760" s="1" t="s">
        <v>20</v>
      </c>
      <c r="N760" s="1" t="s">
        <v>34</v>
      </c>
      <c r="O760" s="1" t="s">
        <v>24</v>
      </c>
      <c r="P760" s="3">
        <f>Orders[[#This Row],[Quantity]]*Orders[[#This Row],[UnitPrice]]*(1-Orders[[#This Row],[Discount]])</f>
        <v>44810.503999999994</v>
      </c>
      <c r="Q760" s="1" t="str">
        <f>IF(AND(Orders[[#This Row],[Order Value]]&gt;50000,Orders[[#This Row],[Status]]="Completed"),"Yes","No")</f>
        <v>No</v>
      </c>
      <c r="R760" s="1" t="str">
        <f>IF(OR(Orders[[#This Row],[Region]]="Dhaka",Orders[[#This Row],[Region]]="Chattogram"),"Priority","Standard")</f>
        <v>Priority</v>
      </c>
      <c r="S760" s="1" t="str">
        <f>_xlfn.CONCAT(Orders[[#This Row],[OrderID]],Orders[[#This Row],[CustomerID]],Orders[[#This Row],[Order Value]])</f>
        <v>O05088C030944810.504</v>
      </c>
    </row>
    <row r="761" spans="1:19" x14ac:dyDescent="0.25">
      <c r="A761" s="1" t="s">
        <v>1242</v>
      </c>
      <c r="B761" s="1" t="s">
        <v>288</v>
      </c>
      <c r="C761" s="1" t="s">
        <v>71</v>
      </c>
      <c r="D761" s="1" t="str">
        <f>VLOOKUP(C761,Products[],2,FALSE)</f>
        <v>Cameras Classic 922</v>
      </c>
      <c r="E761" s="1" t="str">
        <f>VLOOKUP(Orders[[#This Row],[ProductID]],Products[],3,FALSE)</f>
        <v>Electronics</v>
      </c>
      <c r="F761" s="1" t="s">
        <v>63</v>
      </c>
      <c r="G761" s="1" t="str">
        <f>_xlfn.XLOOKUP(Orders[[#This Row],[CustomerID]],'Customers'!A:A,'Customers'!E:E)</f>
        <v>Corporate</v>
      </c>
      <c r="H761" s="2">
        <v>45989</v>
      </c>
      <c r="I761" s="2">
        <v>46003</v>
      </c>
      <c r="J761">
        <v>4</v>
      </c>
      <c r="K761">
        <v>3897.64</v>
      </c>
      <c r="L761">
        <v>0.15</v>
      </c>
      <c r="M761" s="1" t="s">
        <v>20</v>
      </c>
      <c r="N761" s="1" t="s">
        <v>34</v>
      </c>
      <c r="O761" s="1" t="s">
        <v>24</v>
      </c>
      <c r="P761" s="3">
        <f>Orders[[#This Row],[Quantity]]*Orders[[#This Row],[UnitPrice]]*(1-Orders[[#This Row],[Discount]])</f>
        <v>13251.975999999999</v>
      </c>
      <c r="Q761" s="1" t="str">
        <f>IF(AND(Orders[[#This Row],[Order Value]]&gt;50000,Orders[[#This Row],[Status]]="Completed"),"Yes","No")</f>
        <v>No</v>
      </c>
      <c r="R761" s="1" t="str">
        <f>IF(OR(Orders[[#This Row],[Region]]="Dhaka",Orders[[#This Row],[Region]]="Chattogram"),"Priority","Standard")</f>
        <v>Priority</v>
      </c>
      <c r="S761" s="1" t="str">
        <f>_xlfn.CONCAT(Orders[[#This Row],[OrderID]],Orders[[#This Row],[CustomerID]],Orders[[#This Row],[Order Value]])</f>
        <v>O05262C009013251.976</v>
      </c>
    </row>
    <row r="762" spans="1:19" x14ac:dyDescent="0.25">
      <c r="A762" s="1" t="s">
        <v>1243</v>
      </c>
      <c r="B762" s="1" t="s">
        <v>394</v>
      </c>
      <c r="C762" s="1" t="s">
        <v>22</v>
      </c>
      <c r="D762" s="1" t="str">
        <f>VLOOKUP(C762,Products[],2,FALSE)</f>
        <v>Laptops Lite 159</v>
      </c>
      <c r="E762" s="1" t="str">
        <f>VLOOKUP(Orders[[#This Row],[ProductID]],Products[],3,FALSE)</f>
        <v>Electronics</v>
      </c>
      <c r="F762" s="1" t="s">
        <v>59</v>
      </c>
      <c r="G762" s="1" t="str">
        <f>_xlfn.XLOOKUP(Orders[[#This Row],[CustomerID]],'Customers'!A:A,'Customers'!E:E)</f>
        <v>Corporate</v>
      </c>
      <c r="H762" s="2">
        <v>45829</v>
      </c>
      <c r="I762" s="2">
        <v>45837</v>
      </c>
      <c r="J762">
        <v>3</v>
      </c>
      <c r="K762">
        <v>668.77</v>
      </c>
      <c r="L762">
        <v>0</v>
      </c>
      <c r="M762" s="1" t="s">
        <v>39</v>
      </c>
      <c r="N762" s="1" t="s">
        <v>84</v>
      </c>
      <c r="O762" s="1" t="s">
        <v>29</v>
      </c>
      <c r="P762" s="3">
        <f>Orders[[#This Row],[Quantity]]*Orders[[#This Row],[UnitPrice]]*(1-Orders[[#This Row],[Discount]])</f>
        <v>2006.31</v>
      </c>
      <c r="Q762" s="1" t="str">
        <f>IF(AND(Orders[[#This Row],[Order Value]]&gt;50000,Orders[[#This Row],[Status]]="Completed"),"Yes","No")</f>
        <v>No</v>
      </c>
      <c r="R762" s="1" t="str">
        <f>IF(OR(Orders[[#This Row],[Region]]="Dhaka",Orders[[#This Row],[Region]]="Chattogram"),"Priority","Standard")</f>
        <v>Standard</v>
      </c>
      <c r="S762" s="1" t="str">
        <f>_xlfn.CONCAT(Orders[[#This Row],[OrderID]],Orders[[#This Row],[CustomerID]],Orders[[#This Row],[Order Value]])</f>
        <v>O02092C03532006.31</v>
      </c>
    </row>
    <row r="763" spans="1:19" x14ac:dyDescent="0.25">
      <c r="A763" s="1" t="s">
        <v>1244</v>
      </c>
      <c r="B763" s="1" t="s">
        <v>118</v>
      </c>
      <c r="C763" s="1" t="s">
        <v>159</v>
      </c>
      <c r="D763" s="1" t="str">
        <f>VLOOKUP(C763,Products[],2,FALSE)</f>
        <v>Kids Pro 394</v>
      </c>
      <c r="E763" s="1" t="str">
        <f>VLOOKUP(Orders[[#This Row],[ProductID]],Products[],3,FALSE)</f>
        <v>Apparel</v>
      </c>
      <c r="F763" s="1" t="s">
        <v>105</v>
      </c>
      <c r="G763" s="1" t="str">
        <f>_xlfn.XLOOKUP(Orders[[#This Row],[CustomerID]],'Customers'!A:A,'Customers'!E:E)</f>
        <v>Consumer</v>
      </c>
      <c r="H763" s="2">
        <v>45779</v>
      </c>
      <c r="I763" s="2">
        <v>45786</v>
      </c>
      <c r="J763">
        <v>9</v>
      </c>
      <c r="K763">
        <v>792.22</v>
      </c>
      <c r="L763">
        <v>0</v>
      </c>
      <c r="M763" s="1" t="s">
        <v>39</v>
      </c>
      <c r="N763" s="1" t="s">
        <v>84</v>
      </c>
      <c r="O763" s="1" t="s">
        <v>21</v>
      </c>
      <c r="P763" s="3">
        <f>Orders[[#This Row],[Quantity]]*Orders[[#This Row],[UnitPrice]]*(1-Orders[[#This Row],[Discount]])</f>
        <v>7129.9800000000005</v>
      </c>
      <c r="Q763" s="1" t="str">
        <f>IF(AND(Orders[[#This Row],[Order Value]]&gt;50000,Orders[[#This Row],[Status]]="Completed"),"Yes","No")</f>
        <v>No</v>
      </c>
      <c r="R763" s="1" t="str">
        <f>IF(OR(Orders[[#This Row],[Region]]="Dhaka",Orders[[#This Row],[Region]]="Chattogram"),"Priority","Standard")</f>
        <v>Standard</v>
      </c>
      <c r="S763" s="1" t="str">
        <f>_xlfn.CONCAT(Orders[[#This Row],[OrderID]],Orders[[#This Row],[CustomerID]],Orders[[#This Row],[Order Value]])</f>
        <v>O01804C03497129.98</v>
      </c>
    </row>
    <row r="764" spans="1:19" hidden="1" x14ac:dyDescent="0.25">
      <c r="A764" s="1" t="s">
        <v>1245</v>
      </c>
      <c r="B764" s="1" t="s">
        <v>226</v>
      </c>
      <c r="C764" s="1" t="s">
        <v>181</v>
      </c>
      <c r="D764" s="1" t="e">
        <f>VLOOKUP(C764,Products[],2,FALSE)</f>
        <v>#N/A</v>
      </c>
      <c r="E764" s="1" t="e">
        <f>VLOOKUP(Orders[[#This Row],[ProductID]],Products[],3,FALSE)</f>
        <v>#N/A</v>
      </c>
      <c r="F764" s="1" t="s">
        <v>23</v>
      </c>
      <c r="G764" s="1" t="str">
        <f>_xlfn.XLOOKUP(Orders[[#This Row],[CustomerID]],'Customers'!A:A,'Customers'!E:E)</f>
        <v>Corporate</v>
      </c>
      <c r="H764" s="2">
        <v>45313</v>
      </c>
      <c r="I764" s="2">
        <v>45323</v>
      </c>
      <c r="J764">
        <v>9</v>
      </c>
      <c r="K764">
        <v>250.37</v>
      </c>
      <c r="L764">
        <v>0.1</v>
      </c>
      <c r="M764" s="1" t="s">
        <v>52</v>
      </c>
      <c r="N764" s="1" t="s">
        <v>15</v>
      </c>
      <c r="O764" s="1" t="s">
        <v>35</v>
      </c>
      <c r="P764" s="3">
        <f>Orders[[#This Row],[Quantity]]*Orders[[#This Row],[UnitPrice]]*(1-Orders[[#This Row],[Discount]])</f>
        <v>2027.9970000000001</v>
      </c>
      <c r="Q764" s="1" t="str">
        <f>IF(AND(Orders[[#This Row],[Order Value]]&gt;50000,Orders[[#This Row],[Status]]="Completed"),"Yes","No")</f>
        <v>No</v>
      </c>
      <c r="R764" s="1" t="str">
        <f>IF(OR(Orders[[#This Row],[Region]]="Dhaka",Orders[[#This Row],[Region]]="Chattogram"),"Priority","Standard")</f>
        <v>Priority</v>
      </c>
      <c r="S764" s="1" t="str">
        <f>_xlfn.CONCAT(Orders[[#This Row],[OrderID]],Orders[[#This Row],[CustomerID]],Orders[[#This Row],[Order Value]])</f>
        <v>O00149C00492027.997</v>
      </c>
    </row>
    <row r="765" spans="1:19" x14ac:dyDescent="0.25">
      <c r="A765" s="1" t="s">
        <v>1246</v>
      </c>
      <c r="B765" s="1" t="s">
        <v>442</v>
      </c>
      <c r="C765" s="1" t="s">
        <v>201</v>
      </c>
      <c r="D765" s="1" t="str">
        <f>VLOOKUP(C765,Products[],2,FALSE)</f>
        <v>Men Lite 154 (New)</v>
      </c>
      <c r="E765" s="1" t="str">
        <f>VLOOKUP(Orders[[#This Row],[ProductID]],Products[],3,FALSE)</f>
        <v>Apparel</v>
      </c>
      <c r="F765" s="1" t="s">
        <v>79</v>
      </c>
      <c r="G765" s="1" t="str">
        <f>_xlfn.XLOOKUP(Orders[[#This Row],[CustomerID]],'Customers'!A:A,'Customers'!E:E)</f>
        <v>SMB</v>
      </c>
      <c r="H765" s="2">
        <v>45680</v>
      </c>
      <c r="I765" s="2">
        <v>45689</v>
      </c>
      <c r="J765">
        <v>23</v>
      </c>
      <c r="K765">
        <v>1793.47</v>
      </c>
      <c r="L765">
        <v>0</v>
      </c>
      <c r="M765" s="1" t="s">
        <v>43</v>
      </c>
      <c r="N765" s="1" t="s">
        <v>34</v>
      </c>
      <c r="O765" s="1" t="s">
        <v>24</v>
      </c>
      <c r="P765" s="3">
        <f>Orders[[#This Row],[Quantity]]*Orders[[#This Row],[UnitPrice]]*(1-Orders[[#This Row],[Discount]])</f>
        <v>41249.81</v>
      </c>
      <c r="Q765" s="1" t="str">
        <f>IF(AND(Orders[[#This Row],[Order Value]]&gt;50000,Orders[[#This Row],[Status]]="Completed"),"Yes","No")</f>
        <v>No</v>
      </c>
      <c r="R765" s="1" t="str">
        <f>IF(OR(Orders[[#This Row],[Region]]="Dhaka",Orders[[#This Row],[Region]]="Chattogram"),"Priority","Standard")</f>
        <v>Standard</v>
      </c>
      <c r="S765" s="1" t="str">
        <f>_xlfn.CONCAT(Orders[[#This Row],[OrderID]],Orders[[#This Row],[CustomerID]],Orders[[#This Row],[Order Value]])</f>
        <v>O03387C036241249.81</v>
      </c>
    </row>
    <row r="766" spans="1:19" x14ac:dyDescent="0.25">
      <c r="A766" s="1" t="s">
        <v>1247</v>
      </c>
      <c r="B766" s="1" t="s">
        <v>1122</v>
      </c>
      <c r="C766" s="1" t="s">
        <v>18</v>
      </c>
      <c r="D766" s="1" t="str">
        <f>VLOOKUP(C766,Products[],2,FALSE)</f>
        <v>Labels Deluxe 800</v>
      </c>
      <c r="E766" s="1" t="str">
        <f>VLOOKUP(Orders[[#This Row],[ProductID]],Products[],3,FALSE)</f>
        <v>Office Supplies</v>
      </c>
      <c r="F766" s="1" t="s">
        <v>51</v>
      </c>
      <c r="G766" s="1" t="str">
        <f>_xlfn.XLOOKUP(Orders[[#This Row],[CustomerID]],'Customers'!A:A,'Customers'!E:E)</f>
        <v>Consumer</v>
      </c>
      <c r="H766" s="2">
        <v>45590</v>
      </c>
      <c r="I766" s="2">
        <v>45601</v>
      </c>
      <c r="J766">
        <v>7</v>
      </c>
      <c r="K766">
        <v>1205.5899999999999</v>
      </c>
      <c r="L766">
        <v>0.1</v>
      </c>
      <c r="M766" s="1" t="s">
        <v>43</v>
      </c>
      <c r="N766" s="1" t="s">
        <v>34</v>
      </c>
      <c r="O766" s="1" t="s">
        <v>21</v>
      </c>
      <c r="P766" s="3">
        <f>Orders[[#This Row],[Quantity]]*Orders[[#This Row],[UnitPrice]]*(1-Orders[[#This Row],[Discount]])</f>
        <v>7595.2169999999996</v>
      </c>
      <c r="Q766" s="1" t="str">
        <f>IF(AND(Orders[[#This Row],[Order Value]]&gt;50000,Orders[[#This Row],[Status]]="Completed"),"Yes","No")</f>
        <v>No</v>
      </c>
      <c r="R766" s="1" t="str">
        <f>IF(OR(Orders[[#This Row],[Region]]="Dhaka",Orders[[#This Row],[Region]]="Chattogram"),"Priority","Standard")</f>
        <v>Standard</v>
      </c>
      <c r="S766" s="1" t="str">
        <f>_xlfn.CONCAT(Orders[[#This Row],[OrderID]],Orders[[#This Row],[CustomerID]],Orders[[#This Row],[Order Value]])</f>
        <v>O03845C04137595.217</v>
      </c>
    </row>
    <row r="767" spans="1:19" x14ac:dyDescent="0.25">
      <c r="A767" s="1" t="s">
        <v>1248</v>
      </c>
      <c r="B767" s="1" t="s">
        <v>719</v>
      </c>
      <c r="C767" s="1" t="s">
        <v>218</v>
      </c>
      <c r="D767" s="1" t="str">
        <f>VLOOKUP(C767,Products[],2,FALSE)</f>
        <v>Kids Eco 762</v>
      </c>
      <c r="E767" s="1" t="str">
        <f>VLOOKUP(Orders[[#This Row],[ProductID]],Products[],3,FALSE)</f>
        <v>Apparel</v>
      </c>
      <c r="F767" s="1" t="s">
        <v>55</v>
      </c>
      <c r="G767" s="1" t="str">
        <f>_xlfn.XLOOKUP(Orders[[#This Row],[CustomerID]],'Customers'!A:A,'Customers'!E:E)</f>
        <v>Home Office</v>
      </c>
      <c r="H767" s="2">
        <v>45579</v>
      </c>
      <c r="I767" s="2">
        <v>45578</v>
      </c>
      <c r="J767">
        <v>13</v>
      </c>
      <c r="K767">
        <v>935.09</v>
      </c>
      <c r="L767">
        <v>0.1</v>
      </c>
      <c r="M767" s="1" t="s">
        <v>52</v>
      </c>
      <c r="N767" s="1" t="s">
        <v>34</v>
      </c>
      <c r="O767" s="1" t="s">
        <v>24</v>
      </c>
      <c r="P767" s="3">
        <f>Orders[[#This Row],[Quantity]]*Orders[[#This Row],[UnitPrice]]*(1-Orders[[#This Row],[Discount]])</f>
        <v>10940.553</v>
      </c>
      <c r="Q767" s="1" t="str">
        <f>IF(AND(Orders[[#This Row],[Order Value]]&gt;50000,Orders[[#This Row],[Status]]="Completed"),"Yes","No")</f>
        <v>No</v>
      </c>
      <c r="R767" s="1" t="str">
        <f>IF(OR(Orders[[#This Row],[Region]]="Dhaka",Orders[[#This Row],[Region]]="Chattogram"),"Priority","Standard")</f>
        <v>Priority</v>
      </c>
      <c r="S767" s="1" t="str">
        <f>_xlfn.CONCAT(Orders[[#This Row],[OrderID]],Orders[[#This Row],[CustomerID]],Orders[[#This Row],[Order Value]])</f>
        <v>O02636C000510940.553</v>
      </c>
    </row>
    <row r="768" spans="1:19" x14ac:dyDescent="0.25">
      <c r="A768" s="1" t="s">
        <v>1249</v>
      </c>
      <c r="B768" s="1" t="s">
        <v>419</v>
      </c>
      <c r="C768" s="1" t="s">
        <v>151</v>
      </c>
      <c r="D768" s="1" t="str">
        <f>VLOOKUP(C768,Products[],2,FALSE)</f>
        <v>Paper Lite 570</v>
      </c>
      <c r="E768" s="1" t="str">
        <f>VLOOKUP(Orders[[#This Row],[ProductID]],Products[],3,FALSE)</f>
        <v>Office Supplies</v>
      </c>
      <c r="F768" s="1" t="s">
        <v>82</v>
      </c>
      <c r="G768" s="1" t="str">
        <f>_xlfn.XLOOKUP(Orders[[#This Row],[CustomerID]],'Customers'!A:A,'Customers'!E:E)</f>
        <v>SMB</v>
      </c>
      <c r="H768" s="2">
        <v>45598</v>
      </c>
      <c r="I768" s="2">
        <v>45605</v>
      </c>
      <c r="J768">
        <v>4</v>
      </c>
      <c r="K768">
        <v>407.04</v>
      </c>
      <c r="L768">
        <v>0.1</v>
      </c>
      <c r="M768" s="1" t="s">
        <v>39</v>
      </c>
      <c r="N768" s="1" t="s">
        <v>34</v>
      </c>
      <c r="O768" s="1" t="s">
        <v>24</v>
      </c>
      <c r="P768" s="3">
        <f>Orders[[#This Row],[Quantity]]*Orders[[#This Row],[UnitPrice]]*(1-Orders[[#This Row],[Discount]])</f>
        <v>1465.3440000000001</v>
      </c>
      <c r="Q768" s="1" t="str">
        <f>IF(AND(Orders[[#This Row],[Order Value]]&gt;50000,Orders[[#This Row],[Status]]="Completed"),"Yes","No")</f>
        <v>No</v>
      </c>
      <c r="R768" s="1" t="str">
        <f>IF(OR(Orders[[#This Row],[Region]]="Dhaka",Orders[[#This Row],[Region]]="Chattogram"),"Priority","Standard")</f>
        <v>Standard</v>
      </c>
      <c r="S768" s="1" t="str">
        <f>_xlfn.CONCAT(Orders[[#This Row],[OrderID]],Orders[[#This Row],[CustomerID]],Orders[[#This Row],[Order Value]])</f>
        <v>O02776C04251465.344</v>
      </c>
    </row>
    <row r="769" spans="1:19" x14ac:dyDescent="0.25">
      <c r="A769" s="1" t="s">
        <v>1250</v>
      </c>
      <c r="B769" s="1" t="s">
        <v>818</v>
      </c>
      <c r="C769" s="1" t="s">
        <v>148</v>
      </c>
      <c r="D769" s="1" t="str">
        <f>VLOOKUP(C769,Products[],2,FALSE)</f>
        <v>Audio Classic 927</v>
      </c>
      <c r="E769" s="1" t="str">
        <f>VLOOKUP(Orders[[#This Row],[ProductID]],Products[],3,FALSE)</f>
        <v>Electronics</v>
      </c>
      <c r="F769" s="1" t="s">
        <v>79</v>
      </c>
      <c r="G769" s="1" t="str">
        <f>_xlfn.XLOOKUP(Orders[[#This Row],[CustomerID]],'Customers'!A:A,'Customers'!E:E)</f>
        <v>SMB</v>
      </c>
      <c r="H769" s="2">
        <v>45648</v>
      </c>
      <c r="I769" s="2">
        <v>45648</v>
      </c>
      <c r="J769">
        <v>7</v>
      </c>
      <c r="K769">
        <v>4171.93</v>
      </c>
      <c r="L769">
        <v>0.05</v>
      </c>
      <c r="M769" s="1" t="s">
        <v>14</v>
      </c>
      <c r="N769" s="1" t="s">
        <v>84</v>
      </c>
      <c r="O769" s="1" t="s">
        <v>24</v>
      </c>
      <c r="P769" s="3">
        <f>Orders[[#This Row],[Quantity]]*Orders[[#This Row],[UnitPrice]]*(1-Orders[[#This Row],[Discount]])</f>
        <v>27743.334500000001</v>
      </c>
      <c r="Q769" s="1" t="str">
        <f>IF(AND(Orders[[#This Row],[Order Value]]&gt;50000,Orders[[#This Row],[Status]]="Completed"),"Yes","No")</f>
        <v>No</v>
      </c>
      <c r="R769" s="1" t="str">
        <f>IF(OR(Orders[[#This Row],[Region]]="Dhaka",Orders[[#This Row],[Region]]="Chattogram"),"Priority","Standard")</f>
        <v>Standard</v>
      </c>
      <c r="S769" s="1" t="str">
        <f>_xlfn.CONCAT(Orders[[#This Row],[OrderID]],Orders[[#This Row],[CustomerID]],Orders[[#This Row],[Order Value]])</f>
        <v>O05559C023527743.3345</v>
      </c>
    </row>
    <row r="770" spans="1:19" x14ac:dyDescent="0.25">
      <c r="A770" s="1" t="s">
        <v>1251</v>
      </c>
      <c r="B770" s="1" t="s">
        <v>1252</v>
      </c>
      <c r="C770" s="1" t="s">
        <v>104</v>
      </c>
      <c r="D770" s="1" t="str">
        <f>VLOOKUP(C770,Products[],2,FALSE)</f>
        <v>Audio Prime 238</v>
      </c>
      <c r="E770" s="1" t="str">
        <f>VLOOKUP(Orders[[#This Row],[ProductID]],Products[],3,FALSE)</f>
        <v>Electronics</v>
      </c>
      <c r="F770" s="1" t="s">
        <v>19</v>
      </c>
      <c r="G770" s="1" t="str">
        <f>_xlfn.XLOOKUP(Orders[[#This Row],[CustomerID]],'Customers'!A:A,'Customers'!E:E)</f>
        <v>SMB</v>
      </c>
      <c r="H770" s="2">
        <v>45801</v>
      </c>
      <c r="I770" s="2">
        <v>45799</v>
      </c>
      <c r="J770">
        <v>23</v>
      </c>
      <c r="K770">
        <v>6027.49</v>
      </c>
      <c r="L770">
        <v>0.1</v>
      </c>
      <c r="M770" s="1" t="s">
        <v>20</v>
      </c>
      <c r="N770" s="1" t="s">
        <v>84</v>
      </c>
      <c r="O770" s="1" t="s">
        <v>35</v>
      </c>
      <c r="P770" s="3">
        <f>Orders[[#This Row],[Quantity]]*Orders[[#This Row],[UnitPrice]]*(1-Orders[[#This Row],[Discount]])</f>
        <v>124769.04299999999</v>
      </c>
      <c r="Q770" s="1" t="str">
        <f>IF(AND(Orders[[#This Row],[Order Value]]&gt;50000,Orders[[#This Row],[Status]]="Completed"),"Yes","No")</f>
        <v>No</v>
      </c>
      <c r="R770" s="1" t="str">
        <f>IF(OR(Orders[[#This Row],[Region]]="Dhaka",Orders[[#This Row],[Region]]="Chattogram"),"Priority","Standard")</f>
        <v>Priority</v>
      </c>
      <c r="S770" s="1" t="str">
        <f>_xlfn.CONCAT(Orders[[#This Row],[OrderID]],Orders[[#This Row],[CustomerID]],Orders[[#This Row],[Order Value]])</f>
        <v>O05070C0205124769.043</v>
      </c>
    </row>
    <row r="771" spans="1:19" x14ac:dyDescent="0.25">
      <c r="A771" s="1" t="s">
        <v>1253</v>
      </c>
      <c r="B771" s="1" t="s">
        <v>550</v>
      </c>
      <c r="C771" s="1" t="s">
        <v>111</v>
      </c>
      <c r="D771" s="1" t="str">
        <f>VLOOKUP(C771,Products[],2,FALSE)</f>
        <v>Footwear Eco 867</v>
      </c>
      <c r="E771" s="1" t="str">
        <f>VLOOKUP(Orders[[#This Row],[ProductID]],Products[],3,FALSE)</f>
        <v>Apparel</v>
      </c>
      <c r="F771" s="1" t="s">
        <v>47</v>
      </c>
      <c r="G771" s="1" t="str">
        <f>_xlfn.XLOOKUP(Orders[[#This Row],[CustomerID]],'Customers'!A:A,'Customers'!E:E)</f>
        <v>Consumer</v>
      </c>
      <c r="H771" s="2">
        <v>45848</v>
      </c>
      <c r="I771" s="2">
        <v>45847</v>
      </c>
      <c r="J771">
        <v>3</v>
      </c>
      <c r="K771">
        <v>7201.67</v>
      </c>
      <c r="L771">
        <v>0.1</v>
      </c>
      <c r="M771" s="1" t="s">
        <v>20</v>
      </c>
      <c r="N771" s="1" t="s">
        <v>34</v>
      </c>
      <c r="O771" s="1" t="s">
        <v>35</v>
      </c>
      <c r="P771" s="3">
        <f>Orders[[#This Row],[Quantity]]*Orders[[#This Row],[UnitPrice]]*(1-Orders[[#This Row],[Discount]])</f>
        <v>19444.509000000002</v>
      </c>
      <c r="Q771" s="1" t="str">
        <f>IF(AND(Orders[[#This Row],[Order Value]]&gt;50000,Orders[[#This Row],[Status]]="Completed"),"Yes","No")</f>
        <v>No</v>
      </c>
      <c r="R771" s="1" t="str">
        <f>IF(OR(Orders[[#This Row],[Region]]="Dhaka",Orders[[#This Row],[Region]]="Chattogram"),"Priority","Standard")</f>
        <v>Priority</v>
      </c>
      <c r="S771" s="1" t="str">
        <f>_xlfn.CONCAT(Orders[[#This Row],[OrderID]],Orders[[#This Row],[CustomerID]],Orders[[#This Row],[Order Value]])</f>
        <v>O02374C049619444.509</v>
      </c>
    </row>
    <row r="772" spans="1:19" x14ac:dyDescent="0.25">
      <c r="A772" s="1" t="s">
        <v>1254</v>
      </c>
      <c r="B772" s="1" t="s">
        <v>688</v>
      </c>
      <c r="C772" s="1" t="s">
        <v>121</v>
      </c>
      <c r="D772" s="1" t="str">
        <f>VLOOKUP(C772,Products[],2,FALSE)</f>
        <v>Storage Max 865</v>
      </c>
      <c r="E772" s="1" t="str">
        <f>VLOOKUP(Orders[[#This Row],[ProductID]],Products[],3,FALSE)</f>
        <v>Furniture</v>
      </c>
      <c r="F772" s="1" t="s">
        <v>13</v>
      </c>
      <c r="G772" s="1" t="str">
        <f>_xlfn.XLOOKUP(Orders[[#This Row],[CustomerID]],'Customers'!A:A,'Customers'!E:E)</f>
        <v>consumer</v>
      </c>
      <c r="H772" s="2">
        <v>45891</v>
      </c>
      <c r="I772" s="2">
        <v>45904</v>
      </c>
      <c r="J772">
        <v>10</v>
      </c>
      <c r="K772">
        <v>2640.21</v>
      </c>
      <c r="L772">
        <v>0</v>
      </c>
      <c r="M772" s="1" t="s">
        <v>52</v>
      </c>
      <c r="N772" s="1" t="s">
        <v>15</v>
      </c>
      <c r="O772" s="1" t="s">
        <v>21</v>
      </c>
      <c r="P772" s="3">
        <f>Orders[[#This Row],[Quantity]]*Orders[[#This Row],[UnitPrice]]*(1-Orders[[#This Row],[Discount]])</f>
        <v>26402.1</v>
      </c>
      <c r="Q772" s="1" t="str">
        <f>IF(AND(Orders[[#This Row],[Order Value]]&gt;50000,Orders[[#This Row],[Status]]="Completed"),"Yes","No")</f>
        <v>No</v>
      </c>
      <c r="R772" s="1" t="str">
        <f>IF(OR(Orders[[#This Row],[Region]]="Dhaka",Orders[[#This Row],[Region]]="Chattogram"),"Priority","Standard")</f>
        <v>Priority</v>
      </c>
      <c r="S772" s="1" t="str">
        <f>_xlfn.CONCAT(Orders[[#This Row],[OrderID]],Orders[[#This Row],[CustomerID]],Orders[[#This Row],[Order Value]])</f>
        <v>O00265C049126402.1</v>
      </c>
    </row>
    <row r="773" spans="1:19" x14ac:dyDescent="0.25">
      <c r="A773" s="1" t="s">
        <v>1255</v>
      </c>
      <c r="B773" s="1" t="s">
        <v>524</v>
      </c>
      <c r="C773" s="1" t="s">
        <v>18</v>
      </c>
      <c r="D773" s="1" t="str">
        <f>VLOOKUP(C773,Products[],2,FALSE)</f>
        <v>Labels Deluxe 800</v>
      </c>
      <c r="E773" s="1" t="str">
        <f>VLOOKUP(Orders[[#This Row],[ProductID]],Products[],3,FALSE)</f>
        <v>Office Supplies</v>
      </c>
      <c r="F773" s="1" t="s">
        <v>105</v>
      </c>
      <c r="G773" s="1" t="str">
        <f>_xlfn.XLOOKUP(Orders[[#This Row],[CustomerID]],'Customers'!A:A,'Customers'!E:E)</f>
        <v>Consumer</v>
      </c>
      <c r="H773" s="2">
        <v>45674</v>
      </c>
      <c r="I773" s="2">
        <v>45686</v>
      </c>
      <c r="J773">
        <v>13</v>
      </c>
      <c r="K773">
        <v>5499.84</v>
      </c>
      <c r="L773">
        <v>0</v>
      </c>
      <c r="M773" s="1" t="s">
        <v>20</v>
      </c>
      <c r="N773" s="1" t="s">
        <v>28</v>
      </c>
      <c r="O773" s="1" t="s">
        <v>24</v>
      </c>
      <c r="P773" s="3">
        <f>Orders[[#This Row],[Quantity]]*Orders[[#This Row],[UnitPrice]]*(1-Orders[[#This Row],[Discount]])</f>
        <v>71497.919999999998</v>
      </c>
      <c r="Q773" s="1" t="str">
        <f>IF(AND(Orders[[#This Row],[Order Value]]&gt;50000,Orders[[#This Row],[Status]]="Completed"),"Yes","No")</f>
        <v>No</v>
      </c>
      <c r="R773" s="1" t="str">
        <f>IF(OR(Orders[[#This Row],[Region]]="Dhaka",Orders[[#This Row],[Region]]="Chattogram"),"Priority","Standard")</f>
        <v>Priority</v>
      </c>
      <c r="S773" s="1" t="str">
        <f>_xlfn.CONCAT(Orders[[#This Row],[OrderID]],Orders[[#This Row],[CustomerID]],Orders[[#This Row],[Order Value]])</f>
        <v>O04572C026671497.92</v>
      </c>
    </row>
    <row r="774" spans="1:19" x14ac:dyDescent="0.25">
      <c r="A774" s="1" t="s">
        <v>1256</v>
      </c>
      <c r="B774" s="1" t="s">
        <v>540</v>
      </c>
      <c r="C774" s="1" t="s">
        <v>89</v>
      </c>
      <c r="D774" s="1" t="str">
        <f>VLOOKUP(C774,Products[],2,FALSE)</f>
        <v>Chairs Mini 737</v>
      </c>
      <c r="E774" s="1" t="str">
        <f>VLOOKUP(Orders[[#This Row],[ProductID]],Products[],3,FALSE)</f>
        <v>Furniture</v>
      </c>
      <c r="F774" s="1" t="s">
        <v>152</v>
      </c>
      <c r="G774" s="1" t="str">
        <f>_xlfn.XLOOKUP(Orders[[#This Row],[CustomerID]],'Customers'!A:A,'Customers'!E:E)</f>
        <v>Corporate</v>
      </c>
      <c r="H774" s="2">
        <v>45547</v>
      </c>
      <c r="I774" s="2">
        <v>45554</v>
      </c>
      <c r="J774">
        <v>5</v>
      </c>
      <c r="K774">
        <v>3423.03</v>
      </c>
      <c r="L774">
        <v>0</v>
      </c>
      <c r="M774" s="1" t="s">
        <v>20</v>
      </c>
      <c r="N774" s="1" t="s">
        <v>15</v>
      </c>
      <c r="O774" s="1" t="s">
        <v>21</v>
      </c>
      <c r="P774" s="3">
        <f>Orders[[#This Row],[Quantity]]*Orders[[#This Row],[UnitPrice]]*(1-Orders[[#This Row],[Discount]])</f>
        <v>17115.150000000001</v>
      </c>
      <c r="Q774" s="1" t="str">
        <f>IF(AND(Orders[[#This Row],[Order Value]]&gt;50000,Orders[[#This Row],[Status]]="Completed"),"Yes","No")</f>
        <v>No</v>
      </c>
      <c r="R774" s="1" t="str">
        <f>IF(OR(Orders[[#This Row],[Region]]="Dhaka",Orders[[#This Row],[Region]]="Chattogram"),"Priority","Standard")</f>
        <v>Priority</v>
      </c>
      <c r="S774" s="1" t="str">
        <f>_xlfn.CONCAT(Orders[[#This Row],[OrderID]],Orders[[#This Row],[CustomerID]],Orders[[#This Row],[Order Value]])</f>
        <v>O04056C002717115.15</v>
      </c>
    </row>
    <row r="775" spans="1:19" x14ac:dyDescent="0.25">
      <c r="A775" s="1" t="s">
        <v>1257</v>
      </c>
      <c r="B775" s="1" t="s">
        <v>314</v>
      </c>
      <c r="C775" s="1" t="s">
        <v>160</v>
      </c>
      <c r="D775" s="1" t="str">
        <f>VLOOKUP(C775,Products[],2,FALSE)</f>
        <v>Audio Pro 619</v>
      </c>
      <c r="E775" s="1" t="str">
        <f>VLOOKUP(Orders[[#This Row],[ProductID]],Products[],3,FALSE)</f>
        <v>Electronics</v>
      </c>
      <c r="F775" s="1" t="s">
        <v>79</v>
      </c>
      <c r="G775" s="1" t="str">
        <f>_xlfn.XLOOKUP(Orders[[#This Row],[CustomerID]],'Customers'!A:A,'Customers'!E:E)</f>
        <v>SMB</v>
      </c>
      <c r="H775" s="2">
        <v>45457</v>
      </c>
      <c r="I775" s="2">
        <v>45457</v>
      </c>
      <c r="J775">
        <v>16</v>
      </c>
      <c r="K775">
        <v>6224.34</v>
      </c>
      <c r="L775">
        <v>0</v>
      </c>
      <c r="M775" s="1" t="s">
        <v>14</v>
      </c>
      <c r="N775" s="1" t="s">
        <v>34</v>
      </c>
      <c r="O775" s="1" t="s">
        <v>24</v>
      </c>
      <c r="P775" s="3">
        <f>Orders[[#This Row],[Quantity]]*Orders[[#This Row],[UnitPrice]]*(1-Orders[[#This Row],[Discount]])</f>
        <v>99589.440000000002</v>
      </c>
      <c r="Q775" s="1" t="str">
        <f>IF(AND(Orders[[#This Row],[Order Value]]&gt;50000,Orders[[#This Row],[Status]]="Completed"),"Yes","No")</f>
        <v>Yes</v>
      </c>
      <c r="R775" s="1" t="str">
        <f>IF(OR(Orders[[#This Row],[Region]]="Dhaka",Orders[[#This Row],[Region]]="Chattogram"),"Priority","Standard")</f>
        <v>Standard</v>
      </c>
      <c r="S775" s="1" t="str">
        <f>_xlfn.CONCAT(Orders[[#This Row],[OrderID]],Orders[[#This Row],[CustomerID]],Orders[[#This Row],[Order Value]])</f>
        <v>O01351C018099589.44</v>
      </c>
    </row>
    <row r="776" spans="1:19" x14ac:dyDescent="0.25">
      <c r="A776" s="1" t="s">
        <v>1258</v>
      </c>
      <c r="B776" s="1" t="s">
        <v>1259</v>
      </c>
      <c r="C776" s="1" t="s">
        <v>65</v>
      </c>
      <c r="D776" s="1" t="str">
        <f>VLOOKUP(C776,Products[],2,FALSE)</f>
        <v>Household Classic 671</v>
      </c>
      <c r="E776" s="1" t="str">
        <f>VLOOKUP(Orders[[#This Row],[ProductID]],Products[],3,FALSE)</f>
        <v>Groceries</v>
      </c>
      <c r="F776" s="1" t="s">
        <v>152</v>
      </c>
      <c r="G776" s="1" t="str">
        <f>_xlfn.XLOOKUP(Orders[[#This Row],[CustomerID]],'Customers'!A:A,'Customers'!E:E)</f>
        <v>SMB</v>
      </c>
      <c r="H776" s="2">
        <v>45950</v>
      </c>
      <c r="I776" s="2">
        <v>45956</v>
      </c>
      <c r="J776">
        <v>21</v>
      </c>
      <c r="K776">
        <v>2178.08</v>
      </c>
      <c r="L776">
        <v>0</v>
      </c>
      <c r="M776" s="1" t="s">
        <v>14</v>
      </c>
      <c r="N776" s="1" t="s">
        <v>34</v>
      </c>
      <c r="O776" s="1" t="s">
        <v>21</v>
      </c>
      <c r="P776" s="3">
        <f>Orders[[#This Row],[Quantity]]*Orders[[#This Row],[UnitPrice]]*(1-Orders[[#This Row],[Discount]])</f>
        <v>45739.68</v>
      </c>
      <c r="Q776" s="1" t="str">
        <f>IF(AND(Orders[[#This Row],[Order Value]]&gt;50000,Orders[[#This Row],[Status]]="Completed"),"Yes","No")</f>
        <v>No</v>
      </c>
      <c r="R776" s="1" t="str">
        <f>IF(OR(Orders[[#This Row],[Region]]="Dhaka",Orders[[#This Row],[Region]]="Chattogram"),"Priority","Standard")</f>
        <v>Standard</v>
      </c>
      <c r="S776" s="1" t="str">
        <f>_xlfn.CONCAT(Orders[[#This Row],[OrderID]],Orders[[#This Row],[CustomerID]],Orders[[#This Row],[Order Value]])</f>
        <v>O05885C046045739.68</v>
      </c>
    </row>
    <row r="777" spans="1:19" x14ac:dyDescent="0.25">
      <c r="A777" s="1" t="s">
        <v>1260</v>
      </c>
      <c r="B777" s="1" t="s">
        <v>1261</v>
      </c>
      <c r="C777" s="1" t="s">
        <v>73</v>
      </c>
      <c r="D777" s="1" t="str">
        <f>VLOOKUP(C777,Products[],2,FALSE)</f>
        <v>Mobile Accessories Max 508</v>
      </c>
      <c r="E777" s="1" t="str">
        <f>VLOOKUP(Orders[[#This Row],[ProductID]],Products[],3,FALSE)</f>
        <v>Electronics</v>
      </c>
      <c r="F777" s="1" t="s">
        <v>13</v>
      </c>
      <c r="G777" s="1" t="str">
        <f>_xlfn.XLOOKUP(Orders[[#This Row],[CustomerID]],'Customers'!A:A,'Customers'!E:E)</f>
        <v>Corporate</v>
      </c>
      <c r="H777" s="2">
        <v>45580</v>
      </c>
      <c r="I777" s="2">
        <v>45580</v>
      </c>
      <c r="J777">
        <v>12</v>
      </c>
      <c r="K777">
        <v>1178.05</v>
      </c>
      <c r="L777">
        <v>0.2</v>
      </c>
      <c r="M777" s="1" t="s">
        <v>14</v>
      </c>
      <c r="N777" s="1" t="s">
        <v>34</v>
      </c>
      <c r="O777" s="1" t="s">
        <v>24</v>
      </c>
      <c r="P777" s="3">
        <f>Orders[[#This Row],[Quantity]]*Orders[[#This Row],[UnitPrice]]*(1-Orders[[#This Row],[Discount]])</f>
        <v>11309.279999999999</v>
      </c>
      <c r="Q777" s="1" t="str">
        <f>IF(AND(Orders[[#This Row],[Order Value]]&gt;50000,Orders[[#This Row],[Status]]="Completed"),"Yes","No")</f>
        <v>No</v>
      </c>
      <c r="R777" s="1" t="str">
        <f>IF(OR(Orders[[#This Row],[Region]]="Dhaka",Orders[[#This Row],[Region]]="Chattogram"),"Priority","Standard")</f>
        <v>Standard</v>
      </c>
      <c r="S777" s="1" t="str">
        <f>_xlfn.CONCAT(Orders[[#This Row],[OrderID]],Orders[[#This Row],[CustomerID]],Orders[[#This Row],[Order Value]])</f>
        <v>O02020C046411309.28</v>
      </c>
    </row>
    <row r="778" spans="1:19" x14ac:dyDescent="0.25">
      <c r="A778" s="1" t="s">
        <v>1263</v>
      </c>
      <c r="B778" s="1" t="s">
        <v>113</v>
      </c>
      <c r="C778" s="1" t="s">
        <v>151</v>
      </c>
      <c r="D778" s="1" t="str">
        <f>VLOOKUP(C778,Products[],2,FALSE)</f>
        <v>Paper Lite 570</v>
      </c>
      <c r="E778" s="1" t="str">
        <f>VLOOKUP(Orders[[#This Row],[ProductID]],Products[],3,FALSE)</f>
        <v>Office Supplies</v>
      </c>
      <c r="F778" s="1" t="s">
        <v>125</v>
      </c>
      <c r="G778" s="1" t="str">
        <f>_xlfn.XLOOKUP(Orders[[#This Row],[CustomerID]],'Customers'!A:A,'Customers'!E:E)</f>
        <v>Home Office</v>
      </c>
      <c r="H778" s="2">
        <v>45699</v>
      </c>
      <c r="I778" s="2">
        <v>45701</v>
      </c>
      <c r="J778">
        <v>13</v>
      </c>
      <c r="K778">
        <v>5690.03</v>
      </c>
      <c r="L778">
        <v>0</v>
      </c>
      <c r="M778" s="1" t="s">
        <v>20</v>
      </c>
      <c r="N778" s="1" t="s">
        <v>15</v>
      </c>
      <c r="O778" s="1" t="s">
        <v>35</v>
      </c>
      <c r="P778" s="3">
        <f>Orders[[#This Row],[Quantity]]*Orders[[#This Row],[UnitPrice]]*(1-Orders[[#This Row],[Discount]])</f>
        <v>73970.39</v>
      </c>
      <c r="Q778" s="1" t="str">
        <f>IF(AND(Orders[[#This Row],[Order Value]]&gt;50000,Orders[[#This Row],[Status]]="Completed"),"Yes","No")</f>
        <v>No</v>
      </c>
      <c r="R778" s="1" t="str">
        <f>IF(OR(Orders[[#This Row],[Region]]="Dhaka",Orders[[#This Row],[Region]]="Chattogram"),"Priority","Standard")</f>
        <v>Priority</v>
      </c>
      <c r="S778" s="1" t="str">
        <f>_xlfn.CONCAT(Orders[[#This Row],[OrderID]],Orders[[#This Row],[CustomerID]],Orders[[#This Row],[Order Value]])</f>
        <v>O05117C039773970.39</v>
      </c>
    </row>
    <row r="779" spans="1:19" x14ac:dyDescent="0.25">
      <c r="A779" s="1" t="s">
        <v>1264</v>
      </c>
      <c r="B779" s="1" t="s">
        <v>1144</v>
      </c>
      <c r="C779" s="1" t="s">
        <v>58</v>
      </c>
      <c r="D779" s="1" t="str">
        <f>VLOOKUP(C779,Products[],2,FALSE)</f>
        <v>Beverages Standard 258</v>
      </c>
      <c r="E779" s="1" t="str">
        <f>VLOOKUP(Orders[[#This Row],[ProductID]],Products[],3,FALSE)</f>
        <v>Groceries</v>
      </c>
      <c r="F779" s="1" t="s">
        <v>47</v>
      </c>
      <c r="G779" s="1" t="str">
        <f>_xlfn.XLOOKUP(Orders[[#This Row],[CustomerID]],'Customers'!A:A,'Customers'!E:E)</f>
        <v>consumer</v>
      </c>
      <c r="H779" s="2">
        <v>45726</v>
      </c>
      <c r="I779" s="2">
        <v>45725</v>
      </c>
      <c r="J779">
        <v>6</v>
      </c>
      <c r="K779">
        <v>4837.6400000000003</v>
      </c>
      <c r="L779">
        <v>0.05</v>
      </c>
      <c r="M779" s="1" t="s">
        <v>20</v>
      </c>
      <c r="N779" s="1" t="s">
        <v>34</v>
      </c>
      <c r="O779" s="1" t="s">
        <v>24</v>
      </c>
      <c r="P779" s="3">
        <f>Orders[[#This Row],[Quantity]]*Orders[[#This Row],[UnitPrice]]*(1-Orders[[#This Row],[Discount]])</f>
        <v>27574.548000000003</v>
      </c>
      <c r="Q779" s="1" t="str">
        <f>IF(AND(Orders[[#This Row],[Order Value]]&gt;50000,Orders[[#This Row],[Status]]="Completed"),"Yes","No")</f>
        <v>No</v>
      </c>
      <c r="R779" s="1" t="str">
        <f>IF(OR(Orders[[#This Row],[Region]]="Dhaka",Orders[[#This Row],[Region]]="Chattogram"),"Priority","Standard")</f>
        <v>Priority</v>
      </c>
      <c r="S779" s="1" t="str">
        <f>_xlfn.CONCAT(Orders[[#This Row],[OrderID]],Orders[[#This Row],[CustomerID]],Orders[[#This Row],[Order Value]])</f>
        <v>O02218C014927574.548</v>
      </c>
    </row>
    <row r="780" spans="1:19" x14ac:dyDescent="0.25">
      <c r="A780" s="1" t="s">
        <v>1265</v>
      </c>
      <c r="B780" s="1" t="s">
        <v>1147</v>
      </c>
      <c r="C780" s="1" t="s">
        <v>32</v>
      </c>
      <c r="D780" s="1" t="str">
        <f>VLOOKUP(C780,Products[],2,FALSE)</f>
        <v>Binders Max 146</v>
      </c>
      <c r="E780" s="1" t="str">
        <f>VLOOKUP(Orders[[#This Row],[ProductID]],Products[],3,FALSE)</f>
        <v>Office Supplies</v>
      </c>
      <c r="F780" s="1" t="s">
        <v>105</v>
      </c>
      <c r="G780" s="1" t="str">
        <f>_xlfn.XLOOKUP(Orders[[#This Row],[CustomerID]],'Customers'!A:A,'Customers'!E:E)</f>
        <v>Consumer</v>
      </c>
      <c r="H780" s="2">
        <v>45497</v>
      </c>
      <c r="I780" s="2">
        <v>45498</v>
      </c>
      <c r="J780">
        <v>16</v>
      </c>
      <c r="K780">
        <v>5555.75</v>
      </c>
      <c r="L780">
        <v>0</v>
      </c>
      <c r="M780" s="1" t="s">
        <v>39</v>
      </c>
      <c r="N780" s="1" t="s">
        <v>28</v>
      </c>
      <c r="O780" s="1" t="s">
        <v>35</v>
      </c>
      <c r="P780" s="3">
        <f>Orders[[#This Row],[Quantity]]*Orders[[#This Row],[UnitPrice]]*(1-Orders[[#This Row],[Discount]])</f>
        <v>88892</v>
      </c>
      <c r="Q780" s="1" t="str">
        <f>IF(AND(Orders[[#This Row],[Order Value]]&gt;50000,Orders[[#This Row],[Status]]="Completed"),"Yes","No")</f>
        <v>No</v>
      </c>
      <c r="R780" s="1" t="str">
        <f>IF(OR(Orders[[#This Row],[Region]]="Dhaka",Orders[[#This Row],[Region]]="Chattogram"),"Priority","Standard")</f>
        <v>Standard</v>
      </c>
      <c r="S780" s="1" t="str">
        <f>_xlfn.CONCAT(Orders[[#This Row],[OrderID]],Orders[[#This Row],[CustomerID]],Orders[[#This Row],[Order Value]])</f>
        <v>O03478C006288892</v>
      </c>
    </row>
    <row r="781" spans="1:19" x14ac:dyDescent="0.25">
      <c r="A781" s="1" t="s">
        <v>1266</v>
      </c>
      <c r="B781" s="1" t="s">
        <v>686</v>
      </c>
      <c r="C781" s="1" t="s">
        <v>212</v>
      </c>
      <c r="D781" s="1" t="str">
        <f>VLOOKUP(C781,Products[],2,FALSE)</f>
        <v>Binders Lite 858</v>
      </c>
      <c r="E781" s="1" t="str">
        <f>VLOOKUP(Orders[[#This Row],[ProductID]],Products[],3,FALSE)</f>
        <v>Office Supplies</v>
      </c>
      <c r="F781" s="1" t="s">
        <v>19</v>
      </c>
      <c r="G781" s="1" t="str">
        <f>_xlfn.XLOOKUP(Orders[[#This Row],[CustomerID]],'Customers'!A:A,'Customers'!E:E)</f>
        <v>consumer</v>
      </c>
      <c r="H781" s="2">
        <v>46004</v>
      </c>
      <c r="I781" s="2">
        <v>46015</v>
      </c>
      <c r="J781">
        <v>13</v>
      </c>
      <c r="K781">
        <v>5009.2299999999996</v>
      </c>
      <c r="L781">
        <v>0</v>
      </c>
      <c r="M781" s="1" t="s">
        <v>20</v>
      </c>
      <c r="N781" s="1" t="s">
        <v>34</v>
      </c>
      <c r="O781" s="1" t="s">
        <v>29</v>
      </c>
      <c r="P781" s="3">
        <f>Orders[[#This Row],[Quantity]]*Orders[[#This Row],[UnitPrice]]*(1-Orders[[#This Row],[Discount]])</f>
        <v>65119.989999999991</v>
      </c>
      <c r="Q781" s="1" t="str">
        <f>IF(AND(Orders[[#This Row],[Order Value]]&gt;50000,Orders[[#This Row],[Status]]="Completed"),"Yes","No")</f>
        <v>Yes</v>
      </c>
      <c r="R781" s="1" t="str">
        <f>IF(OR(Orders[[#This Row],[Region]]="Dhaka",Orders[[#This Row],[Region]]="Chattogram"),"Priority","Standard")</f>
        <v>Priority</v>
      </c>
      <c r="S781" s="1" t="str">
        <f>_xlfn.CONCAT(Orders[[#This Row],[OrderID]],Orders[[#This Row],[CustomerID]],Orders[[#This Row],[Order Value]])</f>
        <v>O05767C019365119.99</v>
      </c>
    </row>
    <row r="782" spans="1:19" x14ac:dyDescent="0.25">
      <c r="A782" s="1" t="s">
        <v>1267</v>
      </c>
      <c r="B782" s="1" t="s">
        <v>547</v>
      </c>
      <c r="C782" s="1" t="s">
        <v>157</v>
      </c>
      <c r="D782" s="1" t="str">
        <f>VLOOKUP(C782,Products[],2,FALSE)</f>
        <v>Snacks Deluxe 862</v>
      </c>
      <c r="E782" s="1" t="str">
        <f>VLOOKUP(Orders[[#This Row],[ProductID]],Products[],3,FALSE)</f>
        <v>Groceries</v>
      </c>
      <c r="F782" s="1" t="s">
        <v>47</v>
      </c>
      <c r="G782" s="1" t="str">
        <f>_xlfn.XLOOKUP(Orders[[#This Row],[CustomerID]],'Customers'!A:A,'Customers'!E:E)</f>
        <v>Home Office</v>
      </c>
      <c r="H782" s="2">
        <v>45601</v>
      </c>
      <c r="I782" s="2">
        <v>45604</v>
      </c>
      <c r="J782">
        <v>13</v>
      </c>
      <c r="K782">
        <v>1590.83</v>
      </c>
      <c r="L782">
        <v>0</v>
      </c>
      <c r="M782" s="1" t="s">
        <v>39</v>
      </c>
      <c r="N782" s="1" t="s">
        <v>34</v>
      </c>
      <c r="O782" s="1" t="s">
        <v>35</v>
      </c>
      <c r="P782" s="3">
        <f>Orders[[#This Row],[Quantity]]*Orders[[#This Row],[UnitPrice]]*(1-Orders[[#This Row],[Discount]])</f>
        <v>20680.79</v>
      </c>
      <c r="Q782" s="1" t="str">
        <f>IF(AND(Orders[[#This Row],[Order Value]]&gt;50000,Orders[[#This Row],[Status]]="Completed"),"Yes","No")</f>
        <v>No</v>
      </c>
      <c r="R782" s="1" t="str">
        <f>IF(OR(Orders[[#This Row],[Region]]="Dhaka",Orders[[#This Row],[Region]]="Chattogram"),"Priority","Standard")</f>
        <v>Standard</v>
      </c>
      <c r="S782" s="1" t="str">
        <f>_xlfn.CONCAT(Orders[[#This Row],[OrderID]],Orders[[#This Row],[CustomerID]],Orders[[#This Row],[Order Value]])</f>
        <v>O00511C042820680.79</v>
      </c>
    </row>
    <row r="783" spans="1:19" x14ac:dyDescent="0.25">
      <c r="A783" s="1" t="s">
        <v>1268</v>
      </c>
      <c r="B783" s="1" t="s">
        <v>145</v>
      </c>
      <c r="C783" s="1" t="s">
        <v>218</v>
      </c>
      <c r="D783" s="1" t="str">
        <f>VLOOKUP(C783,Products[],2,FALSE)</f>
        <v>Kids Eco 762</v>
      </c>
      <c r="E783" s="1" t="str">
        <f>VLOOKUP(Orders[[#This Row],[ProductID]],Products[],3,FALSE)</f>
        <v>Apparel</v>
      </c>
      <c r="F783" s="1" t="s">
        <v>23</v>
      </c>
      <c r="G783" s="1" t="str">
        <f>_xlfn.XLOOKUP(Orders[[#This Row],[CustomerID]],'Customers'!A:A,'Customers'!E:E)</f>
        <v>Corporate</v>
      </c>
      <c r="H783" s="2">
        <v>45481</v>
      </c>
      <c r="I783" s="2">
        <v>45493</v>
      </c>
      <c r="J783">
        <v>19</v>
      </c>
      <c r="K783">
        <v>6074.96</v>
      </c>
      <c r="L783">
        <v>0.1</v>
      </c>
      <c r="M783" s="1" t="s">
        <v>39</v>
      </c>
      <c r="N783" s="1" t="s">
        <v>34</v>
      </c>
      <c r="O783" s="1" t="s">
        <v>24</v>
      </c>
      <c r="P783" s="3">
        <f>Orders[[#This Row],[Quantity]]*Orders[[#This Row],[UnitPrice]]*(1-Orders[[#This Row],[Discount]])</f>
        <v>103881.81600000001</v>
      </c>
      <c r="Q783" s="1" t="str">
        <f>IF(AND(Orders[[#This Row],[Order Value]]&gt;50000,Orders[[#This Row],[Status]]="Completed"),"Yes","No")</f>
        <v>Yes</v>
      </c>
      <c r="R783" s="1" t="str">
        <f>IF(OR(Orders[[#This Row],[Region]]="Dhaka",Orders[[#This Row],[Region]]="Chattogram"),"Priority","Standard")</f>
        <v>Standard</v>
      </c>
      <c r="S783" s="1" t="str">
        <f>_xlfn.CONCAT(Orders[[#This Row],[OrderID]],Orders[[#This Row],[CustomerID]],Orders[[#This Row],[Order Value]])</f>
        <v>O03853C0293103881.816</v>
      </c>
    </row>
    <row r="784" spans="1:19" x14ac:dyDescent="0.25">
      <c r="A784" s="1" t="s">
        <v>1269</v>
      </c>
      <c r="B784" s="1" t="s">
        <v>884</v>
      </c>
      <c r="C784" s="1" t="s">
        <v>111</v>
      </c>
      <c r="D784" s="1" t="str">
        <f>VLOOKUP(C784,Products[],2,FALSE)</f>
        <v>Footwear Eco 867</v>
      </c>
      <c r="E784" s="1" t="str">
        <f>VLOOKUP(Orders[[#This Row],[ProductID]],Products[],3,FALSE)</f>
        <v>Apparel</v>
      </c>
      <c r="F784" s="1" t="s">
        <v>79</v>
      </c>
      <c r="G784" s="1" t="str">
        <f>_xlfn.XLOOKUP(Orders[[#This Row],[CustomerID]],'Customers'!A:A,'Customers'!E:E)</f>
        <v>consumer</v>
      </c>
      <c r="H784" s="2">
        <v>45353</v>
      </c>
      <c r="I784" s="2">
        <v>45359</v>
      </c>
      <c r="J784">
        <v>10</v>
      </c>
      <c r="K784">
        <v>2163.2600000000002</v>
      </c>
      <c r="L784">
        <v>0</v>
      </c>
      <c r="M784" s="1" t="s">
        <v>43</v>
      </c>
      <c r="N784" s="1" t="s">
        <v>34</v>
      </c>
      <c r="O784" s="1" t="s">
        <v>35</v>
      </c>
      <c r="P784" s="3">
        <f>Orders[[#This Row],[Quantity]]*Orders[[#This Row],[UnitPrice]]*(1-Orders[[#This Row],[Discount]])</f>
        <v>21632.600000000002</v>
      </c>
      <c r="Q784" s="1" t="str">
        <f>IF(AND(Orders[[#This Row],[Order Value]]&gt;50000,Orders[[#This Row],[Status]]="Completed"),"Yes","No")</f>
        <v>No</v>
      </c>
      <c r="R784" s="1" t="str">
        <f>IF(OR(Orders[[#This Row],[Region]]="Dhaka",Orders[[#This Row],[Region]]="Chattogram"),"Priority","Standard")</f>
        <v>Standard</v>
      </c>
      <c r="S784" s="1" t="str">
        <f>_xlfn.CONCAT(Orders[[#This Row],[OrderID]],Orders[[#This Row],[CustomerID]],Orders[[#This Row],[Order Value]])</f>
        <v>O01915C014721632.6</v>
      </c>
    </row>
    <row r="785" spans="1:19" x14ac:dyDescent="0.25">
      <c r="A785" s="1" t="s">
        <v>1270</v>
      </c>
      <c r="B785" s="1" t="s">
        <v>640</v>
      </c>
      <c r="C785" s="1" t="s">
        <v>27</v>
      </c>
      <c r="D785" s="1" t="str">
        <f>VLOOKUP(C785,Products[],2,FALSE)</f>
        <v>Women Eco 225</v>
      </c>
      <c r="E785" s="1" t="str">
        <f>VLOOKUP(Orders[[#This Row],[ProductID]],Products[],3,FALSE)</f>
        <v>Apparel</v>
      </c>
      <c r="F785" s="1" t="s">
        <v>47</v>
      </c>
      <c r="G785" s="1" t="str">
        <f>_xlfn.XLOOKUP(Orders[[#This Row],[CustomerID]],'Customers'!A:A,'Customers'!E:E)</f>
        <v>consumer</v>
      </c>
      <c r="H785" s="2">
        <v>45672</v>
      </c>
      <c r="I785" s="2">
        <v>45681</v>
      </c>
      <c r="J785">
        <v>6</v>
      </c>
      <c r="K785">
        <v>4202.58</v>
      </c>
      <c r="L785">
        <v>0.1</v>
      </c>
      <c r="M785" s="1" t="s">
        <v>43</v>
      </c>
      <c r="N785" s="1" t="s">
        <v>34</v>
      </c>
      <c r="O785" s="1" t="s">
        <v>35</v>
      </c>
      <c r="P785" s="3">
        <f>Orders[[#This Row],[Quantity]]*Orders[[#This Row],[UnitPrice]]*(1-Orders[[#This Row],[Discount]])</f>
        <v>22693.932000000001</v>
      </c>
      <c r="Q785" s="1" t="str">
        <f>IF(AND(Orders[[#This Row],[Order Value]]&gt;50000,Orders[[#This Row],[Status]]="Completed"),"Yes","No")</f>
        <v>No</v>
      </c>
      <c r="R785" s="1" t="str">
        <f>IF(OR(Orders[[#This Row],[Region]]="Dhaka",Orders[[#This Row],[Region]]="Chattogram"),"Priority","Standard")</f>
        <v>Standard</v>
      </c>
      <c r="S785" s="1" t="str">
        <f>_xlfn.CONCAT(Orders[[#This Row],[OrderID]],Orders[[#This Row],[CustomerID]],Orders[[#This Row],[Order Value]])</f>
        <v>O01503C003322693.932</v>
      </c>
    </row>
    <row r="786" spans="1:19" x14ac:dyDescent="0.25">
      <c r="A786" s="1" t="s">
        <v>1271</v>
      </c>
      <c r="B786" s="1" t="s">
        <v>91</v>
      </c>
      <c r="C786" s="1" t="s">
        <v>108</v>
      </c>
      <c r="D786" s="1" t="str">
        <f>VLOOKUP(C786,Products[],2,FALSE)</f>
        <v>Men Max 446</v>
      </c>
      <c r="E786" s="1" t="str">
        <f>VLOOKUP(Orders[[#This Row],[ProductID]],Products[],3,FALSE)</f>
        <v>Apparel</v>
      </c>
      <c r="F786" s="1" t="s">
        <v>23</v>
      </c>
      <c r="G786" s="1" t="str">
        <f>_xlfn.XLOOKUP(Orders[[#This Row],[CustomerID]],'Customers'!A:A,'Customers'!E:E)</f>
        <v>consumer</v>
      </c>
      <c r="H786" s="2">
        <v>45348</v>
      </c>
      <c r="I786" s="2">
        <v>45356</v>
      </c>
      <c r="J786">
        <v>3</v>
      </c>
      <c r="K786">
        <v>7817.92</v>
      </c>
      <c r="L786">
        <v>0</v>
      </c>
      <c r="M786" s="1" t="s">
        <v>20</v>
      </c>
      <c r="N786" s="1" t="s">
        <v>28</v>
      </c>
      <c r="O786" s="1" t="s">
        <v>29</v>
      </c>
      <c r="P786" s="3">
        <f>Orders[[#This Row],[Quantity]]*Orders[[#This Row],[UnitPrice]]*(1-Orders[[#This Row],[Discount]])</f>
        <v>23453.760000000002</v>
      </c>
      <c r="Q786" s="1" t="str">
        <f>IF(AND(Orders[[#This Row],[Order Value]]&gt;50000,Orders[[#This Row],[Status]]="Completed"),"Yes","No")</f>
        <v>No</v>
      </c>
      <c r="R786" s="1" t="str">
        <f>IF(OR(Orders[[#This Row],[Region]]="Dhaka",Orders[[#This Row],[Region]]="Chattogram"),"Priority","Standard")</f>
        <v>Priority</v>
      </c>
      <c r="S786" s="1" t="str">
        <f>_xlfn.CONCAT(Orders[[#This Row],[OrderID]],Orders[[#This Row],[CustomerID]],Orders[[#This Row],[Order Value]])</f>
        <v>O03039C043923453.76</v>
      </c>
    </row>
    <row r="787" spans="1:19" x14ac:dyDescent="0.25">
      <c r="A787" s="1" t="s">
        <v>1272</v>
      </c>
      <c r="B787" s="1" t="s">
        <v>706</v>
      </c>
      <c r="C787" s="1" t="s">
        <v>58</v>
      </c>
      <c r="D787" s="1" t="str">
        <f>VLOOKUP(C787,Products[],2,FALSE)</f>
        <v>Beverages Standard 258</v>
      </c>
      <c r="E787" s="1" t="str">
        <f>VLOOKUP(Orders[[#This Row],[ProductID]],Products[],3,FALSE)</f>
        <v>Groceries</v>
      </c>
      <c r="F787" s="1" t="s">
        <v>125</v>
      </c>
      <c r="G787" s="1" t="str">
        <f>_xlfn.XLOOKUP(Orders[[#This Row],[CustomerID]],'Customers'!A:A,'Customers'!E:E)</f>
        <v>SMB</v>
      </c>
      <c r="H787" s="2">
        <v>45745</v>
      </c>
      <c r="I787" s="2">
        <v>45745</v>
      </c>
      <c r="J787">
        <v>12</v>
      </c>
      <c r="K787">
        <v>1250.0999999999999</v>
      </c>
      <c r="L787">
        <v>0</v>
      </c>
      <c r="M787" s="1" t="s">
        <v>14</v>
      </c>
      <c r="N787" s="1" t="s">
        <v>34</v>
      </c>
      <c r="O787" s="1" t="s">
        <v>24</v>
      </c>
      <c r="P787" s="3">
        <f>Orders[[#This Row],[Quantity]]*Orders[[#This Row],[UnitPrice]]*(1-Orders[[#This Row],[Discount]])</f>
        <v>15001.199999999999</v>
      </c>
      <c r="Q787" s="1" t="str">
        <f>IF(AND(Orders[[#This Row],[Order Value]]&gt;50000,Orders[[#This Row],[Status]]="Completed"),"Yes","No")</f>
        <v>No</v>
      </c>
      <c r="R787" s="1" t="str">
        <f>IF(OR(Orders[[#This Row],[Region]]="Dhaka",Orders[[#This Row],[Region]]="Chattogram"),"Priority","Standard")</f>
        <v>Standard</v>
      </c>
      <c r="S787" s="1" t="str">
        <f>_xlfn.CONCAT(Orders[[#This Row],[OrderID]],Orders[[#This Row],[CustomerID]],Orders[[#This Row],[Order Value]])</f>
        <v>O01717C012815001.2</v>
      </c>
    </row>
    <row r="788" spans="1:19" x14ac:dyDescent="0.25">
      <c r="A788" s="1" t="s">
        <v>1273</v>
      </c>
      <c r="B788" s="1" t="s">
        <v>1087</v>
      </c>
      <c r="C788" s="1" t="s">
        <v>108</v>
      </c>
      <c r="D788" s="1" t="str">
        <f>VLOOKUP(C788,Products[],2,FALSE)</f>
        <v>Men Max 446</v>
      </c>
      <c r="E788" s="1" t="str">
        <f>VLOOKUP(Orders[[#This Row],[ProductID]],Products[],3,FALSE)</f>
        <v>Apparel</v>
      </c>
      <c r="F788" s="1" t="s">
        <v>42</v>
      </c>
      <c r="G788" s="1" t="str">
        <f>_xlfn.XLOOKUP(Orders[[#This Row],[CustomerID]],'Customers'!A:A,'Customers'!E:E)</f>
        <v>Home Office</v>
      </c>
      <c r="H788" s="2">
        <v>45861</v>
      </c>
      <c r="I788" s="2">
        <v>45869</v>
      </c>
      <c r="J788">
        <v>12</v>
      </c>
      <c r="K788">
        <v>3073.24</v>
      </c>
      <c r="L788">
        <v>0.1</v>
      </c>
      <c r="M788" s="1" t="s">
        <v>14</v>
      </c>
      <c r="N788" s="1" t="s">
        <v>15</v>
      </c>
      <c r="O788" s="1" t="s">
        <v>24</v>
      </c>
      <c r="P788" s="3">
        <f>Orders[[#This Row],[Quantity]]*Orders[[#This Row],[UnitPrice]]*(1-Orders[[#This Row],[Discount]])</f>
        <v>33190.991999999998</v>
      </c>
      <c r="Q788" s="1" t="str">
        <f>IF(AND(Orders[[#This Row],[Order Value]]&gt;50000,Orders[[#This Row],[Status]]="Completed"),"Yes","No")</f>
        <v>No</v>
      </c>
      <c r="R788" s="1" t="str">
        <f>IF(OR(Orders[[#This Row],[Region]]="Dhaka",Orders[[#This Row],[Region]]="Chattogram"),"Priority","Standard")</f>
        <v>Standard</v>
      </c>
      <c r="S788" s="1" t="str">
        <f>_xlfn.CONCAT(Orders[[#This Row],[OrderID]],Orders[[#This Row],[CustomerID]],Orders[[#This Row],[Order Value]])</f>
        <v>O00012C015033190.992</v>
      </c>
    </row>
    <row r="789" spans="1:19" x14ac:dyDescent="0.25">
      <c r="A789" s="1" t="s">
        <v>1274</v>
      </c>
      <c r="B789" s="1" t="s">
        <v>813</v>
      </c>
      <c r="C789" s="1" t="s">
        <v>270</v>
      </c>
      <c r="D789" s="1" t="str">
        <f>VLOOKUP(C789,Products[],2,FALSE)</f>
        <v>Storage Mini 899</v>
      </c>
      <c r="E789" s="1" t="str">
        <f>VLOOKUP(Orders[[#This Row],[ProductID]],Products[],3,FALSE)</f>
        <v>Furniture</v>
      </c>
      <c r="F789" s="1" t="s">
        <v>59</v>
      </c>
      <c r="G789" s="1" t="str">
        <f>_xlfn.XLOOKUP(Orders[[#This Row],[CustomerID]],'Customers'!A:A,'Customers'!E:E)</f>
        <v>SMB</v>
      </c>
      <c r="H789" s="2">
        <v>45990</v>
      </c>
      <c r="I789" s="2">
        <v>45996</v>
      </c>
      <c r="J789">
        <v>21</v>
      </c>
      <c r="K789">
        <v>309.18</v>
      </c>
      <c r="L789">
        <v>0.05</v>
      </c>
      <c r="M789" s="1" t="s">
        <v>52</v>
      </c>
      <c r="N789" s="1" t="s">
        <v>34</v>
      </c>
      <c r="O789" s="1" t="s">
        <v>29</v>
      </c>
      <c r="P789" s="3">
        <f>Orders[[#This Row],[Quantity]]*Orders[[#This Row],[UnitPrice]]*(1-Orders[[#This Row],[Discount]])</f>
        <v>6168.1409999999996</v>
      </c>
      <c r="Q789" s="1" t="str">
        <f>IF(AND(Orders[[#This Row],[Order Value]]&gt;50000,Orders[[#This Row],[Status]]="Completed"),"Yes","No")</f>
        <v>No</v>
      </c>
      <c r="R789" s="1" t="str">
        <f>IF(OR(Orders[[#This Row],[Region]]="Dhaka",Orders[[#This Row],[Region]]="Chattogram"),"Priority","Standard")</f>
        <v>Priority</v>
      </c>
      <c r="S789" s="1" t="str">
        <f>_xlfn.CONCAT(Orders[[#This Row],[OrderID]],Orders[[#This Row],[CustomerID]],Orders[[#This Row],[Order Value]])</f>
        <v>O00980C03106168.141</v>
      </c>
    </row>
    <row r="790" spans="1:19" x14ac:dyDescent="0.25">
      <c r="A790" s="1" t="s">
        <v>1275</v>
      </c>
      <c r="B790" s="1" t="s">
        <v>61</v>
      </c>
      <c r="C790" s="1" t="s">
        <v>194</v>
      </c>
      <c r="D790" s="1" t="str">
        <f>VLOOKUP(C790,Products[],2,FALSE)</f>
        <v>Pens Mini 388</v>
      </c>
      <c r="E790" s="1" t="str">
        <f>VLOOKUP(Orders[[#This Row],[ProductID]],Products[],3,FALSE)</f>
        <v>Office Supplies</v>
      </c>
      <c r="F790" s="1" t="s">
        <v>125</v>
      </c>
      <c r="G790" s="1" t="str">
        <f>_xlfn.XLOOKUP(Orders[[#This Row],[CustomerID]],'Customers'!A:A,'Customers'!E:E)</f>
        <v>SMB</v>
      </c>
      <c r="H790" s="2">
        <v>45568</v>
      </c>
      <c r="I790" s="2">
        <v>45576</v>
      </c>
      <c r="J790">
        <v>8</v>
      </c>
      <c r="K790">
        <v>5364.97</v>
      </c>
      <c r="L790">
        <v>0</v>
      </c>
      <c r="M790" s="1" t="s">
        <v>43</v>
      </c>
      <c r="N790" s="1" t="s">
        <v>15</v>
      </c>
      <c r="O790" s="1" t="s">
        <v>24</v>
      </c>
      <c r="P790" s="3">
        <f>Orders[[#This Row],[Quantity]]*Orders[[#This Row],[UnitPrice]]*(1-Orders[[#This Row],[Discount]])</f>
        <v>42919.76</v>
      </c>
      <c r="Q790" s="1" t="str">
        <f>IF(AND(Orders[[#This Row],[Order Value]]&gt;50000,Orders[[#This Row],[Status]]="Completed"),"Yes","No")</f>
        <v>No</v>
      </c>
      <c r="R790" s="1" t="str">
        <f>IF(OR(Orders[[#This Row],[Region]]="Dhaka",Orders[[#This Row],[Region]]="Chattogram"),"Priority","Standard")</f>
        <v>Standard</v>
      </c>
      <c r="S790" s="1" t="str">
        <f>_xlfn.CONCAT(Orders[[#This Row],[OrderID]],Orders[[#This Row],[CustomerID]],Orders[[#This Row],[Order Value]])</f>
        <v>O05734C038042919.76</v>
      </c>
    </row>
    <row r="791" spans="1:19" x14ac:dyDescent="0.25">
      <c r="A791" s="1" t="s">
        <v>1276</v>
      </c>
      <c r="B791" s="1" t="s">
        <v>274</v>
      </c>
      <c r="C791" s="1" t="s">
        <v>157</v>
      </c>
      <c r="D791" s="1" t="str">
        <f>VLOOKUP(C791,Products[],2,FALSE)</f>
        <v>Snacks Deluxe 862</v>
      </c>
      <c r="E791" s="1" t="str">
        <f>VLOOKUP(Orders[[#This Row],[ProductID]],Products[],3,FALSE)</f>
        <v>Groceries</v>
      </c>
      <c r="F791" s="1" t="s">
        <v>105</v>
      </c>
      <c r="G791" s="1" t="str">
        <f>_xlfn.XLOOKUP(Orders[[#This Row],[CustomerID]],'Customers'!A:A,'Customers'!E:E)</f>
        <v>SMB</v>
      </c>
      <c r="H791" s="2">
        <v>45889</v>
      </c>
      <c r="I791" s="2">
        <v>45901</v>
      </c>
      <c r="J791">
        <v>18</v>
      </c>
      <c r="K791">
        <v>1317.17</v>
      </c>
      <c r="L791">
        <v>0.15</v>
      </c>
      <c r="M791" s="1" t="s">
        <v>14</v>
      </c>
      <c r="N791" s="1" t="s">
        <v>28</v>
      </c>
      <c r="O791" s="1" t="s">
        <v>29</v>
      </c>
      <c r="P791" s="3">
        <f>Orders[[#This Row],[Quantity]]*Orders[[#This Row],[UnitPrice]]*(1-Orders[[#This Row],[Discount]])</f>
        <v>20152.701000000001</v>
      </c>
      <c r="Q791" s="1" t="str">
        <f>IF(AND(Orders[[#This Row],[Order Value]]&gt;50000,Orders[[#This Row],[Status]]="Completed"),"Yes","No")</f>
        <v>No</v>
      </c>
      <c r="R791" s="1" t="str">
        <f>IF(OR(Orders[[#This Row],[Region]]="Dhaka",Orders[[#This Row],[Region]]="Chattogram"),"Priority","Standard")</f>
        <v>Standard</v>
      </c>
      <c r="S791" s="1" t="str">
        <f>_xlfn.CONCAT(Orders[[#This Row],[OrderID]],Orders[[#This Row],[CustomerID]],Orders[[#This Row],[Order Value]])</f>
        <v>O02357C024720152.701</v>
      </c>
    </row>
    <row r="792" spans="1:19" x14ac:dyDescent="0.25">
      <c r="A792" s="1" t="s">
        <v>1277</v>
      </c>
      <c r="B792" s="1" t="s">
        <v>64</v>
      </c>
      <c r="C792" s="1" t="s">
        <v>133</v>
      </c>
      <c r="D792" s="1" t="str">
        <f>VLOOKUP(C792,Products[],2,FALSE)</f>
        <v>Paper Eco 932</v>
      </c>
      <c r="E792" s="1" t="str">
        <f>VLOOKUP(Orders[[#This Row],[ProductID]],Products[],3,FALSE)</f>
        <v>Office Supplies</v>
      </c>
      <c r="F792" s="1" t="s">
        <v>51</v>
      </c>
      <c r="G792" s="1" t="str">
        <f>_xlfn.XLOOKUP(Orders[[#This Row],[CustomerID]],'Customers'!A:A,'Customers'!E:E)</f>
        <v>consumer</v>
      </c>
      <c r="H792" s="2">
        <v>45351</v>
      </c>
      <c r="I792" s="2">
        <v>45361</v>
      </c>
      <c r="J792">
        <v>21</v>
      </c>
      <c r="K792">
        <v>5068.6899999999996</v>
      </c>
      <c r="L792">
        <v>0.2</v>
      </c>
      <c r="M792" s="1" t="s">
        <v>39</v>
      </c>
      <c r="N792" s="1" t="s">
        <v>34</v>
      </c>
      <c r="O792" s="1" t="s">
        <v>21</v>
      </c>
      <c r="P792" s="3">
        <f>Orders[[#This Row],[Quantity]]*Orders[[#This Row],[UnitPrice]]*(1-Orders[[#This Row],[Discount]])</f>
        <v>85153.991999999998</v>
      </c>
      <c r="Q792" s="1" t="str">
        <f>IF(AND(Orders[[#This Row],[Order Value]]&gt;50000,Orders[[#This Row],[Status]]="Completed"),"Yes","No")</f>
        <v>Yes</v>
      </c>
      <c r="R792" s="1" t="str">
        <f>IF(OR(Orders[[#This Row],[Region]]="Dhaka",Orders[[#This Row],[Region]]="Chattogram"),"Priority","Standard")</f>
        <v>Standard</v>
      </c>
      <c r="S792" s="1" t="str">
        <f>_xlfn.CONCAT(Orders[[#This Row],[OrderID]],Orders[[#This Row],[CustomerID]],Orders[[#This Row],[Order Value]])</f>
        <v>O00638C024985153.992</v>
      </c>
    </row>
    <row r="793" spans="1:19" x14ac:dyDescent="0.25">
      <c r="A793" s="1" t="s">
        <v>1278</v>
      </c>
      <c r="B793" s="1" t="s">
        <v>371</v>
      </c>
      <c r="C793" s="1" t="s">
        <v>68</v>
      </c>
      <c r="D793" s="1" t="str">
        <f>VLOOKUP(C793,Products[],2,FALSE)</f>
        <v>Tables Prime 385</v>
      </c>
      <c r="E793" s="1" t="str">
        <f>VLOOKUP(Orders[[#This Row],[ProductID]],Products[],3,FALSE)</f>
        <v>Furniture</v>
      </c>
      <c r="F793" s="1" t="s">
        <v>23</v>
      </c>
      <c r="G793" s="1" t="str">
        <f>_xlfn.XLOOKUP(Orders[[#This Row],[CustomerID]],'Customers'!A:A,'Customers'!E:E)</f>
        <v>Consumer</v>
      </c>
      <c r="H793" s="2">
        <v>45908</v>
      </c>
      <c r="I793" s="2">
        <v>45916</v>
      </c>
      <c r="J793">
        <v>20</v>
      </c>
      <c r="K793">
        <v>5117.7299999999996</v>
      </c>
      <c r="L793">
        <v>0</v>
      </c>
      <c r="M793" s="1" t="s">
        <v>43</v>
      </c>
      <c r="N793" s="1" t="s">
        <v>28</v>
      </c>
      <c r="O793" s="1" t="s">
        <v>35</v>
      </c>
      <c r="P793" s="3">
        <f>Orders[[#This Row],[Quantity]]*Orders[[#This Row],[UnitPrice]]*(1-Orders[[#This Row],[Discount]])</f>
        <v>102354.59999999999</v>
      </c>
      <c r="Q793" s="1" t="str">
        <f>IF(AND(Orders[[#This Row],[Order Value]]&gt;50000,Orders[[#This Row],[Status]]="Completed"),"Yes","No")</f>
        <v>No</v>
      </c>
      <c r="R793" s="1" t="str">
        <f>IF(OR(Orders[[#This Row],[Region]]="Dhaka",Orders[[#This Row],[Region]]="Chattogram"),"Priority","Standard")</f>
        <v>Standard</v>
      </c>
      <c r="S793" s="1" t="str">
        <f>_xlfn.CONCAT(Orders[[#This Row],[OrderID]],Orders[[#This Row],[CustomerID]],Orders[[#This Row],[Order Value]])</f>
        <v>O03365C0234102354.6</v>
      </c>
    </row>
    <row r="794" spans="1:19" x14ac:dyDescent="0.25">
      <c r="A794" s="1" t="s">
        <v>1279</v>
      </c>
      <c r="B794" s="1" t="s">
        <v>406</v>
      </c>
      <c r="C794" s="1" t="s">
        <v>141</v>
      </c>
      <c r="D794" s="1" t="str">
        <f>VLOOKUP(C794,Products[],2,FALSE)</f>
        <v>Footwear Deluxe 366</v>
      </c>
      <c r="E794" s="1" t="str">
        <f>VLOOKUP(Orders[[#This Row],[ProductID]],Products[],3,FALSE)</f>
        <v>Apparel</v>
      </c>
      <c r="F794" s="1" t="s">
        <v>47</v>
      </c>
      <c r="G794" s="1" t="str">
        <f>_xlfn.XLOOKUP(Orders[[#This Row],[CustomerID]],'Customers'!A:A,'Customers'!E:E)</f>
        <v>Corporate</v>
      </c>
      <c r="H794" s="2">
        <v>45744</v>
      </c>
      <c r="I794" s="2">
        <v>45746</v>
      </c>
      <c r="J794">
        <v>2</v>
      </c>
      <c r="K794">
        <v>3233.72</v>
      </c>
      <c r="L794">
        <v>0.15</v>
      </c>
      <c r="M794" s="1" t="s">
        <v>20</v>
      </c>
      <c r="N794" s="1" t="s">
        <v>34</v>
      </c>
      <c r="O794" s="1" t="s">
        <v>35</v>
      </c>
      <c r="P794" s="3">
        <f>Orders[[#This Row],[Quantity]]*Orders[[#This Row],[UnitPrice]]*(1-Orders[[#This Row],[Discount]])</f>
        <v>5497.3239999999996</v>
      </c>
      <c r="Q794" s="1" t="str">
        <f>IF(AND(Orders[[#This Row],[Order Value]]&gt;50000,Orders[[#This Row],[Status]]="Completed"),"Yes","No")</f>
        <v>No</v>
      </c>
      <c r="R794" s="1" t="str">
        <f>IF(OR(Orders[[#This Row],[Region]]="Dhaka",Orders[[#This Row],[Region]]="Chattogram"),"Priority","Standard")</f>
        <v>Priority</v>
      </c>
      <c r="S794" s="1" t="str">
        <f>_xlfn.CONCAT(Orders[[#This Row],[OrderID]],Orders[[#This Row],[CustomerID]],Orders[[#This Row],[Order Value]])</f>
        <v>O02454C04175497.324</v>
      </c>
    </row>
    <row r="795" spans="1:19" x14ac:dyDescent="0.25">
      <c r="A795" s="1" t="s">
        <v>1280</v>
      </c>
      <c r="B795" s="1" t="s">
        <v>97</v>
      </c>
      <c r="C795" s="1" t="s">
        <v>138</v>
      </c>
      <c r="D795" s="1" t="str">
        <f>VLOOKUP(C795,Products[],2,FALSE)</f>
        <v>Pens Deluxe 654</v>
      </c>
      <c r="E795" s="1" t="str">
        <f>VLOOKUP(Orders[[#This Row],[ProductID]],Products[],3,FALSE)</f>
        <v>Office Supplies</v>
      </c>
      <c r="F795" s="1" t="s">
        <v>82</v>
      </c>
      <c r="G795" s="1" t="str">
        <f>_xlfn.XLOOKUP(Orders[[#This Row],[CustomerID]],'Customers'!A:A,'Customers'!E:E)</f>
        <v>consumer</v>
      </c>
      <c r="H795" s="2">
        <v>45304</v>
      </c>
      <c r="I795" s="2">
        <v>45315</v>
      </c>
      <c r="J795">
        <v>17</v>
      </c>
      <c r="K795">
        <v>6069.52</v>
      </c>
      <c r="L795">
        <v>0.2</v>
      </c>
      <c r="M795" s="1" t="s">
        <v>52</v>
      </c>
      <c r="N795" s="1" t="s">
        <v>15</v>
      </c>
      <c r="O795" s="1" t="s">
        <v>21</v>
      </c>
      <c r="P795" s="3">
        <f>Orders[[#This Row],[Quantity]]*Orders[[#This Row],[UnitPrice]]*(1-Orders[[#This Row],[Discount]])</f>
        <v>82545.472000000009</v>
      </c>
      <c r="Q795" s="1" t="str">
        <f>IF(AND(Orders[[#This Row],[Order Value]]&gt;50000,Orders[[#This Row],[Status]]="Completed"),"Yes","No")</f>
        <v>No</v>
      </c>
      <c r="R795" s="1" t="str">
        <f>IF(OR(Orders[[#This Row],[Region]]="Dhaka",Orders[[#This Row],[Region]]="Chattogram"),"Priority","Standard")</f>
        <v>Priority</v>
      </c>
      <c r="S795" s="1" t="str">
        <f>_xlfn.CONCAT(Orders[[#This Row],[OrderID]],Orders[[#This Row],[CustomerID]],Orders[[#This Row],[Order Value]])</f>
        <v>O05096C026582545.472</v>
      </c>
    </row>
    <row r="796" spans="1:19" x14ac:dyDescent="0.25">
      <c r="A796" s="1" t="s">
        <v>1281</v>
      </c>
      <c r="B796" s="1" t="s">
        <v>344</v>
      </c>
      <c r="C796" s="1" t="s">
        <v>141</v>
      </c>
      <c r="D796" s="1" t="str">
        <f>VLOOKUP(C796,Products[],2,FALSE)</f>
        <v>Footwear Deluxe 366</v>
      </c>
      <c r="E796" s="1" t="str">
        <f>VLOOKUP(Orders[[#This Row],[ProductID]],Products[],3,FALSE)</f>
        <v>Apparel</v>
      </c>
      <c r="F796" s="1" t="s">
        <v>125</v>
      </c>
      <c r="G796" s="1" t="str">
        <f>_xlfn.XLOOKUP(Orders[[#This Row],[CustomerID]],'Customers'!A:A,'Customers'!E:E)</f>
        <v>consumer</v>
      </c>
      <c r="H796" s="2">
        <v>45420</v>
      </c>
      <c r="I796" s="2">
        <v>45424</v>
      </c>
      <c r="J796">
        <v>2</v>
      </c>
      <c r="K796">
        <v>1096.8699999999999</v>
      </c>
      <c r="L796">
        <v>0</v>
      </c>
      <c r="M796" s="1" t="s">
        <v>43</v>
      </c>
      <c r="N796" s="1" t="s">
        <v>28</v>
      </c>
      <c r="O796" s="1" t="s">
        <v>29</v>
      </c>
      <c r="P796" s="3">
        <f>Orders[[#This Row],[Quantity]]*Orders[[#This Row],[UnitPrice]]*(1-Orders[[#This Row],[Discount]])</f>
        <v>2193.7399999999998</v>
      </c>
      <c r="Q796" s="1" t="str">
        <f>IF(AND(Orders[[#This Row],[Order Value]]&gt;50000,Orders[[#This Row],[Status]]="Completed"),"Yes","No")</f>
        <v>No</v>
      </c>
      <c r="R796" s="1" t="str">
        <f>IF(OR(Orders[[#This Row],[Region]]="Dhaka",Orders[[#This Row],[Region]]="Chattogram"),"Priority","Standard")</f>
        <v>Standard</v>
      </c>
      <c r="S796" s="1" t="str">
        <f>_xlfn.CONCAT(Orders[[#This Row],[OrderID]],Orders[[#This Row],[CustomerID]],Orders[[#This Row],[Order Value]])</f>
        <v>O03818C03682193.74</v>
      </c>
    </row>
    <row r="797" spans="1:19" hidden="1" x14ac:dyDescent="0.25">
      <c r="A797" s="1" t="s">
        <v>1282</v>
      </c>
      <c r="B797" s="1" t="s">
        <v>503</v>
      </c>
      <c r="C797" s="1" t="s">
        <v>221</v>
      </c>
      <c r="D797" s="1" t="e">
        <f>VLOOKUP(C797,Products[],2,FALSE)</f>
        <v>#N/A</v>
      </c>
      <c r="E797" s="1" t="e">
        <f>VLOOKUP(Orders[[#This Row],[ProductID]],Products[],3,FALSE)</f>
        <v>#N/A</v>
      </c>
      <c r="F797" s="1" t="s">
        <v>13</v>
      </c>
      <c r="G797" s="1" t="str">
        <f>_xlfn.XLOOKUP(Orders[[#This Row],[CustomerID]],'Customers'!A:A,'Customers'!E:E)</f>
        <v>Corporate</v>
      </c>
      <c r="H797" s="2">
        <v>45723</v>
      </c>
      <c r="I797" s="2">
        <v>45737</v>
      </c>
      <c r="J797">
        <v>13</v>
      </c>
      <c r="K797">
        <v>5435.22</v>
      </c>
      <c r="L797">
        <v>0.05</v>
      </c>
      <c r="M797" s="1" t="s">
        <v>52</v>
      </c>
      <c r="N797" s="1" t="s">
        <v>34</v>
      </c>
      <c r="O797" s="1" t="s">
        <v>21</v>
      </c>
      <c r="P797" s="3">
        <f>Orders[[#This Row],[Quantity]]*Orders[[#This Row],[UnitPrice]]*(1-Orders[[#This Row],[Discount]])</f>
        <v>67124.967000000004</v>
      </c>
      <c r="Q797" s="1" t="str">
        <f>IF(AND(Orders[[#This Row],[Order Value]]&gt;50000,Orders[[#This Row],[Status]]="Completed"),"Yes","No")</f>
        <v>Yes</v>
      </c>
      <c r="R797" s="1" t="str">
        <f>IF(OR(Orders[[#This Row],[Region]]="Dhaka",Orders[[#This Row],[Region]]="Chattogram"),"Priority","Standard")</f>
        <v>Priority</v>
      </c>
      <c r="S797" s="1" t="str">
        <f>_xlfn.CONCAT(Orders[[#This Row],[OrderID]],Orders[[#This Row],[CustomerID]],Orders[[#This Row],[Order Value]])</f>
        <v>O00803C020767124.967</v>
      </c>
    </row>
    <row r="798" spans="1:19" x14ac:dyDescent="0.25">
      <c r="A798" s="1" t="s">
        <v>1283</v>
      </c>
      <c r="B798" s="1" t="s">
        <v>442</v>
      </c>
      <c r="C798" s="1" t="s">
        <v>162</v>
      </c>
      <c r="D798" s="1" t="str">
        <f>VLOOKUP(C798,Products[],2,FALSE)</f>
        <v>Binders Lite 852</v>
      </c>
      <c r="E798" s="1" t="str">
        <f>VLOOKUP(Orders[[#This Row],[ProductID]],Products[],3,FALSE)</f>
        <v>Office Supplies</v>
      </c>
      <c r="F798" s="1" t="s">
        <v>42</v>
      </c>
      <c r="G798" s="1" t="str">
        <f>_xlfn.XLOOKUP(Orders[[#This Row],[CustomerID]],'Customers'!A:A,'Customers'!E:E)</f>
        <v>SMB</v>
      </c>
      <c r="H798" s="2">
        <v>45486</v>
      </c>
      <c r="I798" s="2">
        <v>45486</v>
      </c>
      <c r="J798">
        <v>1</v>
      </c>
      <c r="K798">
        <v>5281.63</v>
      </c>
      <c r="L798">
        <v>0</v>
      </c>
      <c r="M798" s="1" t="s">
        <v>43</v>
      </c>
      <c r="N798" s="1" t="s">
        <v>34</v>
      </c>
      <c r="O798" s="1" t="s">
        <v>21</v>
      </c>
      <c r="P798" s="3">
        <f>Orders[[#This Row],[Quantity]]*Orders[[#This Row],[UnitPrice]]*(1-Orders[[#This Row],[Discount]])</f>
        <v>5281.63</v>
      </c>
      <c r="Q798" s="1" t="str">
        <f>IF(AND(Orders[[#This Row],[Order Value]]&gt;50000,Orders[[#This Row],[Status]]="Completed"),"Yes","No")</f>
        <v>No</v>
      </c>
      <c r="R798" s="1" t="str">
        <f>IF(OR(Orders[[#This Row],[Region]]="Dhaka",Orders[[#This Row],[Region]]="Chattogram"),"Priority","Standard")</f>
        <v>Standard</v>
      </c>
      <c r="S798" s="1" t="str">
        <f>_xlfn.CONCAT(Orders[[#This Row],[OrderID]],Orders[[#This Row],[CustomerID]],Orders[[#This Row],[Order Value]])</f>
        <v>O02329C03625281.63</v>
      </c>
    </row>
    <row r="799" spans="1:19" x14ac:dyDescent="0.25">
      <c r="A799" s="1" t="s">
        <v>1284</v>
      </c>
      <c r="B799" s="1" t="s">
        <v>80</v>
      </c>
      <c r="C799" s="1" t="s">
        <v>22</v>
      </c>
      <c r="D799" s="1" t="str">
        <f>VLOOKUP(C799,Products[],2,FALSE)</f>
        <v>Laptops Lite 159</v>
      </c>
      <c r="E799" s="1" t="str">
        <f>VLOOKUP(Orders[[#This Row],[ProductID]],Products[],3,FALSE)</f>
        <v>Electronics</v>
      </c>
      <c r="F799" s="1" t="s">
        <v>63</v>
      </c>
      <c r="G799" s="1" t="str">
        <f>_xlfn.XLOOKUP(Orders[[#This Row],[CustomerID]],'Customers'!A:A,'Customers'!E:E)</f>
        <v>SMB</v>
      </c>
      <c r="H799" s="2">
        <v>45883</v>
      </c>
      <c r="I799" s="2">
        <v>45883</v>
      </c>
      <c r="J799">
        <v>13</v>
      </c>
      <c r="K799">
        <v>5044.16</v>
      </c>
      <c r="L799">
        <v>0.1</v>
      </c>
      <c r="M799" s="1" t="s">
        <v>43</v>
      </c>
      <c r="N799" s="1" t="s">
        <v>15</v>
      </c>
      <c r="O799" s="1" t="s">
        <v>35</v>
      </c>
      <c r="P799" s="3">
        <f>Orders[[#This Row],[Quantity]]*Orders[[#This Row],[UnitPrice]]*(1-Orders[[#This Row],[Discount]])</f>
        <v>59016.672000000006</v>
      </c>
      <c r="Q799" s="1" t="str">
        <f>IF(AND(Orders[[#This Row],[Order Value]]&gt;50000,Orders[[#This Row],[Status]]="Completed"),"Yes","No")</f>
        <v>No</v>
      </c>
      <c r="R799" s="1" t="str">
        <f>IF(OR(Orders[[#This Row],[Region]]="Dhaka",Orders[[#This Row],[Region]]="Chattogram"),"Priority","Standard")</f>
        <v>Standard</v>
      </c>
      <c r="S799" s="1" t="str">
        <f>_xlfn.CONCAT(Orders[[#This Row],[OrderID]],Orders[[#This Row],[CustomerID]],Orders[[#This Row],[Order Value]])</f>
        <v>O01903C008359016.672</v>
      </c>
    </row>
    <row r="800" spans="1:19" x14ac:dyDescent="0.25">
      <c r="A800" s="1" t="s">
        <v>1285</v>
      </c>
      <c r="B800" s="1" t="s">
        <v>817</v>
      </c>
      <c r="C800" s="1" t="s">
        <v>89</v>
      </c>
      <c r="D800" s="1" t="str">
        <f>VLOOKUP(C800,Products[],2,FALSE)</f>
        <v>Chairs Mini 737</v>
      </c>
      <c r="E800" s="1" t="str">
        <f>VLOOKUP(Orders[[#This Row],[ProductID]],Products[],3,FALSE)</f>
        <v>Furniture</v>
      </c>
      <c r="F800" s="1" t="s">
        <v>152</v>
      </c>
      <c r="G800" s="1" t="str">
        <f>_xlfn.XLOOKUP(Orders[[#This Row],[CustomerID]],'Customers'!A:A,'Customers'!E:E)</f>
        <v>Consumer</v>
      </c>
      <c r="H800" s="2">
        <v>45555</v>
      </c>
      <c r="I800" s="2">
        <v>45554</v>
      </c>
      <c r="J800">
        <v>18</v>
      </c>
      <c r="K800">
        <v>4025.68</v>
      </c>
      <c r="L800">
        <v>0</v>
      </c>
      <c r="M800" s="1" t="s">
        <v>43</v>
      </c>
      <c r="N800" s="1" t="s">
        <v>34</v>
      </c>
      <c r="O800" s="1" t="s">
        <v>24</v>
      </c>
      <c r="P800" s="3">
        <f>Orders[[#This Row],[Quantity]]*Orders[[#This Row],[UnitPrice]]*(1-Orders[[#This Row],[Discount]])</f>
        <v>72462.239999999991</v>
      </c>
      <c r="Q800" s="1" t="str">
        <f>IF(AND(Orders[[#This Row],[Order Value]]&gt;50000,Orders[[#This Row],[Status]]="Completed"),"Yes","No")</f>
        <v>Yes</v>
      </c>
      <c r="R800" s="1" t="str">
        <f>IF(OR(Orders[[#This Row],[Region]]="Dhaka",Orders[[#This Row],[Region]]="Chattogram"),"Priority","Standard")</f>
        <v>Standard</v>
      </c>
      <c r="S800" s="1" t="str">
        <f>_xlfn.CONCAT(Orders[[#This Row],[OrderID]],Orders[[#This Row],[CustomerID]],Orders[[#This Row],[Order Value]])</f>
        <v>O02421C044772462.24</v>
      </c>
    </row>
    <row r="801" spans="1:19" x14ac:dyDescent="0.25">
      <c r="A801" s="1" t="s">
        <v>1286</v>
      </c>
      <c r="B801" s="1" t="s">
        <v>1287</v>
      </c>
      <c r="C801" s="1" t="s">
        <v>133</v>
      </c>
      <c r="D801" s="1" t="str">
        <f>VLOOKUP(C801,Products[],2,FALSE)</f>
        <v>Paper Eco 932</v>
      </c>
      <c r="E801" s="1" t="str">
        <f>VLOOKUP(Orders[[#This Row],[ProductID]],Products[],3,FALSE)</f>
        <v>Office Supplies</v>
      </c>
      <c r="F801" s="1" t="s">
        <v>59</v>
      </c>
      <c r="G801" s="1" t="str">
        <f>_xlfn.XLOOKUP(Orders[[#This Row],[CustomerID]],'Customers'!A:A,'Customers'!E:E)</f>
        <v>Consumer</v>
      </c>
      <c r="H801" s="2">
        <v>46003</v>
      </c>
      <c r="I801" s="2">
        <v>46017</v>
      </c>
      <c r="J801">
        <v>4</v>
      </c>
      <c r="K801">
        <v>6830.52</v>
      </c>
      <c r="L801">
        <v>0</v>
      </c>
      <c r="M801" s="1" t="s">
        <v>52</v>
      </c>
      <c r="N801" s="1" t="s">
        <v>34</v>
      </c>
      <c r="O801" s="1" t="s">
        <v>24</v>
      </c>
      <c r="P801" s="3">
        <f>Orders[[#This Row],[Quantity]]*Orders[[#This Row],[UnitPrice]]*(1-Orders[[#This Row],[Discount]])</f>
        <v>27322.080000000002</v>
      </c>
      <c r="Q801" s="1" t="str">
        <f>IF(AND(Orders[[#This Row],[Order Value]]&gt;50000,Orders[[#This Row],[Status]]="Completed"),"Yes","No")</f>
        <v>No</v>
      </c>
      <c r="R801" s="1" t="str">
        <f>IF(OR(Orders[[#This Row],[Region]]="Dhaka",Orders[[#This Row],[Region]]="Chattogram"),"Priority","Standard")</f>
        <v>Priority</v>
      </c>
      <c r="S801" s="1" t="str">
        <f>_xlfn.CONCAT(Orders[[#This Row],[OrderID]],Orders[[#This Row],[CustomerID]],Orders[[#This Row],[Order Value]])</f>
        <v>O01063C040927322.08</v>
      </c>
    </row>
    <row r="802" spans="1:19" x14ac:dyDescent="0.25">
      <c r="A802" s="1" t="s">
        <v>1288</v>
      </c>
      <c r="B802" s="1" t="s">
        <v>572</v>
      </c>
      <c r="C802" s="1" t="s">
        <v>131</v>
      </c>
      <c r="D802" s="1" t="str">
        <f>VLOOKUP(C802,Products[],2,FALSE)</f>
        <v>Tables Plus 844</v>
      </c>
      <c r="E802" s="1" t="str">
        <f>VLOOKUP(Orders[[#This Row],[ProductID]],Products[],3,FALSE)</f>
        <v>Furniture</v>
      </c>
      <c r="F802" s="1" t="s">
        <v>105</v>
      </c>
      <c r="G802" s="1" t="str">
        <f>_xlfn.XLOOKUP(Orders[[#This Row],[CustomerID]],'Customers'!A:A,'Customers'!E:E)</f>
        <v>consumer</v>
      </c>
      <c r="H802" s="2">
        <v>45757</v>
      </c>
      <c r="I802" s="2">
        <v>45755</v>
      </c>
      <c r="J802">
        <v>13</v>
      </c>
      <c r="K802">
        <v>443.84</v>
      </c>
      <c r="L802">
        <v>0</v>
      </c>
      <c r="M802" s="1" t="s">
        <v>39</v>
      </c>
      <c r="N802" s="1" t="s">
        <v>28</v>
      </c>
      <c r="O802" s="1" t="s">
        <v>29</v>
      </c>
      <c r="P802" s="3">
        <f>Orders[[#This Row],[Quantity]]*Orders[[#This Row],[UnitPrice]]*(1-Orders[[#This Row],[Discount]])</f>
        <v>5769.92</v>
      </c>
      <c r="Q802" s="1" t="str">
        <f>IF(AND(Orders[[#This Row],[Order Value]]&gt;50000,Orders[[#This Row],[Status]]="Completed"),"Yes","No")</f>
        <v>No</v>
      </c>
      <c r="R802" s="1" t="str">
        <f>IF(OR(Orders[[#This Row],[Region]]="Dhaka",Orders[[#This Row],[Region]]="Chattogram"),"Priority","Standard")</f>
        <v>Standard</v>
      </c>
      <c r="S802" s="1" t="str">
        <f>_xlfn.CONCAT(Orders[[#This Row],[OrderID]],Orders[[#This Row],[CustomerID]],Orders[[#This Row],[Order Value]])</f>
        <v>O02738C02635769.92</v>
      </c>
    </row>
    <row r="803" spans="1:19" x14ac:dyDescent="0.25">
      <c r="A803" s="1" t="s">
        <v>1289</v>
      </c>
      <c r="B803" s="1" t="s">
        <v>592</v>
      </c>
      <c r="C803" s="1" t="s">
        <v>73</v>
      </c>
      <c r="D803" s="1" t="str">
        <f>VLOOKUP(C803,Products[],2,FALSE)</f>
        <v>Mobile Accessories Max 508</v>
      </c>
      <c r="E803" s="1" t="str">
        <f>VLOOKUP(Orders[[#This Row],[ProductID]],Products[],3,FALSE)</f>
        <v>Electronics</v>
      </c>
      <c r="F803" s="1" t="s">
        <v>33</v>
      </c>
      <c r="G803" s="1" t="str">
        <f>_xlfn.XLOOKUP(Orders[[#This Row],[CustomerID]],'Customers'!A:A,'Customers'!E:E)</f>
        <v>consumer</v>
      </c>
      <c r="H803" s="2">
        <v>45571</v>
      </c>
      <c r="I803" s="2">
        <v>45582</v>
      </c>
      <c r="J803">
        <v>15</v>
      </c>
      <c r="K803">
        <v>7769.59</v>
      </c>
      <c r="L803">
        <v>0.1</v>
      </c>
      <c r="M803" s="1" t="s">
        <v>39</v>
      </c>
      <c r="N803" s="1" t="s">
        <v>34</v>
      </c>
      <c r="O803" s="1" t="s">
        <v>24</v>
      </c>
      <c r="P803" s="3">
        <f>Orders[[#This Row],[Quantity]]*Orders[[#This Row],[UnitPrice]]*(1-Orders[[#This Row],[Discount]])</f>
        <v>104889.46500000001</v>
      </c>
      <c r="Q803" s="1" t="str">
        <f>IF(AND(Orders[[#This Row],[Order Value]]&gt;50000,Orders[[#This Row],[Status]]="Completed"),"Yes","No")</f>
        <v>Yes</v>
      </c>
      <c r="R803" s="1" t="str">
        <f>IF(OR(Orders[[#This Row],[Region]]="Dhaka",Orders[[#This Row],[Region]]="Chattogram"),"Priority","Standard")</f>
        <v>Standard</v>
      </c>
      <c r="S803" s="1" t="str">
        <f>_xlfn.CONCAT(Orders[[#This Row],[OrderID]],Orders[[#This Row],[CustomerID]],Orders[[#This Row],[Order Value]])</f>
        <v>O05737C0490104889.465</v>
      </c>
    </row>
    <row r="804" spans="1:19" x14ac:dyDescent="0.25">
      <c r="A804" s="1" t="s">
        <v>1290</v>
      </c>
      <c r="B804" s="1" t="s">
        <v>785</v>
      </c>
      <c r="C804" s="1" t="s">
        <v>68</v>
      </c>
      <c r="D804" s="1" t="str">
        <f>VLOOKUP(C804,Products[],2,FALSE)</f>
        <v>Tables Prime 385</v>
      </c>
      <c r="E804" s="1" t="str">
        <f>VLOOKUP(Orders[[#This Row],[ProductID]],Products[],3,FALSE)</f>
        <v>Furniture</v>
      </c>
      <c r="F804" s="1" t="s">
        <v>63</v>
      </c>
      <c r="G804" s="1" t="str">
        <f>_xlfn.XLOOKUP(Orders[[#This Row],[CustomerID]],'Customers'!A:A,'Customers'!E:E)</f>
        <v>consumer</v>
      </c>
      <c r="H804" s="2">
        <v>45825</v>
      </c>
      <c r="I804" s="2">
        <v>45833</v>
      </c>
      <c r="J804">
        <v>20</v>
      </c>
      <c r="K804">
        <v>996.71</v>
      </c>
      <c r="L804">
        <v>0</v>
      </c>
      <c r="M804" s="1" t="s">
        <v>20</v>
      </c>
      <c r="N804" s="1" t="s">
        <v>28</v>
      </c>
      <c r="O804" s="1" t="s">
        <v>21</v>
      </c>
      <c r="P804" s="3">
        <f>Orders[[#This Row],[Quantity]]*Orders[[#This Row],[UnitPrice]]*(1-Orders[[#This Row],[Discount]])</f>
        <v>19934.2</v>
      </c>
      <c r="Q804" s="1" t="str">
        <f>IF(AND(Orders[[#This Row],[Order Value]]&gt;50000,Orders[[#This Row],[Status]]="Completed"),"Yes","No")</f>
        <v>No</v>
      </c>
      <c r="R804" s="1" t="str">
        <f>IF(OR(Orders[[#This Row],[Region]]="Dhaka",Orders[[#This Row],[Region]]="Chattogram"),"Priority","Standard")</f>
        <v>Priority</v>
      </c>
      <c r="S804" s="1" t="str">
        <f>_xlfn.CONCAT(Orders[[#This Row],[OrderID]],Orders[[#This Row],[CustomerID]],Orders[[#This Row],[Order Value]])</f>
        <v>O02362C035919934.2</v>
      </c>
    </row>
    <row r="805" spans="1:19" x14ac:dyDescent="0.25">
      <c r="A805" s="1" t="s">
        <v>1292</v>
      </c>
      <c r="B805" s="1" t="s">
        <v>982</v>
      </c>
      <c r="C805" s="1" t="s">
        <v>114</v>
      </c>
      <c r="D805" s="1" t="str">
        <f>VLOOKUP(C805,Products[],2,FALSE)</f>
        <v>Snacks Standard 963</v>
      </c>
      <c r="E805" s="1" t="str">
        <f>VLOOKUP(Orders[[#This Row],[ProductID]],Products[],3,FALSE)</f>
        <v>Groceries</v>
      </c>
      <c r="F805" s="1" t="s">
        <v>125</v>
      </c>
      <c r="G805" s="1" t="str">
        <f>_xlfn.XLOOKUP(Orders[[#This Row],[CustomerID]],'Customers'!A:A,'Customers'!E:E)</f>
        <v>consumer</v>
      </c>
      <c r="H805" s="2">
        <v>45828</v>
      </c>
      <c r="I805" s="2">
        <v>45829</v>
      </c>
      <c r="J805">
        <v>22</v>
      </c>
      <c r="K805">
        <v>4105.66</v>
      </c>
      <c r="L805">
        <v>0.2</v>
      </c>
      <c r="M805" s="1" t="s">
        <v>39</v>
      </c>
      <c r="N805" s="1" t="s">
        <v>34</v>
      </c>
      <c r="O805" s="1" t="s">
        <v>21</v>
      </c>
      <c r="P805" s="3">
        <f>Orders[[#This Row],[Quantity]]*Orders[[#This Row],[UnitPrice]]*(1-Orders[[#This Row],[Discount]])</f>
        <v>72259.615999999995</v>
      </c>
      <c r="Q805" s="1" t="str">
        <f>IF(AND(Orders[[#This Row],[Order Value]]&gt;50000,Orders[[#This Row],[Status]]="Completed"),"Yes","No")</f>
        <v>Yes</v>
      </c>
      <c r="R805" s="1" t="str">
        <f>IF(OR(Orders[[#This Row],[Region]]="Dhaka",Orders[[#This Row],[Region]]="Chattogram"),"Priority","Standard")</f>
        <v>Standard</v>
      </c>
      <c r="S805" s="1" t="str">
        <f>_xlfn.CONCAT(Orders[[#This Row],[OrderID]],Orders[[#This Row],[CustomerID]],Orders[[#This Row],[Order Value]])</f>
        <v>O05634C025672259.616</v>
      </c>
    </row>
    <row r="806" spans="1:19" x14ac:dyDescent="0.25">
      <c r="A806" s="1" t="s">
        <v>1293</v>
      </c>
      <c r="B806" s="1" t="s">
        <v>467</v>
      </c>
      <c r="C806" s="1" t="s">
        <v>32</v>
      </c>
      <c r="D806" s="1" t="str">
        <f>VLOOKUP(C806,Products[],2,FALSE)</f>
        <v>Binders Max 146</v>
      </c>
      <c r="E806" s="1" t="str">
        <f>VLOOKUP(Orders[[#This Row],[ProductID]],Products[],3,FALSE)</f>
        <v>Office Supplies</v>
      </c>
      <c r="F806" s="1" t="s">
        <v>125</v>
      </c>
      <c r="G806" s="1" t="str">
        <f>_xlfn.XLOOKUP(Orders[[#This Row],[CustomerID]],'Customers'!A:A,'Customers'!E:E)</f>
        <v>Consumer</v>
      </c>
      <c r="H806" s="2">
        <v>45532</v>
      </c>
      <c r="I806" s="2">
        <v>45535</v>
      </c>
      <c r="J806">
        <v>17</v>
      </c>
      <c r="K806">
        <v>5986.42</v>
      </c>
      <c r="L806">
        <v>0</v>
      </c>
      <c r="M806" s="1" t="s">
        <v>52</v>
      </c>
      <c r="N806" s="1" t="s">
        <v>28</v>
      </c>
      <c r="O806" s="1" t="s">
        <v>29</v>
      </c>
      <c r="P806" s="3">
        <f>Orders[[#This Row],[Quantity]]*Orders[[#This Row],[UnitPrice]]*(1-Orders[[#This Row],[Discount]])</f>
        <v>101769.14</v>
      </c>
      <c r="Q806" s="1" t="str">
        <f>IF(AND(Orders[[#This Row],[Order Value]]&gt;50000,Orders[[#This Row],[Status]]="Completed"),"Yes","No")</f>
        <v>No</v>
      </c>
      <c r="R806" s="1" t="str">
        <f>IF(OR(Orders[[#This Row],[Region]]="Dhaka",Orders[[#This Row],[Region]]="Chattogram"),"Priority","Standard")</f>
        <v>Priority</v>
      </c>
      <c r="S806" s="1" t="str">
        <f>_xlfn.CONCAT(Orders[[#This Row],[OrderID]],Orders[[#This Row],[CustomerID]],Orders[[#This Row],[Order Value]])</f>
        <v>O04941C0236101769.14</v>
      </c>
    </row>
    <row r="807" spans="1:19" x14ac:dyDescent="0.25">
      <c r="A807" s="1" t="s">
        <v>1294</v>
      </c>
      <c r="B807" s="1" t="s">
        <v>697</v>
      </c>
      <c r="C807" s="1" t="s">
        <v>159</v>
      </c>
      <c r="D807" s="1" t="str">
        <f>VLOOKUP(C807,Products[],2,FALSE)</f>
        <v>Kids Pro 394</v>
      </c>
      <c r="E807" s="1" t="str">
        <f>VLOOKUP(Orders[[#This Row],[ProductID]],Products[],3,FALSE)</f>
        <v>Apparel</v>
      </c>
      <c r="F807" s="1" t="s">
        <v>33</v>
      </c>
      <c r="G807" s="1" t="str">
        <f>_xlfn.XLOOKUP(Orders[[#This Row],[CustomerID]],'Customers'!A:A,'Customers'!E:E)</f>
        <v>SMB</v>
      </c>
      <c r="H807" s="2">
        <v>45922</v>
      </c>
      <c r="I807" s="2">
        <v>45922</v>
      </c>
      <c r="J807">
        <v>7</v>
      </c>
      <c r="K807">
        <v>3661.6</v>
      </c>
      <c r="L807">
        <v>0.1</v>
      </c>
      <c r="M807" s="1" t="s">
        <v>43</v>
      </c>
      <c r="N807" s="1" t="s">
        <v>15</v>
      </c>
      <c r="O807" s="1" t="s">
        <v>35</v>
      </c>
      <c r="P807" s="3">
        <f>Orders[[#This Row],[Quantity]]*Orders[[#This Row],[UnitPrice]]*(1-Orders[[#This Row],[Discount]])</f>
        <v>23068.080000000002</v>
      </c>
      <c r="Q807" s="1" t="str">
        <f>IF(AND(Orders[[#This Row],[Order Value]]&gt;50000,Orders[[#This Row],[Status]]="Completed"),"Yes","No")</f>
        <v>No</v>
      </c>
      <c r="R807" s="1" t="str">
        <f>IF(OR(Orders[[#This Row],[Region]]="Dhaka",Orders[[#This Row],[Region]]="Chattogram"),"Priority","Standard")</f>
        <v>Standard</v>
      </c>
      <c r="S807" s="1" t="str">
        <f>_xlfn.CONCAT(Orders[[#This Row],[OrderID]],Orders[[#This Row],[CustomerID]],Orders[[#This Row],[Order Value]])</f>
        <v>O04327C024623068.08</v>
      </c>
    </row>
    <row r="808" spans="1:19" x14ac:dyDescent="0.25">
      <c r="A808" s="1" t="s">
        <v>1295</v>
      </c>
      <c r="B808" s="1" t="s">
        <v>841</v>
      </c>
      <c r="C808" s="1" t="s">
        <v>297</v>
      </c>
      <c r="D808" s="1" t="str">
        <f>VLOOKUP(C808,Products[],2,FALSE)</f>
        <v>Household Standard 552</v>
      </c>
      <c r="E808" s="1" t="str">
        <f>VLOOKUP(Orders[[#This Row],[ProductID]],Products[],3,FALSE)</f>
        <v>Groceries</v>
      </c>
      <c r="F808" s="1" t="s">
        <v>55</v>
      </c>
      <c r="G808" s="1" t="str">
        <f>_xlfn.XLOOKUP(Orders[[#This Row],[CustomerID]],'Customers'!A:A,'Customers'!E:E)</f>
        <v>Corporate</v>
      </c>
      <c r="H808" s="2">
        <v>45419</v>
      </c>
      <c r="I808" s="2">
        <v>45432</v>
      </c>
      <c r="J808">
        <v>21</v>
      </c>
      <c r="K808">
        <v>2937.7</v>
      </c>
      <c r="L808">
        <v>0.2</v>
      </c>
      <c r="M808" s="1" t="s">
        <v>52</v>
      </c>
      <c r="N808" s="1" t="s">
        <v>34</v>
      </c>
      <c r="O808" s="1" t="s">
        <v>24</v>
      </c>
      <c r="P808" s="3">
        <f>Orders[[#This Row],[Quantity]]*Orders[[#This Row],[UnitPrice]]*(1-Orders[[#This Row],[Discount]])</f>
        <v>49353.36</v>
      </c>
      <c r="Q808" s="1" t="str">
        <f>IF(AND(Orders[[#This Row],[Order Value]]&gt;50000,Orders[[#This Row],[Status]]="Completed"),"Yes","No")</f>
        <v>No</v>
      </c>
      <c r="R808" s="1" t="str">
        <f>IF(OR(Orders[[#This Row],[Region]]="Dhaka",Orders[[#This Row],[Region]]="Chattogram"),"Priority","Standard")</f>
        <v>Priority</v>
      </c>
      <c r="S808" s="1" t="str">
        <f>_xlfn.CONCAT(Orders[[#This Row],[OrderID]],Orders[[#This Row],[CustomerID]],Orders[[#This Row],[Order Value]])</f>
        <v>O03847C022049353.36</v>
      </c>
    </row>
    <row r="809" spans="1:19" x14ac:dyDescent="0.25">
      <c r="A809" s="1" t="s">
        <v>1296</v>
      </c>
      <c r="B809" s="1" t="s">
        <v>1196</v>
      </c>
      <c r="C809" s="1" t="s">
        <v>151</v>
      </c>
      <c r="D809" s="1" t="str">
        <f>VLOOKUP(C809,Products[],2,FALSE)</f>
        <v>Paper Lite 570</v>
      </c>
      <c r="E809" s="1" t="str">
        <f>VLOOKUP(Orders[[#This Row],[ProductID]],Products[],3,FALSE)</f>
        <v>Office Supplies</v>
      </c>
      <c r="F809" s="1" t="s">
        <v>47</v>
      </c>
      <c r="G809" s="1" t="str">
        <f>_xlfn.XLOOKUP(Orders[[#This Row],[CustomerID]],'Customers'!A:A,'Customers'!E:E)</f>
        <v>SMB</v>
      </c>
      <c r="H809" s="2">
        <v>45523</v>
      </c>
      <c r="I809" s="2">
        <v>45527</v>
      </c>
      <c r="J809">
        <v>4</v>
      </c>
      <c r="K809">
        <v>2066.15</v>
      </c>
      <c r="L809">
        <v>0.1</v>
      </c>
      <c r="M809" s="1" t="s">
        <v>14</v>
      </c>
      <c r="N809" s="1" t="s">
        <v>15</v>
      </c>
      <c r="O809" s="1" t="s">
        <v>29</v>
      </c>
      <c r="P809" s="3">
        <f>Orders[[#This Row],[Quantity]]*Orders[[#This Row],[UnitPrice]]*(1-Orders[[#This Row],[Discount]])</f>
        <v>7438.14</v>
      </c>
      <c r="Q809" s="1" t="str">
        <f>IF(AND(Orders[[#This Row],[Order Value]]&gt;50000,Orders[[#This Row],[Status]]="Completed"),"Yes","No")</f>
        <v>No</v>
      </c>
      <c r="R809" s="1" t="str">
        <f>IF(OR(Orders[[#This Row],[Region]]="Dhaka",Orders[[#This Row],[Region]]="Chattogram"),"Priority","Standard")</f>
        <v>Standard</v>
      </c>
      <c r="S809" s="1" t="str">
        <f>_xlfn.CONCAT(Orders[[#This Row],[OrderID]],Orders[[#This Row],[CustomerID]],Orders[[#This Row],[Order Value]])</f>
        <v>O01268C01167438.14</v>
      </c>
    </row>
    <row r="810" spans="1:19" x14ac:dyDescent="0.25">
      <c r="A810" s="1" t="s">
        <v>1297</v>
      </c>
      <c r="B810" s="1" t="s">
        <v>263</v>
      </c>
      <c r="C810" s="1" t="s">
        <v>160</v>
      </c>
      <c r="D810" s="1" t="str">
        <f>VLOOKUP(C810,Products[],2,FALSE)</f>
        <v>Audio Pro 619</v>
      </c>
      <c r="E810" s="1" t="str">
        <f>VLOOKUP(Orders[[#This Row],[ProductID]],Products[],3,FALSE)</f>
        <v>Electronics</v>
      </c>
      <c r="F810" s="1" t="s">
        <v>51</v>
      </c>
      <c r="G810" s="1" t="str">
        <f>_xlfn.XLOOKUP(Orders[[#This Row],[CustomerID]],'Customers'!A:A,'Customers'!E:E)</f>
        <v>Consumer</v>
      </c>
      <c r="H810" s="2">
        <v>45866</v>
      </c>
      <c r="I810" s="2">
        <v>45877</v>
      </c>
      <c r="J810">
        <v>4</v>
      </c>
      <c r="K810">
        <v>2702.34</v>
      </c>
      <c r="L810">
        <v>0</v>
      </c>
      <c r="M810" s="1" t="s">
        <v>20</v>
      </c>
      <c r="N810" s="1" t="s">
        <v>34</v>
      </c>
      <c r="O810" s="1" t="s">
        <v>35</v>
      </c>
      <c r="P810" s="3">
        <f>Orders[[#This Row],[Quantity]]*Orders[[#This Row],[UnitPrice]]*(1-Orders[[#This Row],[Discount]])</f>
        <v>10809.36</v>
      </c>
      <c r="Q810" s="1" t="str">
        <f>IF(AND(Orders[[#This Row],[Order Value]]&gt;50000,Orders[[#This Row],[Status]]="Completed"),"Yes","No")</f>
        <v>No</v>
      </c>
      <c r="R810" s="1" t="str">
        <f>IF(OR(Orders[[#This Row],[Region]]="Dhaka",Orders[[#This Row],[Region]]="Chattogram"),"Priority","Standard")</f>
        <v>Priority</v>
      </c>
      <c r="S810" s="1" t="str">
        <f>_xlfn.CONCAT(Orders[[#This Row],[OrderID]],Orders[[#This Row],[CustomerID]],Orders[[#This Row],[Order Value]])</f>
        <v>O05494C017410809.36</v>
      </c>
    </row>
    <row r="811" spans="1:19" x14ac:dyDescent="0.25">
      <c r="A811" s="1" t="s">
        <v>1298</v>
      </c>
      <c r="B811" s="1" t="s">
        <v>575</v>
      </c>
      <c r="C811" s="1" t="s">
        <v>50</v>
      </c>
      <c r="D811" s="1" t="str">
        <f>VLOOKUP(C811,Products[],2,FALSE)</f>
        <v>Kids Pro 311</v>
      </c>
      <c r="E811" s="1" t="str">
        <f>VLOOKUP(Orders[[#This Row],[ProductID]],Products[],3,FALSE)</f>
        <v>Apparel</v>
      </c>
      <c r="F811" s="1" t="s">
        <v>42</v>
      </c>
      <c r="G811" s="1" t="str">
        <f>_xlfn.XLOOKUP(Orders[[#This Row],[CustomerID]],'Customers'!A:A,'Customers'!E:E)</f>
        <v>consumer</v>
      </c>
      <c r="H811" s="2">
        <v>45475</v>
      </c>
      <c r="I811" s="2">
        <v>45482</v>
      </c>
      <c r="J811">
        <v>3</v>
      </c>
      <c r="K811">
        <v>4321.91</v>
      </c>
      <c r="L811">
        <v>0</v>
      </c>
      <c r="M811" s="1" t="s">
        <v>43</v>
      </c>
      <c r="N811" s="1" t="s">
        <v>84</v>
      </c>
      <c r="O811" s="1" t="s">
        <v>24</v>
      </c>
      <c r="P811" s="3">
        <f>Orders[[#This Row],[Quantity]]*Orders[[#This Row],[UnitPrice]]*(1-Orders[[#This Row],[Discount]])</f>
        <v>12965.73</v>
      </c>
      <c r="Q811" s="1" t="str">
        <f>IF(AND(Orders[[#This Row],[Order Value]]&gt;50000,Orders[[#This Row],[Status]]="Completed"),"Yes","No")</f>
        <v>No</v>
      </c>
      <c r="R811" s="1" t="str">
        <f>IF(OR(Orders[[#This Row],[Region]]="Dhaka",Orders[[#This Row],[Region]]="Chattogram"),"Priority","Standard")</f>
        <v>Standard</v>
      </c>
      <c r="S811" s="1" t="str">
        <f>_xlfn.CONCAT(Orders[[#This Row],[OrderID]],Orders[[#This Row],[CustomerID]],Orders[[#This Row],[Order Value]])</f>
        <v>O01775C029912965.73</v>
      </c>
    </row>
    <row r="812" spans="1:19" x14ac:dyDescent="0.25">
      <c r="A812" s="1" t="s">
        <v>1299</v>
      </c>
      <c r="B812" s="1" t="s">
        <v>269</v>
      </c>
      <c r="C812" s="1" t="s">
        <v>65</v>
      </c>
      <c r="D812" s="1" t="str">
        <f>VLOOKUP(C812,Products[],2,FALSE)</f>
        <v>Household Classic 671</v>
      </c>
      <c r="E812" s="1" t="str">
        <f>VLOOKUP(Orders[[#This Row],[ProductID]],Products[],3,FALSE)</f>
        <v>Groceries</v>
      </c>
      <c r="F812" s="1" t="s">
        <v>105</v>
      </c>
      <c r="G812" s="1" t="str">
        <f>_xlfn.XLOOKUP(Orders[[#This Row],[CustomerID]],'Customers'!A:A,'Customers'!E:E)</f>
        <v>Home Office</v>
      </c>
      <c r="H812" s="2">
        <v>45854</v>
      </c>
      <c r="I812" s="2">
        <v>45867</v>
      </c>
      <c r="J812">
        <v>23</v>
      </c>
      <c r="K812">
        <v>1000.75</v>
      </c>
      <c r="L812">
        <v>0</v>
      </c>
      <c r="M812" s="1" t="s">
        <v>14</v>
      </c>
      <c r="N812" s="1" t="s">
        <v>15</v>
      </c>
      <c r="O812" s="1" t="s">
        <v>35</v>
      </c>
      <c r="P812" s="3">
        <f>Orders[[#This Row],[Quantity]]*Orders[[#This Row],[UnitPrice]]*(1-Orders[[#This Row],[Discount]])</f>
        <v>23017.25</v>
      </c>
      <c r="Q812" s="1" t="str">
        <f>IF(AND(Orders[[#This Row],[Order Value]]&gt;50000,Orders[[#This Row],[Status]]="Completed"),"Yes","No")</f>
        <v>No</v>
      </c>
      <c r="R812" s="1" t="str">
        <f>IF(OR(Orders[[#This Row],[Region]]="Dhaka",Orders[[#This Row],[Region]]="Chattogram"),"Priority","Standard")</f>
        <v>Standard</v>
      </c>
      <c r="S812" s="1" t="str">
        <f>_xlfn.CONCAT(Orders[[#This Row],[OrderID]],Orders[[#This Row],[CustomerID]],Orders[[#This Row],[Order Value]])</f>
        <v>O00620C037223017.25</v>
      </c>
    </row>
    <row r="813" spans="1:19" x14ac:dyDescent="0.25">
      <c r="A813" s="1" t="s">
        <v>1300</v>
      </c>
      <c r="B813" s="1" t="s">
        <v>530</v>
      </c>
      <c r="C813" s="1" t="s">
        <v>230</v>
      </c>
      <c r="D813" s="1" t="str">
        <f>VLOOKUP(C813,Products[],2,FALSE)</f>
        <v>Footwear Eco 532</v>
      </c>
      <c r="E813" s="1" t="str">
        <f>VLOOKUP(Orders[[#This Row],[ProductID]],Products[],3,FALSE)</f>
        <v>Apparel</v>
      </c>
      <c r="F813" s="1" t="s">
        <v>19</v>
      </c>
      <c r="G813" s="1" t="str">
        <f>_xlfn.XLOOKUP(Orders[[#This Row],[CustomerID]],'Customers'!A:A,'Customers'!E:E)</f>
        <v>SMB</v>
      </c>
      <c r="H813" s="2">
        <v>45856</v>
      </c>
      <c r="I813" s="2">
        <v>45869</v>
      </c>
      <c r="J813">
        <v>21</v>
      </c>
      <c r="K813">
        <v>5893.42</v>
      </c>
      <c r="L813">
        <v>0</v>
      </c>
      <c r="M813" s="1" t="s">
        <v>39</v>
      </c>
      <c r="N813" s="1" t="s">
        <v>34</v>
      </c>
      <c r="O813" s="1" t="s">
        <v>24</v>
      </c>
      <c r="P813" s="3">
        <f>Orders[[#This Row],[Quantity]]*Orders[[#This Row],[UnitPrice]]*(1-Orders[[#This Row],[Discount]])</f>
        <v>123761.82</v>
      </c>
      <c r="Q813" s="1" t="str">
        <f>IF(AND(Orders[[#This Row],[Order Value]]&gt;50000,Orders[[#This Row],[Status]]="Completed"),"Yes","No")</f>
        <v>Yes</v>
      </c>
      <c r="R813" s="1" t="str">
        <f>IF(OR(Orders[[#This Row],[Region]]="Dhaka",Orders[[#This Row],[Region]]="Chattogram"),"Priority","Standard")</f>
        <v>Standard</v>
      </c>
      <c r="S813" s="1" t="str">
        <f>_xlfn.CONCAT(Orders[[#This Row],[OrderID]],Orders[[#This Row],[CustomerID]],Orders[[#This Row],[Order Value]])</f>
        <v>O01387C0170123761.82</v>
      </c>
    </row>
    <row r="814" spans="1:19" x14ac:dyDescent="0.25">
      <c r="A814" s="1" t="s">
        <v>1301</v>
      </c>
      <c r="B814" s="1" t="s">
        <v>1302</v>
      </c>
      <c r="C814" s="1" t="s">
        <v>174</v>
      </c>
      <c r="D814" s="1" t="str">
        <f>VLOOKUP(C814,Products[],2,FALSE)</f>
        <v>Women Eco 309</v>
      </c>
      <c r="E814" s="1" t="str">
        <f>VLOOKUP(Orders[[#This Row],[ProductID]],Products[],3,FALSE)</f>
        <v>Apparel</v>
      </c>
      <c r="F814" s="1" t="s">
        <v>82</v>
      </c>
      <c r="G814" s="1" t="str">
        <f>_xlfn.XLOOKUP(Orders[[#This Row],[CustomerID]],'Customers'!A:A,'Customers'!E:E)</f>
        <v>Consumer</v>
      </c>
      <c r="H814" s="2">
        <v>45804</v>
      </c>
      <c r="I814" s="2">
        <v>45810</v>
      </c>
      <c r="J814">
        <v>24</v>
      </c>
      <c r="K814">
        <v>5810.34</v>
      </c>
      <c r="L814">
        <v>0</v>
      </c>
      <c r="M814" s="1" t="s">
        <v>20</v>
      </c>
      <c r="N814" s="1" t="s">
        <v>34</v>
      </c>
      <c r="O814" s="1" t="s">
        <v>35</v>
      </c>
      <c r="P814" s="3">
        <f>Orders[[#This Row],[Quantity]]*Orders[[#This Row],[UnitPrice]]*(1-Orders[[#This Row],[Discount]])</f>
        <v>139448.16</v>
      </c>
      <c r="Q814" s="1" t="str">
        <f>IF(AND(Orders[[#This Row],[Order Value]]&gt;50000,Orders[[#This Row],[Status]]="Completed"),"Yes","No")</f>
        <v>Yes</v>
      </c>
      <c r="R814" s="1" t="str">
        <f>IF(OR(Orders[[#This Row],[Region]]="Dhaka",Orders[[#This Row],[Region]]="Chattogram"),"Priority","Standard")</f>
        <v>Priority</v>
      </c>
      <c r="S814" s="1" t="str">
        <f>_xlfn.CONCAT(Orders[[#This Row],[OrderID]],Orders[[#This Row],[CustomerID]],Orders[[#This Row],[Order Value]])</f>
        <v>O02157C0088139448.16</v>
      </c>
    </row>
    <row r="815" spans="1:19" x14ac:dyDescent="0.25">
      <c r="A815" s="1" t="s">
        <v>1303</v>
      </c>
      <c r="B815" s="1" t="s">
        <v>180</v>
      </c>
      <c r="C815" s="1" t="s">
        <v>76</v>
      </c>
      <c r="D815" s="1" t="str">
        <f>VLOOKUP(C815,Products[],2,FALSE)</f>
        <v>Mobile Accessories Mini 994</v>
      </c>
      <c r="E815" s="1" t="str">
        <f>VLOOKUP(Orders[[#This Row],[ProductID]],Products[],3,FALSE)</f>
        <v>Electronics</v>
      </c>
      <c r="F815" s="1" t="s">
        <v>105</v>
      </c>
      <c r="G815" s="1" t="str">
        <f>_xlfn.XLOOKUP(Orders[[#This Row],[CustomerID]],'Customers'!A:A,'Customers'!E:E)</f>
        <v>Corporate</v>
      </c>
      <c r="H815" s="2">
        <v>45321</v>
      </c>
      <c r="I815" s="2">
        <v>45333</v>
      </c>
      <c r="J815">
        <v>6</v>
      </c>
      <c r="K815">
        <v>6757.89</v>
      </c>
      <c r="L815">
        <v>0.1</v>
      </c>
      <c r="M815" s="1" t="s">
        <v>14</v>
      </c>
      <c r="N815" s="1" t="s">
        <v>34</v>
      </c>
      <c r="O815" s="1" t="s">
        <v>24</v>
      </c>
      <c r="P815" s="3">
        <f>Orders[[#This Row],[Quantity]]*Orders[[#This Row],[UnitPrice]]*(1-Orders[[#This Row],[Discount]])</f>
        <v>36492.606000000007</v>
      </c>
      <c r="Q815" s="1" t="str">
        <f>IF(AND(Orders[[#This Row],[Order Value]]&gt;50000,Orders[[#This Row],[Status]]="Completed"),"Yes","No")</f>
        <v>No</v>
      </c>
      <c r="R815" s="1" t="str">
        <f>IF(OR(Orders[[#This Row],[Region]]="Dhaka",Orders[[#This Row],[Region]]="Chattogram"),"Priority","Standard")</f>
        <v>Standard</v>
      </c>
      <c r="S815" s="1" t="str">
        <f>_xlfn.CONCAT(Orders[[#This Row],[OrderID]],Orders[[#This Row],[CustomerID]],Orders[[#This Row],[Order Value]])</f>
        <v>O01591C030136492.606</v>
      </c>
    </row>
    <row r="816" spans="1:19" x14ac:dyDescent="0.25">
      <c r="A816" s="1" t="s">
        <v>1304</v>
      </c>
      <c r="B816" s="1" t="s">
        <v>977</v>
      </c>
      <c r="C816" s="1" t="s">
        <v>178</v>
      </c>
      <c r="D816" s="1" t="str">
        <f>VLOOKUP(C816,Products[],2,FALSE)</f>
        <v>Personal Care Mini 570</v>
      </c>
      <c r="E816" s="1" t="str">
        <f>VLOOKUP(Orders[[#This Row],[ProductID]],Products[],3,FALSE)</f>
        <v>Groceries</v>
      </c>
      <c r="F816" s="1" t="s">
        <v>33</v>
      </c>
      <c r="G816" s="1" t="str">
        <f>_xlfn.XLOOKUP(Orders[[#This Row],[CustomerID]],'Customers'!A:A,'Customers'!E:E)</f>
        <v>consumer</v>
      </c>
      <c r="H816" s="2">
        <v>45732</v>
      </c>
      <c r="I816" s="2">
        <v>45732</v>
      </c>
      <c r="J816">
        <v>4</v>
      </c>
      <c r="K816">
        <v>1047.6500000000001</v>
      </c>
      <c r="L816">
        <v>0.1</v>
      </c>
      <c r="M816" s="1" t="s">
        <v>39</v>
      </c>
      <c r="N816" s="1" t="s">
        <v>84</v>
      </c>
      <c r="O816" s="1" t="s">
        <v>24</v>
      </c>
      <c r="P816" s="3">
        <f>Orders[[#This Row],[Quantity]]*Orders[[#This Row],[UnitPrice]]*(1-Orders[[#This Row],[Discount]])</f>
        <v>3771.5400000000004</v>
      </c>
      <c r="Q816" s="1" t="str">
        <f>IF(AND(Orders[[#This Row],[Order Value]]&gt;50000,Orders[[#This Row],[Status]]="Completed"),"Yes","No")</f>
        <v>No</v>
      </c>
      <c r="R816" s="1" t="str">
        <f>IF(OR(Orders[[#This Row],[Region]]="Dhaka",Orders[[#This Row],[Region]]="Chattogram"),"Priority","Standard")</f>
        <v>Standard</v>
      </c>
      <c r="S816" s="1" t="str">
        <f>_xlfn.CONCAT(Orders[[#This Row],[OrderID]],Orders[[#This Row],[CustomerID]],Orders[[#This Row],[Order Value]])</f>
        <v>O03065C00613771.54</v>
      </c>
    </row>
    <row r="817" spans="1:19" x14ac:dyDescent="0.25">
      <c r="A817" s="1" t="s">
        <v>1305</v>
      </c>
      <c r="B817" s="1" t="s">
        <v>388</v>
      </c>
      <c r="C817" s="1" t="s">
        <v>176</v>
      </c>
      <c r="D817" s="1" t="str">
        <f>VLOOKUP(C817,Products[],2,FALSE)</f>
        <v>Decor Standard 312 (New)</v>
      </c>
      <c r="E817" s="1" t="str">
        <f>VLOOKUP(Orders[[#This Row],[ProductID]],Products[],3,FALSE)</f>
        <v>Furniture</v>
      </c>
      <c r="F817" s="1" t="s">
        <v>79</v>
      </c>
      <c r="G817" s="1" t="str">
        <f>_xlfn.XLOOKUP(Orders[[#This Row],[CustomerID]],'Customers'!A:A,'Customers'!E:E)</f>
        <v>Corporate</v>
      </c>
      <c r="H817" s="2">
        <v>45478</v>
      </c>
      <c r="I817" s="2">
        <v>45482</v>
      </c>
      <c r="J817">
        <v>23</v>
      </c>
      <c r="K817">
        <v>7367.81</v>
      </c>
      <c r="L817">
        <v>0.05</v>
      </c>
      <c r="M817" s="1" t="s">
        <v>20</v>
      </c>
      <c r="N817" s="1" t="s">
        <v>84</v>
      </c>
      <c r="O817" s="1" t="s">
        <v>35</v>
      </c>
      <c r="P817" s="3">
        <f>Orders[[#This Row],[Quantity]]*Orders[[#This Row],[UnitPrice]]*(1-Orders[[#This Row],[Discount]])</f>
        <v>160986.64850000001</v>
      </c>
      <c r="Q817" s="1" t="str">
        <f>IF(AND(Orders[[#This Row],[Order Value]]&gt;50000,Orders[[#This Row],[Status]]="Completed"),"Yes","No")</f>
        <v>No</v>
      </c>
      <c r="R817" s="1" t="str">
        <f>IF(OR(Orders[[#This Row],[Region]]="Dhaka",Orders[[#This Row],[Region]]="Chattogram"),"Priority","Standard")</f>
        <v>Priority</v>
      </c>
      <c r="S817" s="1" t="str">
        <f>_xlfn.CONCAT(Orders[[#This Row],[OrderID]],Orders[[#This Row],[CustomerID]],Orders[[#This Row],[Order Value]])</f>
        <v>O05422C0302160986.6485</v>
      </c>
    </row>
    <row r="818" spans="1:19" x14ac:dyDescent="0.25">
      <c r="A818" s="1" t="s">
        <v>1306</v>
      </c>
      <c r="B818" s="1" t="s">
        <v>692</v>
      </c>
      <c r="C818" s="1" t="s">
        <v>473</v>
      </c>
      <c r="D818" s="1" t="str">
        <f>VLOOKUP(C818,Products[],2,FALSE)</f>
        <v>Laptops Prime 770</v>
      </c>
      <c r="E818" s="1" t="str">
        <f>VLOOKUP(Orders[[#This Row],[ProductID]],Products[],3,FALSE)</f>
        <v>Electronics</v>
      </c>
      <c r="F818" s="1" t="s">
        <v>59</v>
      </c>
      <c r="G818" s="1" t="str">
        <f>_xlfn.XLOOKUP(Orders[[#This Row],[CustomerID]],'Customers'!A:A,'Customers'!E:E)</f>
        <v>Corporate</v>
      </c>
      <c r="H818" s="2">
        <v>45657</v>
      </c>
      <c r="I818" s="2">
        <v>45655</v>
      </c>
      <c r="J818">
        <v>3</v>
      </c>
      <c r="K818">
        <v>1872.4</v>
      </c>
      <c r="L818">
        <v>0.05</v>
      </c>
      <c r="M818" s="1" t="s">
        <v>39</v>
      </c>
      <c r="N818" s="1" t="s">
        <v>15</v>
      </c>
      <c r="O818" s="1" t="s">
        <v>24</v>
      </c>
      <c r="P818" s="3">
        <f>Orders[[#This Row],[Quantity]]*Orders[[#This Row],[UnitPrice]]*(1-Orders[[#This Row],[Discount]])</f>
        <v>5336.34</v>
      </c>
      <c r="Q818" s="1" t="str">
        <f>IF(AND(Orders[[#This Row],[Order Value]]&gt;50000,Orders[[#This Row],[Status]]="Completed"),"Yes","No")</f>
        <v>No</v>
      </c>
      <c r="R818" s="1" t="str">
        <f>IF(OR(Orders[[#This Row],[Region]]="Dhaka",Orders[[#This Row],[Region]]="Chattogram"),"Priority","Standard")</f>
        <v>Standard</v>
      </c>
      <c r="S818" s="1" t="str">
        <f>_xlfn.CONCAT(Orders[[#This Row],[OrderID]],Orders[[#This Row],[CustomerID]],Orders[[#This Row],[Order Value]])</f>
        <v>O04925C02645336.34</v>
      </c>
    </row>
    <row r="819" spans="1:19" x14ac:dyDescent="0.25">
      <c r="A819" s="1" t="s">
        <v>1307</v>
      </c>
      <c r="B819" s="1" t="s">
        <v>986</v>
      </c>
      <c r="C819" s="1" t="s">
        <v>124</v>
      </c>
      <c r="D819" s="1" t="str">
        <f>VLOOKUP(C819,Products[],2,FALSE)</f>
        <v>Decor Lite 474</v>
      </c>
      <c r="E819" s="1" t="str">
        <f>VLOOKUP(Orders[[#This Row],[ProductID]],Products[],3,FALSE)</f>
        <v>Furniture</v>
      </c>
      <c r="F819" s="1" t="s">
        <v>79</v>
      </c>
      <c r="G819" s="1" t="str">
        <f>_xlfn.XLOOKUP(Orders[[#This Row],[CustomerID]],'Customers'!A:A,'Customers'!E:E)</f>
        <v>SMB</v>
      </c>
      <c r="H819" s="2">
        <v>45450</v>
      </c>
      <c r="I819" s="2">
        <v>45451</v>
      </c>
      <c r="J819">
        <v>24</v>
      </c>
      <c r="K819">
        <v>6942.54</v>
      </c>
      <c r="L819">
        <v>0</v>
      </c>
      <c r="M819" s="1" t="s">
        <v>14</v>
      </c>
      <c r="N819" s="1" t="s">
        <v>34</v>
      </c>
      <c r="O819" s="1" t="s">
        <v>29</v>
      </c>
      <c r="P819" s="3">
        <f>Orders[[#This Row],[Quantity]]*Orders[[#This Row],[UnitPrice]]*(1-Orders[[#This Row],[Discount]])</f>
        <v>166620.96</v>
      </c>
      <c r="Q819" s="1" t="str">
        <f>IF(AND(Orders[[#This Row],[Order Value]]&gt;50000,Orders[[#This Row],[Status]]="Completed"),"Yes","No")</f>
        <v>Yes</v>
      </c>
      <c r="R819" s="1" t="str">
        <f>IF(OR(Orders[[#This Row],[Region]]="Dhaka",Orders[[#This Row],[Region]]="Chattogram"),"Priority","Standard")</f>
        <v>Standard</v>
      </c>
      <c r="S819" s="1" t="str">
        <f>_xlfn.CONCAT(Orders[[#This Row],[OrderID]],Orders[[#This Row],[CustomerID]],Orders[[#This Row],[Order Value]])</f>
        <v>O00309C0018166620.96</v>
      </c>
    </row>
    <row r="820" spans="1:19" x14ac:dyDescent="0.25">
      <c r="A820" s="1" t="s">
        <v>1308</v>
      </c>
      <c r="B820" s="1" t="s">
        <v>503</v>
      </c>
      <c r="C820" s="1" t="s">
        <v>104</v>
      </c>
      <c r="D820" s="1" t="str">
        <f>VLOOKUP(C820,Products[],2,FALSE)</f>
        <v>Audio Prime 238</v>
      </c>
      <c r="E820" s="1" t="str">
        <f>VLOOKUP(Orders[[#This Row],[ProductID]],Products[],3,FALSE)</f>
        <v>Electronics</v>
      </c>
      <c r="F820" s="1" t="s">
        <v>82</v>
      </c>
      <c r="G820" s="1" t="str">
        <f>_xlfn.XLOOKUP(Orders[[#This Row],[CustomerID]],'Customers'!A:A,'Customers'!E:E)</f>
        <v>Corporate</v>
      </c>
      <c r="H820" s="2">
        <v>45592</v>
      </c>
      <c r="I820" s="2">
        <v>45600</v>
      </c>
      <c r="J820">
        <v>11</v>
      </c>
      <c r="K820">
        <v>961.81</v>
      </c>
      <c r="L820">
        <v>0.1</v>
      </c>
      <c r="M820" s="1" t="s">
        <v>52</v>
      </c>
      <c r="N820" s="1" t="s">
        <v>28</v>
      </c>
      <c r="O820" s="1" t="s">
        <v>21</v>
      </c>
      <c r="P820" s="3">
        <f>Orders[[#This Row],[Quantity]]*Orders[[#This Row],[UnitPrice]]*(1-Orders[[#This Row],[Discount]])</f>
        <v>9521.9189999999999</v>
      </c>
      <c r="Q820" s="1" t="str">
        <f>IF(AND(Orders[[#This Row],[Order Value]]&gt;50000,Orders[[#This Row],[Status]]="Completed"),"Yes","No")</f>
        <v>No</v>
      </c>
      <c r="R820" s="1" t="str">
        <f>IF(OR(Orders[[#This Row],[Region]]="Dhaka",Orders[[#This Row],[Region]]="Chattogram"),"Priority","Standard")</f>
        <v>Priority</v>
      </c>
      <c r="S820" s="1" t="str">
        <f>_xlfn.CONCAT(Orders[[#This Row],[OrderID]],Orders[[#This Row],[CustomerID]],Orders[[#This Row],[Order Value]])</f>
        <v>O02021C02079521.919</v>
      </c>
    </row>
    <row r="821" spans="1:19" x14ac:dyDescent="0.25">
      <c r="A821" s="1" t="s">
        <v>1309</v>
      </c>
      <c r="B821" s="1" t="s">
        <v>756</v>
      </c>
      <c r="C821" s="1" t="s">
        <v>124</v>
      </c>
      <c r="D821" s="1" t="str">
        <f>VLOOKUP(C821,Products[],2,FALSE)</f>
        <v>Decor Lite 474</v>
      </c>
      <c r="E821" s="1" t="str">
        <f>VLOOKUP(Orders[[#This Row],[ProductID]],Products[],3,FALSE)</f>
        <v>Furniture</v>
      </c>
      <c r="F821" s="1" t="s">
        <v>125</v>
      </c>
      <c r="G821" s="1" t="str">
        <f>_xlfn.XLOOKUP(Orders[[#This Row],[CustomerID]],'Customers'!A:A,'Customers'!E:E)</f>
        <v>Corporate</v>
      </c>
      <c r="H821" s="2">
        <v>45767</v>
      </c>
      <c r="I821" s="2">
        <v>45771</v>
      </c>
      <c r="J821">
        <v>17</v>
      </c>
      <c r="K821">
        <v>771.97</v>
      </c>
      <c r="L821">
        <v>0.2</v>
      </c>
      <c r="M821" s="1" t="s">
        <v>52</v>
      </c>
      <c r="N821" s="1" t="s">
        <v>28</v>
      </c>
      <c r="O821" s="1" t="s">
        <v>24</v>
      </c>
      <c r="P821" s="3">
        <f>Orders[[#This Row],[Quantity]]*Orders[[#This Row],[UnitPrice]]*(1-Orders[[#This Row],[Discount]])</f>
        <v>10498.792000000001</v>
      </c>
      <c r="Q821" s="1" t="str">
        <f>IF(AND(Orders[[#This Row],[Order Value]]&gt;50000,Orders[[#This Row],[Status]]="Completed"),"Yes","No")</f>
        <v>No</v>
      </c>
      <c r="R821" s="1" t="str">
        <f>IF(OR(Orders[[#This Row],[Region]]="Dhaka",Orders[[#This Row],[Region]]="Chattogram"),"Priority","Standard")</f>
        <v>Priority</v>
      </c>
      <c r="S821" s="1" t="str">
        <f>_xlfn.CONCAT(Orders[[#This Row],[OrderID]],Orders[[#This Row],[CustomerID]],Orders[[#This Row],[Order Value]])</f>
        <v>O03128C043610498.792</v>
      </c>
    </row>
    <row r="822" spans="1:19" x14ac:dyDescent="0.25">
      <c r="A822" s="1" t="s">
        <v>1310</v>
      </c>
      <c r="B822" s="1" t="s">
        <v>607</v>
      </c>
      <c r="C822" s="1" t="s">
        <v>104</v>
      </c>
      <c r="D822" s="1" t="str">
        <f>VLOOKUP(C822,Products[],2,FALSE)</f>
        <v>Audio Prime 238</v>
      </c>
      <c r="E822" s="1" t="str">
        <f>VLOOKUP(Orders[[#This Row],[ProductID]],Products[],3,FALSE)</f>
        <v>Electronics</v>
      </c>
      <c r="F822" s="1" t="s">
        <v>82</v>
      </c>
      <c r="G822" s="1" t="str">
        <f>_xlfn.XLOOKUP(Orders[[#This Row],[CustomerID]],'Customers'!A:A,'Customers'!E:E)</f>
        <v>Consumer</v>
      </c>
      <c r="H822" s="2">
        <v>45444</v>
      </c>
      <c r="I822" s="2">
        <v>45444</v>
      </c>
      <c r="J822">
        <v>18</v>
      </c>
      <c r="K822">
        <v>1263.06</v>
      </c>
      <c r="L822">
        <v>0</v>
      </c>
      <c r="M822" s="1" t="s">
        <v>20</v>
      </c>
      <c r="N822" s="1" t="s">
        <v>34</v>
      </c>
      <c r="O822" s="1" t="s">
        <v>24</v>
      </c>
      <c r="P822" s="3">
        <f>Orders[[#This Row],[Quantity]]*Orders[[#This Row],[UnitPrice]]*(1-Orders[[#This Row],[Discount]])</f>
        <v>22735.079999999998</v>
      </c>
      <c r="Q822" s="1" t="str">
        <f>IF(AND(Orders[[#This Row],[Order Value]]&gt;50000,Orders[[#This Row],[Status]]="Completed"),"Yes","No")</f>
        <v>No</v>
      </c>
      <c r="R822" s="1" t="str">
        <f>IF(OR(Orders[[#This Row],[Region]]="Dhaka",Orders[[#This Row],[Region]]="Chattogram"),"Priority","Standard")</f>
        <v>Priority</v>
      </c>
      <c r="S822" s="1" t="str">
        <f>_xlfn.CONCAT(Orders[[#This Row],[OrderID]],Orders[[#This Row],[CustomerID]],Orders[[#This Row],[Order Value]])</f>
        <v>O04356C022122735.08</v>
      </c>
    </row>
    <row r="823" spans="1:19" hidden="1" x14ac:dyDescent="0.25">
      <c r="A823" s="1" t="s">
        <v>1311</v>
      </c>
      <c r="B823" s="1" t="s">
        <v>120</v>
      </c>
      <c r="C823" s="1" t="s">
        <v>38</v>
      </c>
      <c r="D823" s="1" t="e">
        <f>VLOOKUP(C823,Products[],2,FALSE)</f>
        <v>#N/A</v>
      </c>
      <c r="E823" s="1" t="e">
        <f>VLOOKUP(Orders[[#This Row],[ProductID]],Products[],3,FALSE)</f>
        <v>#N/A</v>
      </c>
      <c r="F823" s="1" t="s">
        <v>51</v>
      </c>
      <c r="G823" s="1" t="str">
        <f>_xlfn.XLOOKUP(Orders[[#This Row],[CustomerID]],'Customers'!A:A,'Customers'!E:E)</f>
        <v>Consumer</v>
      </c>
      <c r="H823" s="2">
        <v>45978</v>
      </c>
      <c r="I823" s="2">
        <v>45987</v>
      </c>
      <c r="J823">
        <v>23</v>
      </c>
      <c r="K823">
        <v>4306.08</v>
      </c>
      <c r="L823">
        <v>0.15</v>
      </c>
      <c r="M823" s="1" t="s">
        <v>43</v>
      </c>
      <c r="N823" s="1" t="s">
        <v>84</v>
      </c>
      <c r="O823" s="1" t="s">
        <v>24</v>
      </c>
      <c r="P823" s="3">
        <f>Orders[[#This Row],[Quantity]]*Orders[[#This Row],[UnitPrice]]*(1-Orders[[#This Row],[Discount]])</f>
        <v>84183.864000000001</v>
      </c>
      <c r="Q823" s="1" t="str">
        <f>IF(AND(Orders[[#This Row],[Order Value]]&gt;50000,Orders[[#This Row],[Status]]="Completed"),"Yes","No")</f>
        <v>No</v>
      </c>
      <c r="R823" s="1" t="str">
        <f>IF(OR(Orders[[#This Row],[Region]]="Dhaka",Orders[[#This Row],[Region]]="Chattogram"),"Priority","Standard")</f>
        <v>Standard</v>
      </c>
      <c r="S823" s="1" t="str">
        <f>_xlfn.CONCAT(Orders[[#This Row],[OrderID]],Orders[[#This Row],[CustomerID]],Orders[[#This Row],[Order Value]])</f>
        <v>O00717C046984183.864</v>
      </c>
    </row>
    <row r="824" spans="1:19" x14ac:dyDescent="0.25">
      <c r="A824" s="1" t="s">
        <v>1312</v>
      </c>
      <c r="B824" s="1" t="s">
        <v>411</v>
      </c>
      <c r="C824" s="1" t="s">
        <v>174</v>
      </c>
      <c r="D824" s="1" t="str">
        <f>VLOOKUP(C824,Products[],2,FALSE)</f>
        <v>Women Eco 309</v>
      </c>
      <c r="E824" s="1" t="str">
        <f>VLOOKUP(Orders[[#This Row],[ProductID]],Products[],3,FALSE)</f>
        <v>Apparel</v>
      </c>
      <c r="F824" s="1" t="s">
        <v>59</v>
      </c>
      <c r="G824" s="1" t="str">
        <f>_xlfn.XLOOKUP(Orders[[#This Row],[CustomerID]],'Customers'!A:A,'Customers'!E:E)</f>
        <v>Corporate</v>
      </c>
      <c r="H824" s="2">
        <v>45589</v>
      </c>
      <c r="I824" s="2">
        <v>45594</v>
      </c>
      <c r="J824">
        <v>14</v>
      </c>
      <c r="K824">
        <v>4462.09</v>
      </c>
      <c r="L824">
        <v>0.1</v>
      </c>
      <c r="M824" s="1" t="s">
        <v>14</v>
      </c>
      <c r="N824" s="1" t="s">
        <v>15</v>
      </c>
      <c r="O824" s="1" t="s">
        <v>21</v>
      </c>
      <c r="P824" s="3">
        <f>Orders[[#This Row],[Quantity]]*Orders[[#This Row],[UnitPrice]]*(1-Orders[[#This Row],[Discount]])</f>
        <v>56222.334000000003</v>
      </c>
      <c r="Q824" s="1" t="str">
        <f>IF(AND(Orders[[#This Row],[Order Value]]&gt;50000,Orders[[#This Row],[Status]]="Completed"),"Yes","No")</f>
        <v>No</v>
      </c>
      <c r="R824" s="1" t="str">
        <f>IF(OR(Orders[[#This Row],[Region]]="Dhaka",Orders[[#This Row],[Region]]="Chattogram"),"Priority","Standard")</f>
        <v>Standard</v>
      </c>
      <c r="S824" s="1" t="str">
        <f>_xlfn.CONCAT(Orders[[#This Row],[OrderID]],Orders[[#This Row],[CustomerID]],Orders[[#This Row],[Order Value]])</f>
        <v>O00407C049556222.334</v>
      </c>
    </row>
    <row r="825" spans="1:19" x14ac:dyDescent="0.25">
      <c r="A825" s="1" t="s">
        <v>1313</v>
      </c>
      <c r="B825" s="1" t="s">
        <v>898</v>
      </c>
      <c r="C825" s="1" t="s">
        <v>473</v>
      </c>
      <c r="D825" s="1" t="str">
        <f>VLOOKUP(C825,Products[],2,FALSE)</f>
        <v>Laptops Prime 770</v>
      </c>
      <c r="E825" s="1" t="str">
        <f>VLOOKUP(Orders[[#This Row],[ProductID]],Products[],3,FALSE)</f>
        <v>Electronics</v>
      </c>
      <c r="F825" s="1" t="s">
        <v>125</v>
      </c>
      <c r="G825" s="1" t="str">
        <f>_xlfn.XLOOKUP(Orders[[#This Row],[CustomerID]],'Customers'!A:A,'Customers'!E:E)</f>
        <v>Home Office</v>
      </c>
      <c r="H825" s="2">
        <v>45318</v>
      </c>
      <c r="I825" s="2">
        <v>45324</v>
      </c>
      <c r="J825">
        <v>23</v>
      </c>
      <c r="K825">
        <v>2375.9899999999998</v>
      </c>
      <c r="L825">
        <v>0</v>
      </c>
      <c r="M825" s="1" t="s">
        <v>20</v>
      </c>
      <c r="N825" s="1" t="s">
        <v>34</v>
      </c>
      <c r="O825" s="1" t="s">
        <v>24</v>
      </c>
      <c r="P825" s="3">
        <f>Orders[[#This Row],[Quantity]]*Orders[[#This Row],[UnitPrice]]*(1-Orders[[#This Row],[Discount]])</f>
        <v>54647.77</v>
      </c>
      <c r="Q825" s="1" t="str">
        <f>IF(AND(Orders[[#This Row],[Order Value]]&gt;50000,Orders[[#This Row],[Status]]="Completed"),"Yes","No")</f>
        <v>Yes</v>
      </c>
      <c r="R825" s="1" t="str">
        <f>IF(OR(Orders[[#This Row],[Region]]="Dhaka",Orders[[#This Row],[Region]]="Chattogram"),"Priority","Standard")</f>
        <v>Priority</v>
      </c>
      <c r="S825" s="1" t="str">
        <f>_xlfn.CONCAT(Orders[[#This Row],[OrderID]],Orders[[#This Row],[CustomerID]],Orders[[#This Row],[Order Value]])</f>
        <v>O05664C006454647.77</v>
      </c>
    </row>
    <row r="826" spans="1:19" x14ac:dyDescent="0.25">
      <c r="A826" s="1" t="s">
        <v>1314</v>
      </c>
      <c r="B826" s="1" t="s">
        <v>467</v>
      </c>
      <c r="C826" s="1" t="s">
        <v>154</v>
      </c>
      <c r="D826" s="1" t="str">
        <f>VLOOKUP(C826,Products[],2,FALSE)</f>
        <v>Household Standard 873</v>
      </c>
      <c r="E826" s="1" t="str">
        <f>VLOOKUP(Orders[[#This Row],[ProductID]],Products[],3,FALSE)</f>
        <v>Groceries</v>
      </c>
      <c r="F826" s="1" t="s">
        <v>79</v>
      </c>
      <c r="G826" s="1" t="str">
        <f>_xlfn.XLOOKUP(Orders[[#This Row],[CustomerID]],'Customers'!A:A,'Customers'!E:E)</f>
        <v>Consumer</v>
      </c>
      <c r="H826" s="2">
        <v>45595</v>
      </c>
      <c r="I826" s="2">
        <v>45609</v>
      </c>
      <c r="J826">
        <v>18</v>
      </c>
      <c r="K826">
        <v>4908.1400000000003</v>
      </c>
      <c r="L826">
        <v>0.15</v>
      </c>
      <c r="M826" s="1" t="s">
        <v>43</v>
      </c>
      <c r="N826" s="1" t="s">
        <v>34</v>
      </c>
      <c r="O826" s="1" t="s">
        <v>21</v>
      </c>
      <c r="P826" s="3">
        <f>Orders[[#This Row],[Quantity]]*Orders[[#This Row],[UnitPrice]]*(1-Orders[[#This Row],[Discount]])</f>
        <v>75094.542000000001</v>
      </c>
      <c r="Q826" s="1" t="str">
        <f>IF(AND(Orders[[#This Row],[Order Value]]&gt;50000,Orders[[#This Row],[Status]]="Completed"),"Yes","No")</f>
        <v>Yes</v>
      </c>
      <c r="R826" s="1" t="str">
        <f>IF(OR(Orders[[#This Row],[Region]]="Dhaka",Orders[[#This Row],[Region]]="Chattogram"),"Priority","Standard")</f>
        <v>Standard</v>
      </c>
      <c r="S826" s="1" t="str">
        <f>_xlfn.CONCAT(Orders[[#This Row],[OrderID]],Orders[[#This Row],[CustomerID]],Orders[[#This Row],[Order Value]])</f>
        <v>O05338C023675094.542</v>
      </c>
    </row>
    <row r="827" spans="1:19" hidden="1" x14ac:dyDescent="0.25">
      <c r="A827" s="1" t="s">
        <v>1315</v>
      </c>
      <c r="B827" s="1" t="s">
        <v>308</v>
      </c>
      <c r="C827" s="1" t="s">
        <v>221</v>
      </c>
      <c r="D827" s="1" t="e">
        <f>VLOOKUP(C827,Products[],2,FALSE)</f>
        <v>#N/A</v>
      </c>
      <c r="E827" s="1" t="e">
        <f>VLOOKUP(Orders[[#This Row],[ProductID]],Products[],3,FALSE)</f>
        <v>#N/A</v>
      </c>
      <c r="F827" s="1" t="s">
        <v>47</v>
      </c>
      <c r="G827" s="1" t="str">
        <f>_xlfn.XLOOKUP(Orders[[#This Row],[CustomerID]],'Customers'!A:A,'Customers'!E:E)</f>
        <v>Consumer</v>
      </c>
      <c r="H827" s="2">
        <v>45318</v>
      </c>
      <c r="I827" s="2">
        <v>45317</v>
      </c>
      <c r="J827">
        <v>17</v>
      </c>
      <c r="K827">
        <v>1738.25</v>
      </c>
      <c r="L827">
        <v>0.05</v>
      </c>
      <c r="M827" s="1" t="s">
        <v>43</v>
      </c>
      <c r="N827" s="1" t="s">
        <v>34</v>
      </c>
      <c r="O827" s="1" t="s">
        <v>21</v>
      </c>
      <c r="P827" s="3">
        <f>Orders[[#This Row],[Quantity]]*Orders[[#This Row],[UnitPrice]]*(1-Orders[[#This Row],[Discount]])</f>
        <v>28072.737499999999</v>
      </c>
      <c r="Q827" s="1" t="str">
        <f>IF(AND(Orders[[#This Row],[Order Value]]&gt;50000,Orders[[#This Row],[Status]]="Completed"),"Yes","No")</f>
        <v>No</v>
      </c>
      <c r="R827" s="1" t="str">
        <f>IF(OR(Orders[[#This Row],[Region]]="Dhaka",Orders[[#This Row],[Region]]="Chattogram"),"Priority","Standard")</f>
        <v>Standard</v>
      </c>
      <c r="S827" s="1" t="str">
        <f>_xlfn.CONCAT(Orders[[#This Row],[OrderID]],Orders[[#This Row],[CustomerID]],Orders[[#This Row],[Order Value]])</f>
        <v>O01266C033128072.7375</v>
      </c>
    </row>
    <row r="828" spans="1:19" hidden="1" x14ac:dyDescent="0.25">
      <c r="A828" s="1" t="s">
        <v>1316</v>
      </c>
      <c r="B828" s="1" t="s">
        <v>578</v>
      </c>
      <c r="C828" s="1" t="s">
        <v>95</v>
      </c>
      <c r="D828" s="1" t="e">
        <f>VLOOKUP(C828,Products[],2,FALSE)</f>
        <v>#N/A</v>
      </c>
      <c r="E828" s="1" t="e">
        <f>VLOOKUP(Orders[[#This Row],[ProductID]],Products[],3,FALSE)</f>
        <v>#N/A</v>
      </c>
      <c r="F828" s="1" t="s">
        <v>105</v>
      </c>
      <c r="G828" s="1" t="str">
        <f>_xlfn.XLOOKUP(Orders[[#This Row],[CustomerID]],'Customers'!A:A,'Customers'!E:E)</f>
        <v>Consumer</v>
      </c>
      <c r="H828" s="2">
        <v>45789</v>
      </c>
      <c r="I828" s="2">
        <v>45802</v>
      </c>
      <c r="J828">
        <v>24</v>
      </c>
      <c r="K828">
        <v>3393.61</v>
      </c>
      <c r="L828">
        <v>0</v>
      </c>
      <c r="M828" s="1" t="s">
        <v>52</v>
      </c>
      <c r="N828" s="1" t="s">
        <v>34</v>
      </c>
      <c r="O828" s="1" t="s">
        <v>35</v>
      </c>
      <c r="P828" s="3">
        <f>Orders[[#This Row],[Quantity]]*Orders[[#This Row],[UnitPrice]]*(1-Orders[[#This Row],[Discount]])</f>
        <v>81446.64</v>
      </c>
      <c r="Q828" s="1" t="str">
        <f>IF(AND(Orders[[#This Row],[Order Value]]&gt;50000,Orders[[#This Row],[Status]]="Completed"),"Yes","No")</f>
        <v>Yes</v>
      </c>
      <c r="R828" s="1" t="str">
        <f>IF(OR(Orders[[#This Row],[Region]]="Dhaka",Orders[[#This Row],[Region]]="Chattogram"),"Priority","Standard")</f>
        <v>Priority</v>
      </c>
      <c r="S828" s="1" t="str">
        <f>_xlfn.CONCAT(Orders[[#This Row],[OrderID]],Orders[[#This Row],[CustomerID]],Orders[[#This Row],[Order Value]])</f>
        <v>O00685C013681446.64</v>
      </c>
    </row>
    <row r="829" spans="1:19" x14ac:dyDescent="0.25">
      <c r="A829" s="1" t="s">
        <v>1317</v>
      </c>
      <c r="B829" s="1" t="s">
        <v>390</v>
      </c>
      <c r="C829" s="1" t="s">
        <v>62</v>
      </c>
      <c r="D829" s="1" t="str">
        <f>VLOOKUP(C829,Products[],2,FALSE)</f>
        <v>Mobile Accessories Lite 346</v>
      </c>
      <c r="E829" s="1" t="str">
        <f>VLOOKUP(Orders[[#This Row],[ProductID]],Products[],3,FALSE)</f>
        <v>Electronics</v>
      </c>
      <c r="F829" s="1" t="s">
        <v>47</v>
      </c>
      <c r="G829" s="1" t="str">
        <f>_xlfn.XLOOKUP(Orders[[#This Row],[CustomerID]],'Customers'!A:A,'Customers'!E:E)</f>
        <v>Corporate</v>
      </c>
      <c r="H829" s="2">
        <v>45580</v>
      </c>
      <c r="I829" s="2">
        <v>45585</v>
      </c>
      <c r="J829">
        <v>20</v>
      </c>
      <c r="K829">
        <v>7948.38</v>
      </c>
      <c r="L829">
        <v>0</v>
      </c>
      <c r="M829" s="1" t="s">
        <v>39</v>
      </c>
      <c r="N829" s="1" t="s">
        <v>28</v>
      </c>
      <c r="O829" s="1" t="s">
        <v>24</v>
      </c>
      <c r="P829" s="3">
        <f>Orders[[#This Row],[Quantity]]*Orders[[#This Row],[UnitPrice]]*(1-Orders[[#This Row],[Discount]])</f>
        <v>158967.6</v>
      </c>
      <c r="Q829" s="1" t="str">
        <f>IF(AND(Orders[[#This Row],[Order Value]]&gt;50000,Orders[[#This Row],[Status]]="Completed"),"Yes","No")</f>
        <v>No</v>
      </c>
      <c r="R829" s="1" t="str">
        <f>IF(OR(Orders[[#This Row],[Region]]="Dhaka",Orders[[#This Row],[Region]]="Chattogram"),"Priority","Standard")</f>
        <v>Standard</v>
      </c>
      <c r="S829" s="1" t="str">
        <f>_xlfn.CONCAT(Orders[[#This Row],[OrderID]],Orders[[#This Row],[CustomerID]],Orders[[#This Row],[Order Value]])</f>
        <v>O02235C0227158967.6</v>
      </c>
    </row>
    <row r="830" spans="1:19" x14ac:dyDescent="0.25">
      <c r="A830" s="1" t="s">
        <v>1319</v>
      </c>
      <c r="B830" s="1" t="s">
        <v>1320</v>
      </c>
      <c r="C830" s="1" t="s">
        <v>81</v>
      </c>
      <c r="D830" s="1" t="str">
        <f>VLOOKUP(C830,Products[],2,FALSE)</f>
        <v>Beverages Pro 760</v>
      </c>
      <c r="E830" s="1" t="str">
        <f>VLOOKUP(Orders[[#This Row],[ProductID]],Products[],3,FALSE)</f>
        <v>Groceries</v>
      </c>
      <c r="F830" s="1" t="s">
        <v>42</v>
      </c>
      <c r="G830" s="1" t="str">
        <f>_xlfn.XLOOKUP(Orders[[#This Row],[CustomerID]],'Customers'!A:A,'Customers'!E:E)</f>
        <v>SMB</v>
      </c>
      <c r="H830" s="2">
        <v>45493</v>
      </c>
      <c r="I830" s="2">
        <v>45507</v>
      </c>
      <c r="J830">
        <v>16</v>
      </c>
      <c r="K830">
        <v>5150.72</v>
      </c>
      <c r="L830">
        <v>0.1</v>
      </c>
      <c r="M830" s="1" t="s">
        <v>14</v>
      </c>
      <c r="N830" s="1" t="s">
        <v>34</v>
      </c>
      <c r="O830" s="1" t="s">
        <v>24</v>
      </c>
      <c r="P830" s="3">
        <f>Orders[[#This Row],[Quantity]]*Orders[[#This Row],[UnitPrice]]*(1-Orders[[#This Row],[Discount]])</f>
        <v>74170.368000000002</v>
      </c>
      <c r="Q830" s="1" t="str">
        <f>IF(AND(Orders[[#This Row],[Order Value]]&gt;50000,Orders[[#This Row],[Status]]="Completed"),"Yes","No")</f>
        <v>Yes</v>
      </c>
      <c r="R830" s="1" t="str">
        <f>IF(OR(Orders[[#This Row],[Region]]="Dhaka",Orders[[#This Row],[Region]]="Chattogram"),"Priority","Standard")</f>
        <v>Standard</v>
      </c>
      <c r="S830" s="1" t="str">
        <f>_xlfn.CONCAT(Orders[[#This Row],[OrderID]],Orders[[#This Row],[CustomerID]],Orders[[#This Row],[Order Value]])</f>
        <v>O04394C042474170.368</v>
      </c>
    </row>
    <row r="831" spans="1:19" x14ac:dyDescent="0.25">
      <c r="A831" s="1" t="s">
        <v>1321</v>
      </c>
      <c r="B831" s="1" t="s">
        <v>245</v>
      </c>
      <c r="C831" s="1" t="s">
        <v>111</v>
      </c>
      <c r="D831" s="1" t="str">
        <f>VLOOKUP(C831,Products[],2,FALSE)</f>
        <v>Footwear Eco 867</v>
      </c>
      <c r="E831" s="1" t="str">
        <f>VLOOKUP(Orders[[#This Row],[ProductID]],Products[],3,FALSE)</f>
        <v>Apparel</v>
      </c>
      <c r="F831" s="1" t="s">
        <v>33</v>
      </c>
      <c r="G831" s="1" t="str">
        <f>_xlfn.XLOOKUP(Orders[[#This Row],[CustomerID]],'Customers'!A:A,'Customers'!E:E)</f>
        <v>consumer</v>
      </c>
      <c r="H831" s="2">
        <v>45978</v>
      </c>
      <c r="I831" s="2">
        <v>45977</v>
      </c>
      <c r="J831">
        <v>9</v>
      </c>
      <c r="K831">
        <v>5796.22</v>
      </c>
      <c r="L831">
        <v>0</v>
      </c>
      <c r="M831" s="1" t="s">
        <v>20</v>
      </c>
      <c r="N831" s="1" t="s">
        <v>34</v>
      </c>
      <c r="O831" s="1" t="s">
        <v>29</v>
      </c>
      <c r="P831" s="3">
        <f>Orders[[#This Row],[Quantity]]*Orders[[#This Row],[UnitPrice]]*(1-Orders[[#This Row],[Discount]])</f>
        <v>52165.98</v>
      </c>
      <c r="Q831" s="1" t="str">
        <f>IF(AND(Orders[[#This Row],[Order Value]]&gt;50000,Orders[[#This Row],[Status]]="Completed"),"Yes","No")</f>
        <v>Yes</v>
      </c>
      <c r="R831" s="1" t="str">
        <f>IF(OR(Orders[[#This Row],[Region]]="Dhaka",Orders[[#This Row],[Region]]="Chattogram"),"Priority","Standard")</f>
        <v>Priority</v>
      </c>
      <c r="S831" s="1" t="str">
        <f>_xlfn.CONCAT(Orders[[#This Row],[OrderID]],Orders[[#This Row],[CustomerID]],Orders[[#This Row],[Order Value]])</f>
        <v>O00612C009852165.98</v>
      </c>
    </row>
    <row r="832" spans="1:19" hidden="1" x14ac:dyDescent="0.25">
      <c r="A832" s="1" t="s">
        <v>1322</v>
      </c>
      <c r="B832" s="1" t="s">
        <v>722</v>
      </c>
      <c r="C832" s="1" t="s">
        <v>181</v>
      </c>
      <c r="D832" s="1" t="e">
        <f>VLOOKUP(C832,Products[],2,FALSE)</f>
        <v>#N/A</v>
      </c>
      <c r="E832" s="1" t="e">
        <f>VLOOKUP(Orders[[#This Row],[ProductID]],Products[],3,FALSE)</f>
        <v>#N/A</v>
      </c>
      <c r="F832" s="1" t="s">
        <v>59</v>
      </c>
      <c r="G832" s="1" t="str">
        <f>_xlfn.XLOOKUP(Orders[[#This Row],[CustomerID]],'Customers'!A:A,'Customers'!E:E)</f>
        <v>Consumer</v>
      </c>
      <c r="H832" s="2">
        <v>45390</v>
      </c>
      <c r="I832" s="2">
        <v>45396</v>
      </c>
      <c r="J832">
        <v>8</v>
      </c>
      <c r="K832">
        <v>6901</v>
      </c>
      <c r="L832">
        <v>0</v>
      </c>
      <c r="M832" s="1" t="s">
        <v>52</v>
      </c>
      <c r="N832" s="1" t="s">
        <v>34</v>
      </c>
      <c r="O832" s="1" t="s">
        <v>24</v>
      </c>
      <c r="P832" s="3">
        <f>Orders[[#This Row],[Quantity]]*Orders[[#This Row],[UnitPrice]]*(1-Orders[[#This Row],[Discount]])</f>
        <v>55208</v>
      </c>
      <c r="Q832" s="1" t="str">
        <f>IF(AND(Orders[[#This Row],[Order Value]]&gt;50000,Orders[[#This Row],[Status]]="Completed"),"Yes","No")</f>
        <v>Yes</v>
      </c>
      <c r="R832" s="1" t="str">
        <f>IF(OR(Orders[[#This Row],[Region]]="Dhaka",Orders[[#This Row],[Region]]="Chattogram"),"Priority","Standard")</f>
        <v>Priority</v>
      </c>
      <c r="S832" s="1" t="str">
        <f>_xlfn.CONCAT(Orders[[#This Row],[OrderID]],Orders[[#This Row],[CustomerID]],Orders[[#This Row],[Order Value]])</f>
        <v>O00753C038355208</v>
      </c>
    </row>
    <row r="833" spans="1:19" x14ac:dyDescent="0.25">
      <c r="A833" s="1" t="s">
        <v>1323</v>
      </c>
      <c r="B833" s="1" t="s">
        <v>153</v>
      </c>
      <c r="C833" s="1" t="s">
        <v>102</v>
      </c>
      <c r="D833" s="1" t="str">
        <f>VLOOKUP(C833,Products[],2,FALSE)</f>
        <v>Pens Mini 821</v>
      </c>
      <c r="E833" s="1" t="str">
        <f>VLOOKUP(Orders[[#This Row],[ProductID]],Products[],3,FALSE)</f>
        <v>Office Supplies</v>
      </c>
      <c r="F833" s="1" t="s">
        <v>19</v>
      </c>
      <c r="G833" s="1" t="str">
        <f>_xlfn.XLOOKUP(Orders[[#This Row],[CustomerID]],'Customers'!A:A,'Customers'!E:E)</f>
        <v>SMB</v>
      </c>
      <c r="H833" s="2">
        <v>45825</v>
      </c>
      <c r="I833" s="2">
        <v>45825</v>
      </c>
      <c r="J833">
        <v>12</v>
      </c>
      <c r="K833">
        <v>1330.02</v>
      </c>
      <c r="L833">
        <v>0.2</v>
      </c>
      <c r="M833" s="1" t="s">
        <v>43</v>
      </c>
      <c r="N833" s="1" t="s">
        <v>34</v>
      </c>
      <c r="O833" s="1" t="s">
        <v>24</v>
      </c>
      <c r="P833" s="3">
        <f>Orders[[#This Row],[Quantity]]*Orders[[#This Row],[UnitPrice]]*(1-Orders[[#This Row],[Discount]])</f>
        <v>12768.192000000001</v>
      </c>
      <c r="Q833" s="1" t="str">
        <f>IF(AND(Orders[[#This Row],[Order Value]]&gt;50000,Orders[[#This Row],[Status]]="Completed"),"Yes","No")</f>
        <v>No</v>
      </c>
      <c r="R833" s="1" t="str">
        <f>IF(OR(Orders[[#This Row],[Region]]="Dhaka",Orders[[#This Row],[Region]]="Chattogram"),"Priority","Standard")</f>
        <v>Standard</v>
      </c>
      <c r="S833" s="1" t="str">
        <f>_xlfn.CONCAT(Orders[[#This Row],[OrderID]],Orders[[#This Row],[CustomerID]],Orders[[#This Row],[Order Value]])</f>
        <v>O04961C047412768.192</v>
      </c>
    </row>
    <row r="834" spans="1:19" x14ac:dyDescent="0.25">
      <c r="A834" s="1" t="s">
        <v>1324</v>
      </c>
      <c r="B834" s="1" t="s">
        <v>1024</v>
      </c>
      <c r="C834" s="1" t="s">
        <v>201</v>
      </c>
      <c r="D834" s="1" t="str">
        <f>VLOOKUP(C834,Products[],2,FALSE)</f>
        <v>Men Lite 154 (New)</v>
      </c>
      <c r="E834" s="1" t="str">
        <f>VLOOKUP(Orders[[#This Row],[ProductID]],Products[],3,FALSE)</f>
        <v>Apparel</v>
      </c>
      <c r="F834" s="1" t="s">
        <v>19</v>
      </c>
      <c r="G834" s="1" t="str">
        <f>_xlfn.XLOOKUP(Orders[[#This Row],[CustomerID]],'Customers'!A:A,'Customers'!E:E)</f>
        <v>Home Office</v>
      </c>
      <c r="H834" s="2">
        <v>45437</v>
      </c>
      <c r="I834" s="2">
        <v>45447</v>
      </c>
      <c r="J834">
        <v>15</v>
      </c>
      <c r="K834">
        <v>1502.42</v>
      </c>
      <c r="L834">
        <v>0</v>
      </c>
      <c r="M834" s="1" t="s">
        <v>14</v>
      </c>
      <c r="N834" s="1" t="s">
        <v>34</v>
      </c>
      <c r="O834" s="1" t="s">
        <v>29</v>
      </c>
      <c r="P834" s="3">
        <f>Orders[[#This Row],[Quantity]]*Orders[[#This Row],[UnitPrice]]*(1-Orders[[#This Row],[Discount]])</f>
        <v>22536.300000000003</v>
      </c>
      <c r="Q834" s="1" t="str">
        <f>IF(AND(Orders[[#This Row],[Order Value]]&gt;50000,Orders[[#This Row],[Status]]="Completed"),"Yes","No")</f>
        <v>No</v>
      </c>
      <c r="R834" s="1" t="str">
        <f>IF(OR(Orders[[#This Row],[Region]]="Dhaka",Orders[[#This Row],[Region]]="Chattogram"),"Priority","Standard")</f>
        <v>Standard</v>
      </c>
      <c r="S834" s="1" t="str">
        <f>_xlfn.CONCAT(Orders[[#This Row],[OrderID]],Orders[[#This Row],[CustomerID]],Orders[[#This Row],[Order Value]])</f>
        <v>O05884C005822536.3</v>
      </c>
    </row>
    <row r="835" spans="1:19" x14ac:dyDescent="0.25">
      <c r="A835" s="1" t="s">
        <v>1325</v>
      </c>
      <c r="B835" s="1" t="s">
        <v>1252</v>
      </c>
      <c r="C835" s="1" t="s">
        <v>73</v>
      </c>
      <c r="D835" s="1" t="str">
        <f>VLOOKUP(C835,Products[],2,FALSE)</f>
        <v>Mobile Accessories Max 508</v>
      </c>
      <c r="E835" s="1" t="str">
        <f>VLOOKUP(Orders[[#This Row],[ProductID]],Products[],3,FALSE)</f>
        <v>Electronics</v>
      </c>
      <c r="F835" s="1" t="s">
        <v>13</v>
      </c>
      <c r="G835" s="1" t="str">
        <f>_xlfn.XLOOKUP(Orders[[#This Row],[CustomerID]],'Customers'!A:A,'Customers'!E:E)</f>
        <v>SMB</v>
      </c>
      <c r="H835" s="2">
        <v>45874</v>
      </c>
      <c r="I835" s="2">
        <v>45880</v>
      </c>
      <c r="J835">
        <v>3</v>
      </c>
      <c r="K835">
        <v>1714.74</v>
      </c>
      <c r="L835">
        <v>0.05</v>
      </c>
      <c r="M835" s="1" t="s">
        <v>20</v>
      </c>
      <c r="N835" s="1" t="s">
        <v>34</v>
      </c>
      <c r="O835" s="1" t="s">
        <v>21</v>
      </c>
      <c r="P835" s="3">
        <f>Orders[[#This Row],[Quantity]]*Orders[[#This Row],[UnitPrice]]*(1-Orders[[#This Row],[Discount]])</f>
        <v>4887.009</v>
      </c>
      <c r="Q835" s="1" t="str">
        <f>IF(AND(Orders[[#This Row],[Order Value]]&gt;50000,Orders[[#This Row],[Status]]="Completed"),"Yes","No")</f>
        <v>No</v>
      </c>
      <c r="R835" s="1" t="str">
        <f>IF(OR(Orders[[#This Row],[Region]]="Dhaka",Orders[[#This Row],[Region]]="Chattogram"),"Priority","Standard")</f>
        <v>Priority</v>
      </c>
      <c r="S835" s="1" t="str">
        <f>_xlfn.CONCAT(Orders[[#This Row],[OrderID]],Orders[[#This Row],[CustomerID]],Orders[[#This Row],[Order Value]])</f>
        <v>O00173C02054887.009</v>
      </c>
    </row>
    <row r="836" spans="1:19" x14ac:dyDescent="0.25">
      <c r="A836" s="1" t="s">
        <v>1326</v>
      </c>
      <c r="B836" s="1" t="s">
        <v>107</v>
      </c>
      <c r="C836" s="1" t="s">
        <v>162</v>
      </c>
      <c r="D836" s="1" t="str">
        <f>VLOOKUP(C836,Products[],2,FALSE)</f>
        <v>Binders Lite 852</v>
      </c>
      <c r="E836" s="1" t="str">
        <f>VLOOKUP(Orders[[#This Row],[ProductID]],Products[],3,FALSE)</f>
        <v>Office Supplies</v>
      </c>
      <c r="F836" s="1" t="s">
        <v>82</v>
      </c>
      <c r="G836" s="1" t="str">
        <f>_xlfn.XLOOKUP(Orders[[#This Row],[CustomerID]],'Customers'!A:A,'Customers'!E:E)</f>
        <v>Home Office</v>
      </c>
      <c r="H836" s="2">
        <v>45853</v>
      </c>
      <c r="I836" s="2">
        <v>45853</v>
      </c>
      <c r="J836">
        <v>8</v>
      </c>
      <c r="K836">
        <v>6534.34</v>
      </c>
      <c r="L836">
        <v>0.1</v>
      </c>
      <c r="M836" s="1" t="s">
        <v>20</v>
      </c>
      <c r="N836" s="1" t="s">
        <v>28</v>
      </c>
      <c r="O836" s="1" t="s">
        <v>24</v>
      </c>
      <c r="P836" s="3">
        <f>Orders[[#This Row],[Quantity]]*Orders[[#This Row],[UnitPrice]]*(1-Orders[[#This Row],[Discount]])</f>
        <v>47047.248</v>
      </c>
      <c r="Q836" s="1" t="str">
        <f>IF(AND(Orders[[#This Row],[Order Value]]&gt;50000,Orders[[#This Row],[Status]]="Completed"),"Yes","No")</f>
        <v>No</v>
      </c>
      <c r="R836" s="1" t="str">
        <f>IF(OR(Orders[[#This Row],[Region]]="Dhaka",Orders[[#This Row],[Region]]="Chattogram"),"Priority","Standard")</f>
        <v>Priority</v>
      </c>
      <c r="S836" s="1" t="str">
        <f>_xlfn.CONCAT(Orders[[#This Row],[OrderID]],Orders[[#This Row],[CustomerID]],Orders[[#This Row],[Order Value]])</f>
        <v>O00417C010847047.248</v>
      </c>
    </row>
    <row r="837" spans="1:19" x14ac:dyDescent="0.25">
      <c r="A837" s="1" t="s">
        <v>1327</v>
      </c>
      <c r="B837" s="1" t="s">
        <v>607</v>
      </c>
      <c r="C837" s="1" t="s">
        <v>176</v>
      </c>
      <c r="D837" s="1" t="str">
        <f>VLOOKUP(C837,Products[],2,FALSE)</f>
        <v>Decor Standard 312 (New)</v>
      </c>
      <c r="E837" s="1" t="str">
        <f>VLOOKUP(Orders[[#This Row],[ProductID]],Products[],3,FALSE)</f>
        <v>Furniture</v>
      </c>
      <c r="F837" s="1" t="s">
        <v>19</v>
      </c>
      <c r="G837" s="1" t="str">
        <f>_xlfn.XLOOKUP(Orders[[#This Row],[CustomerID]],'Customers'!A:A,'Customers'!E:E)</f>
        <v>Consumer</v>
      </c>
      <c r="H837" s="2">
        <v>45673</v>
      </c>
      <c r="I837" s="2">
        <v>45685</v>
      </c>
      <c r="J837">
        <v>2</v>
      </c>
      <c r="K837">
        <v>6258.9</v>
      </c>
      <c r="L837">
        <v>0</v>
      </c>
      <c r="M837" s="1" t="s">
        <v>43</v>
      </c>
      <c r="N837" s="1" t="s">
        <v>84</v>
      </c>
      <c r="O837" s="1" t="s">
        <v>29</v>
      </c>
      <c r="P837" s="3">
        <f>Orders[[#This Row],[Quantity]]*Orders[[#This Row],[UnitPrice]]*(1-Orders[[#This Row],[Discount]])</f>
        <v>12517.8</v>
      </c>
      <c r="Q837" s="1" t="str">
        <f>IF(AND(Orders[[#This Row],[Order Value]]&gt;50000,Orders[[#This Row],[Status]]="Completed"),"Yes","No")</f>
        <v>No</v>
      </c>
      <c r="R837" s="1" t="str">
        <f>IF(OR(Orders[[#This Row],[Region]]="Dhaka",Orders[[#This Row],[Region]]="Chattogram"),"Priority","Standard")</f>
        <v>Standard</v>
      </c>
      <c r="S837" s="1" t="str">
        <f>_xlfn.CONCAT(Orders[[#This Row],[OrderID]],Orders[[#This Row],[CustomerID]],Orders[[#This Row],[Order Value]])</f>
        <v>O04845C022112517.8</v>
      </c>
    </row>
    <row r="838" spans="1:19" x14ac:dyDescent="0.25">
      <c r="A838" s="1" t="s">
        <v>1328</v>
      </c>
      <c r="B838" s="1" t="s">
        <v>232</v>
      </c>
      <c r="C838" s="1" t="s">
        <v>62</v>
      </c>
      <c r="D838" s="1" t="str">
        <f>VLOOKUP(C838,Products[],2,FALSE)</f>
        <v>Mobile Accessories Lite 346</v>
      </c>
      <c r="E838" s="1" t="str">
        <f>VLOOKUP(Orders[[#This Row],[ProductID]],Products[],3,FALSE)</f>
        <v>Electronics</v>
      </c>
      <c r="F838" s="1" t="s">
        <v>63</v>
      </c>
      <c r="G838" s="1" t="str">
        <f>_xlfn.XLOOKUP(Orders[[#This Row],[CustomerID]],'Customers'!A:A,'Customers'!E:E)</f>
        <v>SMB</v>
      </c>
      <c r="H838" s="2">
        <v>45469</v>
      </c>
      <c r="I838" s="2">
        <v>45478</v>
      </c>
      <c r="J838">
        <v>24</v>
      </c>
      <c r="K838">
        <v>6720.4</v>
      </c>
      <c r="L838">
        <v>0.2</v>
      </c>
      <c r="M838" s="1" t="s">
        <v>14</v>
      </c>
      <c r="N838" s="1" t="s">
        <v>34</v>
      </c>
      <c r="O838" s="1" t="s">
        <v>24</v>
      </c>
      <c r="P838" s="3">
        <f>Orders[[#This Row],[Quantity]]*Orders[[#This Row],[UnitPrice]]*(1-Orders[[#This Row],[Discount]])</f>
        <v>129031.67999999999</v>
      </c>
      <c r="Q838" s="1" t="str">
        <f>IF(AND(Orders[[#This Row],[Order Value]]&gt;50000,Orders[[#This Row],[Status]]="Completed"),"Yes","No")</f>
        <v>Yes</v>
      </c>
      <c r="R838" s="1" t="str">
        <f>IF(OR(Orders[[#This Row],[Region]]="Dhaka",Orders[[#This Row],[Region]]="Chattogram"),"Priority","Standard")</f>
        <v>Standard</v>
      </c>
      <c r="S838" s="1" t="str">
        <f>_xlfn.CONCAT(Orders[[#This Row],[OrderID]],Orders[[#This Row],[CustomerID]],Orders[[#This Row],[Order Value]])</f>
        <v>O03121C0105129031.68</v>
      </c>
    </row>
    <row r="839" spans="1:19" x14ac:dyDescent="0.25">
      <c r="A839" s="1" t="s">
        <v>260</v>
      </c>
      <c r="B839" s="1" t="s">
        <v>261</v>
      </c>
      <c r="C839" s="1" t="s">
        <v>162</v>
      </c>
      <c r="D839" s="1" t="str">
        <f>VLOOKUP(C839,Products[],2,FALSE)</f>
        <v>Binders Lite 852</v>
      </c>
      <c r="E839" s="1" t="str">
        <f>VLOOKUP(Orders[[#This Row],[ProductID]],Products[],3,FALSE)</f>
        <v>Office Supplies</v>
      </c>
      <c r="F839" s="1" t="s">
        <v>79</v>
      </c>
      <c r="G839" s="1" t="str">
        <f>_xlfn.XLOOKUP(Orders[[#This Row],[CustomerID]],'Customers'!A:A,'Customers'!E:E)</f>
        <v>Home Office</v>
      </c>
      <c r="H839" s="2">
        <v>45499</v>
      </c>
      <c r="I839" s="2">
        <v>45510</v>
      </c>
      <c r="J839">
        <v>21</v>
      </c>
      <c r="K839">
        <v>940.71</v>
      </c>
      <c r="L839">
        <v>0.1</v>
      </c>
      <c r="M839" s="1" t="s">
        <v>43</v>
      </c>
      <c r="N839" s="1" t="s">
        <v>84</v>
      </c>
      <c r="O839" s="1" t="s">
        <v>21</v>
      </c>
      <c r="P839" s="3">
        <f>Orders[[#This Row],[Quantity]]*Orders[[#This Row],[UnitPrice]]*(1-Orders[[#This Row],[Discount]])</f>
        <v>17779.419000000002</v>
      </c>
      <c r="Q839" s="1" t="str">
        <f>IF(AND(Orders[[#This Row],[Order Value]]&gt;50000,Orders[[#This Row],[Status]]="Completed"),"Yes","No")</f>
        <v>No</v>
      </c>
      <c r="R839" s="1" t="str">
        <f>IF(OR(Orders[[#This Row],[Region]]="Dhaka",Orders[[#This Row],[Region]]="Chattogram"),"Priority","Standard")</f>
        <v>Standard</v>
      </c>
      <c r="S839" s="1" t="str">
        <f>_xlfn.CONCAT(Orders[[#This Row],[OrderID]],Orders[[#This Row],[CustomerID]],Orders[[#This Row],[Order Value]])</f>
        <v>O00020C034317779.419</v>
      </c>
    </row>
    <row r="840" spans="1:19" x14ac:dyDescent="0.25">
      <c r="A840" s="1" t="s">
        <v>1330</v>
      </c>
      <c r="B840" s="1" t="s">
        <v>785</v>
      </c>
      <c r="C840" s="1" t="s">
        <v>151</v>
      </c>
      <c r="D840" s="1" t="str">
        <f>VLOOKUP(C840,Products[],2,FALSE)</f>
        <v>Paper Lite 570</v>
      </c>
      <c r="E840" s="1" t="str">
        <f>VLOOKUP(Orders[[#This Row],[ProductID]],Products[],3,FALSE)</f>
        <v>Office Supplies</v>
      </c>
      <c r="F840" s="1" t="s">
        <v>47</v>
      </c>
      <c r="G840" s="1" t="str">
        <f>_xlfn.XLOOKUP(Orders[[#This Row],[CustomerID]],'Customers'!A:A,'Customers'!E:E)</f>
        <v>consumer</v>
      </c>
      <c r="H840" s="2">
        <v>45699</v>
      </c>
      <c r="I840" s="2">
        <v>45710</v>
      </c>
      <c r="J840">
        <v>22</v>
      </c>
      <c r="K840">
        <v>7032.07</v>
      </c>
      <c r="L840">
        <v>0.2</v>
      </c>
      <c r="M840" s="1" t="s">
        <v>39</v>
      </c>
      <c r="N840" s="1" t="s">
        <v>34</v>
      </c>
      <c r="O840" s="1" t="s">
        <v>29</v>
      </c>
      <c r="P840" s="3">
        <f>Orders[[#This Row],[Quantity]]*Orders[[#This Row],[UnitPrice]]*(1-Orders[[#This Row],[Discount]])</f>
        <v>123764.43199999999</v>
      </c>
      <c r="Q840" s="1" t="str">
        <f>IF(AND(Orders[[#This Row],[Order Value]]&gt;50000,Orders[[#This Row],[Status]]="Completed"),"Yes","No")</f>
        <v>Yes</v>
      </c>
      <c r="R840" s="1" t="str">
        <f>IF(OR(Orders[[#This Row],[Region]]="Dhaka",Orders[[#This Row],[Region]]="Chattogram"),"Priority","Standard")</f>
        <v>Standard</v>
      </c>
      <c r="S840" s="1" t="str">
        <f>_xlfn.CONCAT(Orders[[#This Row],[OrderID]],Orders[[#This Row],[CustomerID]],Orders[[#This Row],[Order Value]])</f>
        <v>O00754C0359123764.432</v>
      </c>
    </row>
    <row r="841" spans="1:19" x14ac:dyDescent="0.25">
      <c r="A841" s="1" t="s">
        <v>1331</v>
      </c>
      <c r="B841" s="1" t="s">
        <v>1122</v>
      </c>
      <c r="C841" s="1" t="s">
        <v>270</v>
      </c>
      <c r="D841" s="1" t="str">
        <f>VLOOKUP(C841,Products[],2,FALSE)</f>
        <v>Storage Mini 899</v>
      </c>
      <c r="E841" s="1" t="str">
        <f>VLOOKUP(Orders[[#This Row],[ProductID]],Products[],3,FALSE)</f>
        <v>Furniture</v>
      </c>
      <c r="F841" s="1" t="s">
        <v>42</v>
      </c>
      <c r="G841" s="1" t="str">
        <f>_xlfn.XLOOKUP(Orders[[#This Row],[CustomerID]],'Customers'!A:A,'Customers'!E:E)</f>
        <v>Consumer</v>
      </c>
      <c r="H841" s="2">
        <v>45774</v>
      </c>
      <c r="I841" s="2">
        <v>45776</v>
      </c>
      <c r="J841">
        <v>9</v>
      </c>
      <c r="K841">
        <v>2997.12</v>
      </c>
      <c r="L841">
        <v>0</v>
      </c>
      <c r="M841" s="1" t="s">
        <v>39</v>
      </c>
      <c r="N841" s="1" t="s">
        <v>84</v>
      </c>
      <c r="O841" s="1" t="s">
        <v>21</v>
      </c>
      <c r="P841" s="3">
        <f>Orders[[#This Row],[Quantity]]*Orders[[#This Row],[UnitPrice]]*(1-Orders[[#This Row],[Discount]])</f>
        <v>26974.079999999998</v>
      </c>
      <c r="Q841" s="1" t="str">
        <f>IF(AND(Orders[[#This Row],[Order Value]]&gt;50000,Orders[[#This Row],[Status]]="Completed"),"Yes","No")</f>
        <v>No</v>
      </c>
      <c r="R841" s="1" t="str">
        <f>IF(OR(Orders[[#This Row],[Region]]="Dhaka",Orders[[#This Row],[Region]]="Chattogram"),"Priority","Standard")</f>
        <v>Standard</v>
      </c>
      <c r="S841" s="1" t="str">
        <f>_xlfn.CONCAT(Orders[[#This Row],[OrderID]],Orders[[#This Row],[CustomerID]],Orders[[#This Row],[Order Value]])</f>
        <v>O01229C041326974.08</v>
      </c>
    </row>
    <row r="842" spans="1:19" x14ac:dyDescent="0.25">
      <c r="A842" s="1" t="s">
        <v>1332</v>
      </c>
      <c r="B842" s="1" t="s">
        <v>781</v>
      </c>
      <c r="C842" s="1" t="s">
        <v>128</v>
      </c>
      <c r="D842" s="1" t="str">
        <f>VLOOKUP(C842,Products[],2,FALSE)</f>
        <v>Paper Prime 195</v>
      </c>
      <c r="E842" s="1" t="str">
        <f>VLOOKUP(Orders[[#This Row],[ProductID]],Products[],3,FALSE)</f>
        <v>Office Supplies</v>
      </c>
      <c r="F842" s="1" t="s">
        <v>55</v>
      </c>
      <c r="G842" s="1" t="str">
        <f>_xlfn.XLOOKUP(Orders[[#This Row],[CustomerID]],'Customers'!A:A,'Customers'!E:E)</f>
        <v>Consumer</v>
      </c>
      <c r="H842" s="2">
        <v>45335</v>
      </c>
      <c r="I842" s="2">
        <v>45348</v>
      </c>
      <c r="J842">
        <v>8</v>
      </c>
      <c r="K842">
        <v>4963.8999999999996</v>
      </c>
      <c r="L842">
        <v>0</v>
      </c>
      <c r="M842" s="1" t="s">
        <v>43</v>
      </c>
      <c r="N842" s="1" t="s">
        <v>84</v>
      </c>
      <c r="O842" s="1" t="s">
        <v>35</v>
      </c>
      <c r="P842" s="3">
        <f>Orders[[#This Row],[Quantity]]*Orders[[#This Row],[UnitPrice]]*(1-Orders[[#This Row],[Discount]])</f>
        <v>39711.199999999997</v>
      </c>
      <c r="Q842" s="1" t="str">
        <f>IF(AND(Orders[[#This Row],[Order Value]]&gt;50000,Orders[[#This Row],[Status]]="Completed"),"Yes","No")</f>
        <v>No</v>
      </c>
      <c r="R842" s="1" t="str">
        <f>IF(OR(Orders[[#This Row],[Region]]="Dhaka",Orders[[#This Row],[Region]]="Chattogram"),"Priority","Standard")</f>
        <v>Standard</v>
      </c>
      <c r="S842" s="1" t="str">
        <f>_xlfn.CONCAT(Orders[[#This Row],[OrderID]],Orders[[#This Row],[CustomerID]],Orders[[#This Row],[Order Value]])</f>
        <v>O05490C035239711.2</v>
      </c>
    </row>
    <row r="843" spans="1:19" x14ac:dyDescent="0.25">
      <c r="A843" s="1" t="s">
        <v>1334</v>
      </c>
      <c r="B843" s="1" t="s">
        <v>692</v>
      </c>
      <c r="C843" s="1" t="s">
        <v>111</v>
      </c>
      <c r="D843" s="1" t="str">
        <f>VLOOKUP(C843,Products[],2,FALSE)</f>
        <v>Footwear Eco 867</v>
      </c>
      <c r="E843" s="1" t="str">
        <f>VLOOKUP(Orders[[#This Row],[ProductID]],Products[],3,FALSE)</f>
        <v>Apparel</v>
      </c>
      <c r="F843" s="1" t="s">
        <v>47</v>
      </c>
      <c r="G843" s="1" t="str">
        <f>_xlfn.XLOOKUP(Orders[[#This Row],[CustomerID]],'Customers'!A:A,'Customers'!E:E)</f>
        <v>Corporate</v>
      </c>
      <c r="H843" s="2">
        <v>45474</v>
      </c>
      <c r="I843" s="2">
        <v>45472</v>
      </c>
      <c r="J843">
        <v>19</v>
      </c>
      <c r="K843">
        <v>3356.92</v>
      </c>
      <c r="L843">
        <v>0.1</v>
      </c>
      <c r="M843" s="1" t="s">
        <v>52</v>
      </c>
      <c r="N843" s="1" t="s">
        <v>15</v>
      </c>
      <c r="O843" s="1" t="s">
        <v>24</v>
      </c>
      <c r="P843" s="3">
        <f>Orders[[#This Row],[Quantity]]*Orders[[#This Row],[UnitPrice]]*(1-Orders[[#This Row],[Discount]])</f>
        <v>57403.332000000002</v>
      </c>
      <c r="Q843" s="1" t="str">
        <f>IF(AND(Orders[[#This Row],[Order Value]]&gt;50000,Orders[[#This Row],[Status]]="Completed"),"Yes","No")</f>
        <v>No</v>
      </c>
      <c r="R843" s="1" t="str">
        <f>IF(OR(Orders[[#This Row],[Region]]="Dhaka",Orders[[#This Row],[Region]]="Chattogram"),"Priority","Standard")</f>
        <v>Priority</v>
      </c>
      <c r="S843" s="1" t="str">
        <f>_xlfn.CONCAT(Orders[[#This Row],[OrderID]],Orders[[#This Row],[CustomerID]],Orders[[#This Row],[Order Value]])</f>
        <v>O04912C026457403.332</v>
      </c>
    </row>
    <row r="844" spans="1:19" x14ac:dyDescent="0.25">
      <c r="A844" s="1" t="s">
        <v>1335</v>
      </c>
      <c r="B844" s="1" t="s">
        <v>64</v>
      </c>
      <c r="C844" s="1" t="s">
        <v>176</v>
      </c>
      <c r="D844" s="1" t="str">
        <f>VLOOKUP(C844,Products[],2,FALSE)</f>
        <v>Decor Standard 312 (New)</v>
      </c>
      <c r="E844" s="1" t="str">
        <f>VLOOKUP(Orders[[#This Row],[ProductID]],Products[],3,FALSE)</f>
        <v>Furniture</v>
      </c>
      <c r="F844" s="1" t="s">
        <v>59</v>
      </c>
      <c r="G844" s="1" t="str">
        <f>_xlfn.XLOOKUP(Orders[[#This Row],[CustomerID]],'Customers'!A:A,'Customers'!E:E)</f>
        <v>consumer</v>
      </c>
      <c r="H844" s="2">
        <v>45577</v>
      </c>
      <c r="I844" s="2">
        <v>45590</v>
      </c>
      <c r="J844">
        <v>20</v>
      </c>
      <c r="K844">
        <v>3320.16</v>
      </c>
      <c r="L844">
        <v>0</v>
      </c>
      <c r="M844" s="1" t="s">
        <v>20</v>
      </c>
      <c r="N844" s="1" t="s">
        <v>28</v>
      </c>
      <c r="O844" s="1" t="s">
        <v>24</v>
      </c>
      <c r="P844" s="3">
        <f>Orders[[#This Row],[Quantity]]*Orders[[#This Row],[UnitPrice]]*(1-Orders[[#This Row],[Discount]])</f>
        <v>66403.199999999997</v>
      </c>
      <c r="Q844" s="1" t="str">
        <f>IF(AND(Orders[[#This Row],[Order Value]]&gt;50000,Orders[[#This Row],[Status]]="Completed"),"Yes","No")</f>
        <v>No</v>
      </c>
      <c r="R844" s="1" t="str">
        <f>IF(OR(Orders[[#This Row],[Region]]="Dhaka",Orders[[#This Row],[Region]]="Chattogram"),"Priority","Standard")</f>
        <v>Priority</v>
      </c>
      <c r="S844" s="1" t="str">
        <f>_xlfn.CONCAT(Orders[[#This Row],[OrderID]],Orders[[#This Row],[CustomerID]],Orders[[#This Row],[Order Value]])</f>
        <v>O04879C024966403.2</v>
      </c>
    </row>
    <row r="845" spans="1:19" hidden="1" x14ac:dyDescent="0.25">
      <c r="A845" s="1" t="s">
        <v>1336</v>
      </c>
      <c r="B845" s="1" t="s">
        <v>1084</v>
      </c>
      <c r="C845" s="1" t="s">
        <v>95</v>
      </c>
      <c r="D845" s="1" t="e">
        <f>VLOOKUP(C845,Products[],2,FALSE)</f>
        <v>#N/A</v>
      </c>
      <c r="E845" s="1" t="e">
        <f>VLOOKUP(Orders[[#This Row],[ProductID]],Products[],3,FALSE)</f>
        <v>#N/A</v>
      </c>
      <c r="F845" s="1" t="s">
        <v>105</v>
      </c>
      <c r="G845" s="1" t="str">
        <f>_xlfn.XLOOKUP(Orders[[#This Row],[CustomerID]],'Customers'!A:A,'Customers'!E:E)</f>
        <v>SMB</v>
      </c>
      <c r="H845" s="2">
        <v>45532</v>
      </c>
      <c r="I845" s="2">
        <v>45534</v>
      </c>
      <c r="J845">
        <v>15</v>
      </c>
      <c r="K845">
        <v>5372.23</v>
      </c>
      <c r="L845">
        <v>0.15</v>
      </c>
      <c r="M845" s="1" t="s">
        <v>14</v>
      </c>
      <c r="N845" s="1" t="s">
        <v>34</v>
      </c>
      <c r="O845" s="1" t="s">
        <v>24</v>
      </c>
      <c r="P845" s="3">
        <f>Orders[[#This Row],[Quantity]]*Orders[[#This Row],[UnitPrice]]*(1-Orders[[#This Row],[Discount]])</f>
        <v>68495.932499999995</v>
      </c>
      <c r="Q845" s="1" t="str">
        <f>IF(AND(Orders[[#This Row],[Order Value]]&gt;50000,Orders[[#This Row],[Status]]="Completed"),"Yes","No")</f>
        <v>Yes</v>
      </c>
      <c r="R845" s="1" t="str">
        <f>IF(OR(Orders[[#This Row],[Region]]="Dhaka",Orders[[#This Row],[Region]]="Chattogram"),"Priority","Standard")</f>
        <v>Standard</v>
      </c>
      <c r="S845" s="1" t="str">
        <f>_xlfn.CONCAT(Orders[[#This Row],[OrderID]],Orders[[#This Row],[CustomerID]],Orders[[#This Row],[Order Value]])</f>
        <v>O03024C045068495.9325</v>
      </c>
    </row>
    <row r="846" spans="1:19" x14ac:dyDescent="0.25">
      <c r="A846" s="1" t="s">
        <v>1337</v>
      </c>
      <c r="B846" s="1" t="s">
        <v>607</v>
      </c>
      <c r="C846" s="1" t="s">
        <v>284</v>
      </c>
      <c r="D846" s="1" t="str">
        <f>VLOOKUP(C846,Products[],2,FALSE)</f>
        <v>Labels Lite 562</v>
      </c>
      <c r="E846" s="1" t="str">
        <f>VLOOKUP(Orders[[#This Row],[ProductID]],Products[],3,FALSE)</f>
        <v>Office Supplies</v>
      </c>
      <c r="F846" s="1" t="s">
        <v>55</v>
      </c>
      <c r="G846" s="1" t="str">
        <f>_xlfn.XLOOKUP(Orders[[#This Row],[CustomerID]],'Customers'!A:A,'Customers'!E:E)</f>
        <v>Consumer</v>
      </c>
      <c r="H846" s="2">
        <v>45417</v>
      </c>
      <c r="I846" s="2">
        <v>45431</v>
      </c>
      <c r="J846">
        <v>4</v>
      </c>
      <c r="K846">
        <v>5860.71</v>
      </c>
      <c r="L846">
        <v>0.05</v>
      </c>
      <c r="M846" s="1" t="s">
        <v>39</v>
      </c>
      <c r="N846" s="1" t="s">
        <v>84</v>
      </c>
      <c r="O846" s="1" t="s">
        <v>21</v>
      </c>
      <c r="P846" s="3">
        <f>Orders[[#This Row],[Quantity]]*Orders[[#This Row],[UnitPrice]]*(1-Orders[[#This Row],[Discount]])</f>
        <v>22270.698</v>
      </c>
      <c r="Q846" s="1" t="str">
        <f>IF(AND(Orders[[#This Row],[Order Value]]&gt;50000,Orders[[#This Row],[Status]]="Completed"),"Yes","No")</f>
        <v>No</v>
      </c>
      <c r="R846" s="1" t="str">
        <f>IF(OR(Orders[[#This Row],[Region]]="Dhaka",Orders[[#This Row],[Region]]="Chattogram"),"Priority","Standard")</f>
        <v>Standard</v>
      </c>
      <c r="S846" s="1" t="str">
        <f>_xlfn.CONCAT(Orders[[#This Row],[OrderID]],Orders[[#This Row],[CustomerID]],Orders[[#This Row],[Order Value]])</f>
        <v>O05365C022122270.698</v>
      </c>
    </row>
    <row r="847" spans="1:19" x14ac:dyDescent="0.25">
      <c r="A847" s="1" t="s">
        <v>1338</v>
      </c>
      <c r="B847" s="1" t="s">
        <v>1224</v>
      </c>
      <c r="C847" s="1" t="s">
        <v>62</v>
      </c>
      <c r="D847" s="1" t="str">
        <f>VLOOKUP(C847,Products[],2,FALSE)</f>
        <v>Mobile Accessories Lite 346</v>
      </c>
      <c r="E847" s="1" t="str">
        <f>VLOOKUP(Orders[[#This Row],[ProductID]],Products[],3,FALSE)</f>
        <v>Electronics</v>
      </c>
      <c r="F847" s="1" t="s">
        <v>55</v>
      </c>
      <c r="G847" s="1" t="str">
        <f>_xlfn.XLOOKUP(Orders[[#This Row],[CustomerID]],'Customers'!A:A,'Customers'!E:E)</f>
        <v>consumer</v>
      </c>
      <c r="H847" s="2">
        <v>45319</v>
      </c>
      <c r="I847" s="2">
        <v>45324</v>
      </c>
      <c r="J847">
        <v>15</v>
      </c>
      <c r="K847">
        <v>213.44</v>
      </c>
      <c r="L847">
        <v>0.2</v>
      </c>
      <c r="M847" s="1" t="s">
        <v>39</v>
      </c>
      <c r="N847" s="1" t="s">
        <v>15</v>
      </c>
      <c r="O847" s="1" t="s">
        <v>29</v>
      </c>
      <c r="P847" s="3">
        <f>Orders[[#This Row],[Quantity]]*Orders[[#This Row],[UnitPrice]]*(1-Orders[[#This Row],[Discount]])</f>
        <v>2561.2800000000002</v>
      </c>
      <c r="Q847" s="1" t="str">
        <f>IF(AND(Orders[[#This Row],[Order Value]]&gt;50000,Orders[[#This Row],[Status]]="Completed"),"Yes","No")</f>
        <v>No</v>
      </c>
      <c r="R847" s="1" t="str">
        <f>IF(OR(Orders[[#This Row],[Region]]="Dhaka",Orders[[#This Row],[Region]]="Chattogram"),"Priority","Standard")</f>
        <v>Standard</v>
      </c>
      <c r="S847" s="1" t="str">
        <f>_xlfn.CONCAT(Orders[[#This Row],[OrderID]],Orders[[#This Row],[CustomerID]],Orders[[#This Row],[Order Value]])</f>
        <v>O04608C00712561.28</v>
      </c>
    </row>
    <row r="848" spans="1:19" x14ac:dyDescent="0.25">
      <c r="A848" s="1" t="s">
        <v>1339</v>
      </c>
      <c r="B848" s="1" t="s">
        <v>714</v>
      </c>
      <c r="C848" s="1" t="s">
        <v>160</v>
      </c>
      <c r="D848" s="1" t="str">
        <f>VLOOKUP(C848,Products[],2,FALSE)</f>
        <v>Audio Pro 619</v>
      </c>
      <c r="E848" s="1" t="str">
        <f>VLOOKUP(Orders[[#This Row],[ProductID]],Products[],3,FALSE)</f>
        <v>Electronics</v>
      </c>
      <c r="F848" s="1" t="s">
        <v>63</v>
      </c>
      <c r="G848" s="1" t="str">
        <f>_xlfn.XLOOKUP(Orders[[#This Row],[CustomerID]],'Customers'!A:A,'Customers'!E:E)</f>
        <v>consumer</v>
      </c>
      <c r="H848" s="2">
        <v>45953</v>
      </c>
      <c r="I848" s="2">
        <v>45960</v>
      </c>
      <c r="J848">
        <v>8</v>
      </c>
      <c r="K848">
        <v>5362.15</v>
      </c>
      <c r="L848">
        <v>0</v>
      </c>
      <c r="M848" s="1" t="s">
        <v>39</v>
      </c>
      <c r="N848" s="1" t="s">
        <v>34</v>
      </c>
      <c r="O848" s="1" t="s">
        <v>29</v>
      </c>
      <c r="P848" s="3">
        <f>Orders[[#This Row],[Quantity]]*Orders[[#This Row],[UnitPrice]]*(1-Orders[[#This Row],[Discount]])</f>
        <v>42897.2</v>
      </c>
      <c r="Q848" s="1" t="str">
        <f>IF(AND(Orders[[#This Row],[Order Value]]&gt;50000,Orders[[#This Row],[Status]]="Completed"),"Yes","No")</f>
        <v>No</v>
      </c>
      <c r="R848" s="1" t="str">
        <f>IF(OR(Orders[[#This Row],[Region]]="Dhaka",Orders[[#This Row],[Region]]="Chattogram"),"Priority","Standard")</f>
        <v>Standard</v>
      </c>
      <c r="S848" s="1" t="str">
        <f>_xlfn.CONCAT(Orders[[#This Row],[OrderID]],Orders[[#This Row],[CustomerID]],Orders[[#This Row],[Order Value]])</f>
        <v>O04686C016642897.2</v>
      </c>
    </row>
    <row r="849" spans="1:19" x14ac:dyDescent="0.25">
      <c r="A849" s="1" t="s">
        <v>1341</v>
      </c>
      <c r="B849" s="1" t="s">
        <v>257</v>
      </c>
      <c r="C849" s="1" t="s">
        <v>12</v>
      </c>
      <c r="D849" s="1" t="str">
        <f>VLOOKUP(C849,Products[],2,FALSE)</f>
        <v>Beverages Plus 578</v>
      </c>
      <c r="E849" s="1" t="str">
        <f>VLOOKUP(Orders[[#This Row],[ProductID]],Products[],3,FALSE)</f>
        <v>Groceries</v>
      </c>
      <c r="F849" s="1" t="s">
        <v>51</v>
      </c>
      <c r="G849" s="1" t="str">
        <f>_xlfn.XLOOKUP(Orders[[#This Row],[CustomerID]],'Customers'!A:A,'Customers'!E:E)</f>
        <v>consumer</v>
      </c>
      <c r="H849" s="2">
        <v>45361</v>
      </c>
      <c r="I849" s="2">
        <v>45369</v>
      </c>
      <c r="J849">
        <v>22</v>
      </c>
      <c r="K849">
        <v>312.58</v>
      </c>
      <c r="L849">
        <v>0</v>
      </c>
      <c r="M849" s="1" t="s">
        <v>43</v>
      </c>
      <c r="N849" s="1" t="s">
        <v>15</v>
      </c>
      <c r="O849" s="1" t="s">
        <v>35</v>
      </c>
      <c r="P849" s="3">
        <f>Orders[[#This Row],[Quantity]]*Orders[[#This Row],[UnitPrice]]*(1-Orders[[#This Row],[Discount]])</f>
        <v>6876.7599999999993</v>
      </c>
      <c r="Q849" s="1" t="str">
        <f>IF(AND(Orders[[#This Row],[Order Value]]&gt;50000,Orders[[#This Row],[Status]]="Completed"),"Yes","No")</f>
        <v>No</v>
      </c>
      <c r="R849" s="1" t="str">
        <f>IF(OR(Orders[[#This Row],[Region]]="Dhaka",Orders[[#This Row],[Region]]="Chattogram"),"Priority","Standard")</f>
        <v>Standard</v>
      </c>
      <c r="S849" s="1" t="str">
        <f>_xlfn.CONCAT(Orders[[#This Row],[OrderID]],Orders[[#This Row],[CustomerID]],Orders[[#This Row],[Order Value]])</f>
        <v>O04844C02046876.76</v>
      </c>
    </row>
    <row r="850" spans="1:19" x14ac:dyDescent="0.25">
      <c r="A850" s="1" t="s">
        <v>1342</v>
      </c>
      <c r="B850" s="1" t="s">
        <v>652</v>
      </c>
      <c r="C850" s="1" t="s">
        <v>148</v>
      </c>
      <c r="D850" s="1" t="str">
        <f>VLOOKUP(C850,Products[],2,FALSE)</f>
        <v>Audio Classic 927</v>
      </c>
      <c r="E850" s="1" t="str">
        <f>VLOOKUP(Orders[[#This Row],[ProductID]],Products[],3,FALSE)</f>
        <v>Electronics</v>
      </c>
      <c r="F850" s="1" t="s">
        <v>105</v>
      </c>
      <c r="G850" s="1" t="str">
        <f>_xlfn.XLOOKUP(Orders[[#This Row],[CustomerID]],'Customers'!A:A,'Customers'!E:E)</f>
        <v>Home Office</v>
      </c>
      <c r="H850" s="2">
        <v>45426</v>
      </c>
      <c r="I850" s="2">
        <v>45430</v>
      </c>
      <c r="J850">
        <v>3</v>
      </c>
      <c r="K850">
        <v>3557.13</v>
      </c>
      <c r="L850">
        <v>0.1</v>
      </c>
      <c r="M850" s="1" t="s">
        <v>52</v>
      </c>
      <c r="N850" s="1" t="s">
        <v>28</v>
      </c>
      <c r="O850" s="1" t="s">
        <v>21</v>
      </c>
      <c r="P850" s="3">
        <f>Orders[[#This Row],[Quantity]]*Orders[[#This Row],[UnitPrice]]*(1-Orders[[#This Row],[Discount]])</f>
        <v>9604.2510000000002</v>
      </c>
      <c r="Q850" s="1" t="str">
        <f>IF(AND(Orders[[#This Row],[Order Value]]&gt;50000,Orders[[#This Row],[Status]]="Completed"),"Yes","No")</f>
        <v>No</v>
      </c>
      <c r="R850" s="1" t="str">
        <f>IF(OR(Orders[[#This Row],[Region]]="Dhaka",Orders[[#This Row],[Region]]="Chattogram"),"Priority","Standard")</f>
        <v>Priority</v>
      </c>
      <c r="S850" s="1" t="str">
        <f>_xlfn.CONCAT(Orders[[#This Row],[OrderID]],Orders[[#This Row],[CustomerID]],Orders[[#This Row],[Order Value]])</f>
        <v>O01624C01899604.251</v>
      </c>
    </row>
    <row r="851" spans="1:19" x14ac:dyDescent="0.25">
      <c r="A851" s="1" t="s">
        <v>1343</v>
      </c>
      <c r="B851" s="1" t="s">
        <v>505</v>
      </c>
      <c r="C851" s="1" t="s">
        <v>267</v>
      </c>
      <c r="D851" s="1" t="str">
        <f>VLOOKUP(C851,Products[],2,FALSE)</f>
        <v>Decor Prime 953</v>
      </c>
      <c r="E851" s="1" t="str">
        <f>VLOOKUP(Orders[[#This Row],[ProductID]],Products[],3,FALSE)</f>
        <v>Furniture</v>
      </c>
      <c r="F851" s="1" t="s">
        <v>47</v>
      </c>
      <c r="G851" s="1" t="str">
        <f>_xlfn.XLOOKUP(Orders[[#This Row],[CustomerID]],'Customers'!A:A,'Customers'!E:E)</f>
        <v>consumer</v>
      </c>
      <c r="H851" s="2">
        <v>45683</v>
      </c>
      <c r="I851" s="2">
        <v>45695</v>
      </c>
      <c r="J851">
        <v>11</v>
      </c>
      <c r="K851">
        <v>1140.8599999999999</v>
      </c>
      <c r="L851">
        <v>0</v>
      </c>
      <c r="M851" s="1" t="s">
        <v>43</v>
      </c>
      <c r="N851" s="1" t="s">
        <v>15</v>
      </c>
      <c r="O851" s="1" t="s">
        <v>24</v>
      </c>
      <c r="P851" s="3">
        <f>Orders[[#This Row],[Quantity]]*Orders[[#This Row],[UnitPrice]]*(1-Orders[[#This Row],[Discount]])</f>
        <v>12549.46</v>
      </c>
      <c r="Q851" s="1" t="str">
        <f>IF(AND(Orders[[#This Row],[Order Value]]&gt;50000,Orders[[#This Row],[Status]]="Completed"),"Yes","No")</f>
        <v>No</v>
      </c>
      <c r="R851" s="1" t="str">
        <f>IF(OR(Orders[[#This Row],[Region]]="Dhaka",Orders[[#This Row],[Region]]="Chattogram"),"Priority","Standard")</f>
        <v>Standard</v>
      </c>
      <c r="S851" s="1" t="str">
        <f>_xlfn.CONCAT(Orders[[#This Row],[OrderID]],Orders[[#This Row],[CustomerID]],Orders[[#This Row],[Order Value]])</f>
        <v>O00204C047012549.46</v>
      </c>
    </row>
    <row r="852" spans="1:19" x14ac:dyDescent="0.25">
      <c r="A852" s="1" t="s">
        <v>1344</v>
      </c>
      <c r="B852" s="1" t="s">
        <v>281</v>
      </c>
      <c r="C852" s="1" t="s">
        <v>194</v>
      </c>
      <c r="D852" s="1" t="str">
        <f>VLOOKUP(C852,Products[],2,FALSE)</f>
        <v>Pens Mini 388</v>
      </c>
      <c r="E852" s="1" t="str">
        <f>VLOOKUP(Orders[[#This Row],[ProductID]],Products[],3,FALSE)</f>
        <v>Office Supplies</v>
      </c>
      <c r="F852" s="1" t="s">
        <v>82</v>
      </c>
      <c r="G852" s="1" t="str">
        <f>_xlfn.XLOOKUP(Orders[[#This Row],[CustomerID]],'Customers'!A:A,'Customers'!E:E)</f>
        <v>SMB</v>
      </c>
      <c r="H852" s="2">
        <v>45498</v>
      </c>
      <c r="I852" s="2">
        <v>45505</v>
      </c>
      <c r="J852">
        <v>1</v>
      </c>
      <c r="K852">
        <v>221.4</v>
      </c>
      <c r="L852">
        <v>0</v>
      </c>
      <c r="M852" s="1" t="s">
        <v>52</v>
      </c>
      <c r="N852" s="1" t="s">
        <v>34</v>
      </c>
      <c r="O852" s="1" t="s">
        <v>24</v>
      </c>
      <c r="P852" s="3">
        <f>Orders[[#This Row],[Quantity]]*Orders[[#This Row],[UnitPrice]]*(1-Orders[[#This Row],[Discount]])</f>
        <v>221.4</v>
      </c>
      <c r="Q852" s="1" t="str">
        <f>IF(AND(Orders[[#This Row],[Order Value]]&gt;50000,Orders[[#This Row],[Status]]="Completed"),"Yes","No")</f>
        <v>No</v>
      </c>
      <c r="R852" s="1" t="str">
        <f>IF(OR(Orders[[#This Row],[Region]]="Dhaka",Orders[[#This Row],[Region]]="Chattogram"),"Priority","Standard")</f>
        <v>Priority</v>
      </c>
      <c r="S852" s="1" t="str">
        <f>_xlfn.CONCAT(Orders[[#This Row],[OrderID]],Orders[[#This Row],[CustomerID]],Orders[[#This Row],[Order Value]])</f>
        <v>O04977C0376221.4</v>
      </c>
    </row>
    <row r="853" spans="1:19" x14ac:dyDescent="0.25">
      <c r="A853" s="1" t="s">
        <v>1345</v>
      </c>
      <c r="B853" s="1" t="s">
        <v>435</v>
      </c>
      <c r="C853" s="1" t="s">
        <v>157</v>
      </c>
      <c r="D853" s="1" t="str">
        <f>VLOOKUP(C853,Products[],2,FALSE)</f>
        <v>Snacks Deluxe 862</v>
      </c>
      <c r="E853" s="1" t="str">
        <f>VLOOKUP(Orders[[#This Row],[ProductID]],Products[],3,FALSE)</f>
        <v>Groceries</v>
      </c>
      <c r="F853" s="1" t="s">
        <v>33</v>
      </c>
      <c r="G853" s="1" t="str">
        <f>_xlfn.XLOOKUP(Orders[[#This Row],[CustomerID]],'Customers'!A:A,'Customers'!E:E)</f>
        <v>Consumer</v>
      </c>
      <c r="H853" s="2">
        <v>45835</v>
      </c>
      <c r="I853" s="2">
        <v>45840</v>
      </c>
      <c r="J853">
        <v>21</v>
      </c>
      <c r="K853">
        <v>2794.98</v>
      </c>
      <c r="L853">
        <v>0</v>
      </c>
      <c r="M853" s="1" t="s">
        <v>39</v>
      </c>
      <c r="N853" s="1" t="s">
        <v>34</v>
      </c>
      <c r="O853" s="1" t="s">
        <v>24</v>
      </c>
      <c r="P853" s="3">
        <f>Orders[[#This Row],[Quantity]]*Orders[[#This Row],[UnitPrice]]*(1-Orders[[#This Row],[Discount]])</f>
        <v>58694.58</v>
      </c>
      <c r="Q853" s="1" t="str">
        <f>IF(AND(Orders[[#This Row],[Order Value]]&gt;50000,Orders[[#This Row],[Status]]="Completed"),"Yes","No")</f>
        <v>Yes</v>
      </c>
      <c r="R853" s="1" t="str">
        <f>IF(OR(Orders[[#This Row],[Region]]="Dhaka",Orders[[#This Row],[Region]]="Chattogram"),"Priority","Standard")</f>
        <v>Standard</v>
      </c>
      <c r="S853" s="1" t="str">
        <f>_xlfn.CONCAT(Orders[[#This Row],[OrderID]],Orders[[#This Row],[CustomerID]],Orders[[#This Row],[Order Value]])</f>
        <v>O04236C001058694.58</v>
      </c>
    </row>
    <row r="854" spans="1:19" hidden="1" x14ac:dyDescent="0.25">
      <c r="A854" s="1" t="s">
        <v>1346</v>
      </c>
      <c r="B854" s="1" t="s">
        <v>562</v>
      </c>
      <c r="C854" s="1" t="s">
        <v>248</v>
      </c>
      <c r="D854" s="1" t="e">
        <f>VLOOKUP(C854,Products[],2,FALSE)</f>
        <v>#N/A</v>
      </c>
      <c r="E854" s="1" t="e">
        <f>VLOOKUP(Orders[[#This Row],[ProductID]],Products[],3,FALSE)</f>
        <v>#N/A</v>
      </c>
      <c r="F854" s="1" t="s">
        <v>63</v>
      </c>
      <c r="G854" s="1" t="str">
        <f>_xlfn.XLOOKUP(Orders[[#This Row],[CustomerID]],'Customers'!A:A,'Customers'!E:E)</f>
        <v>consumer</v>
      </c>
      <c r="H854" s="2">
        <v>45319</v>
      </c>
      <c r="I854" s="2">
        <v>45330</v>
      </c>
      <c r="J854">
        <v>6</v>
      </c>
      <c r="K854">
        <v>6015.61</v>
      </c>
      <c r="L854">
        <v>0.1</v>
      </c>
      <c r="M854" s="1" t="s">
        <v>52</v>
      </c>
      <c r="N854" s="1" t="s">
        <v>34</v>
      </c>
      <c r="O854" s="1" t="s">
        <v>35</v>
      </c>
      <c r="P854" s="3">
        <f>Orders[[#This Row],[Quantity]]*Orders[[#This Row],[UnitPrice]]*(1-Orders[[#This Row],[Discount]])</f>
        <v>32484.293999999998</v>
      </c>
      <c r="Q854" s="1" t="str">
        <f>IF(AND(Orders[[#This Row],[Order Value]]&gt;50000,Orders[[#This Row],[Status]]="Completed"),"Yes","No")</f>
        <v>No</v>
      </c>
      <c r="R854" s="1" t="str">
        <f>IF(OR(Orders[[#This Row],[Region]]="Dhaka",Orders[[#This Row],[Region]]="Chattogram"),"Priority","Standard")</f>
        <v>Priority</v>
      </c>
      <c r="S854" s="1" t="str">
        <f>_xlfn.CONCAT(Orders[[#This Row],[OrderID]],Orders[[#This Row],[CustomerID]],Orders[[#This Row],[Order Value]])</f>
        <v>O02717C008232484.294</v>
      </c>
    </row>
    <row r="855" spans="1:19" x14ac:dyDescent="0.25">
      <c r="A855" s="1" t="s">
        <v>1347</v>
      </c>
      <c r="B855" s="1" t="s">
        <v>745</v>
      </c>
      <c r="C855" s="1" t="s">
        <v>121</v>
      </c>
      <c r="D855" s="1" t="str">
        <f>VLOOKUP(C855,Products[],2,FALSE)</f>
        <v>Storage Max 865</v>
      </c>
      <c r="E855" s="1" t="str">
        <f>VLOOKUP(Orders[[#This Row],[ProductID]],Products[],3,FALSE)</f>
        <v>Furniture</v>
      </c>
      <c r="F855" s="1" t="s">
        <v>63</v>
      </c>
      <c r="G855" s="1" t="str">
        <f>_xlfn.XLOOKUP(Orders[[#This Row],[CustomerID]],'Customers'!A:A,'Customers'!E:E)</f>
        <v>consumer</v>
      </c>
      <c r="H855" s="2">
        <v>45569</v>
      </c>
      <c r="I855" s="2">
        <v>45570</v>
      </c>
      <c r="J855">
        <v>8</v>
      </c>
      <c r="K855">
        <v>6495.3</v>
      </c>
      <c r="L855">
        <v>0.1</v>
      </c>
      <c r="M855" s="1" t="s">
        <v>52</v>
      </c>
      <c r="N855" s="1" t="s">
        <v>28</v>
      </c>
      <c r="O855" s="1" t="s">
        <v>29</v>
      </c>
      <c r="P855" s="3">
        <f>Orders[[#This Row],[Quantity]]*Orders[[#This Row],[UnitPrice]]*(1-Orders[[#This Row],[Discount]])</f>
        <v>46766.16</v>
      </c>
      <c r="Q855" s="1" t="str">
        <f>IF(AND(Orders[[#This Row],[Order Value]]&gt;50000,Orders[[#This Row],[Status]]="Completed"),"Yes","No")</f>
        <v>No</v>
      </c>
      <c r="R855" s="1" t="str">
        <f>IF(OR(Orders[[#This Row],[Region]]="Dhaka",Orders[[#This Row],[Region]]="Chattogram"),"Priority","Standard")</f>
        <v>Priority</v>
      </c>
      <c r="S855" s="1" t="str">
        <f>_xlfn.CONCAT(Orders[[#This Row],[OrderID]],Orders[[#This Row],[CustomerID]],Orders[[#This Row],[Order Value]])</f>
        <v>O03928C029246766.16</v>
      </c>
    </row>
    <row r="856" spans="1:19" x14ac:dyDescent="0.25">
      <c r="A856" s="1" t="s">
        <v>1348</v>
      </c>
      <c r="B856" s="1" t="s">
        <v>319</v>
      </c>
      <c r="C856" s="1" t="s">
        <v>230</v>
      </c>
      <c r="D856" s="1" t="str">
        <f>VLOOKUP(C856,Products[],2,FALSE)</f>
        <v>Footwear Eco 532</v>
      </c>
      <c r="E856" s="1" t="str">
        <f>VLOOKUP(Orders[[#This Row],[ProductID]],Products[],3,FALSE)</f>
        <v>Apparel</v>
      </c>
      <c r="F856" s="1" t="s">
        <v>63</v>
      </c>
      <c r="G856" s="1" t="str">
        <f>_xlfn.XLOOKUP(Orders[[#This Row],[CustomerID]],'Customers'!A:A,'Customers'!E:E)</f>
        <v>Corporate</v>
      </c>
      <c r="H856" s="2">
        <v>45502</v>
      </c>
      <c r="I856" s="2">
        <v>45508</v>
      </c>
      <c r="J856">
        <v>5</v>
      </c>
      <c r="K856">
        <v>3674.74</v>
      </c>
      <c r="L856">
        <v>0.2</v>
      </c>
      <c r="M856" s="1" t="s">
        <v>14</v>
      </c>
      <c r="N856" s="1" t="s">
        <v>28</v>
      </c>
      <c r="O856" s="1" t="s">
        <v>24</v>
      </c>
      <c r="P856" s="3">
        <f>Orders[[#This Row],[Quantity]]*Orders[[#This Row],[UnitPrice]]*(1-Orders[[#This Row],[Discount]])</f>
        <v>14698.96</v>
      </c>
      <c r="Q856" s="1" t="str">
        <f>IF(AND(Orders[[#This Row],[Order Value]]&gt;50000,Orders[[#This Row],[Status]]="Completed"),"Yes","No")</f>
        <v>No</v>
      </c>
      <c r="R856" s="1" t="str">
        <f>IF(OR(Orders[[#This Row],[Region]]="Dhaka",Orders[[#This Row],[Region]]="Chattogram"),"Priority","Standard")</f>
        <v>Standard</v>
      </c>
      <c r="S856" s="1" t="str">
        <f>_xlfn.CONCAT(Orders[[#This Row],[OrderID]],Orders[[#This Row],[CustomerID]],Orders[[#This Row],[Order Value]])</f>
        <v>O04486C043114698.96</v>
      </c>
    </row>
    <row r="857" spans="1:19" x14ac:dyDescent="0.25">
      <c r="A857" s="1" t="s">
        <v>1349</v>
      </c>
      <c r="B857" s="1" t="s">
        <v>1350</v>
      </c>
      <c r="C857" s="1" t="s">
        <v>58</v>
      </c>
      <c r="D857" s="1" t="str">
        <f>VLOOKUP(C857,Products[],2,FALSE)</f>
        <v>Beverages Standard 258</v>
      </c>
      <c r="E857" s="1" t="str">
        <f>VLOOKUP(Orders[[#This Row],[ProductID]],Products[],3,FALSE)</f>
        <v>Groceries</v>
      </c>
      <c r="F857" s="1" t="s">
        <v>79</v>
      </c>
      <c r="G857" s="1" t="str">
        <f>_xlfn.XLOOKUP(Orders[[#This Row],[CustomerID]],'Customers'!A:A,'Customers'!E:E)</f>
        <v>Consumer</v>
      </c>
      <c r="H857" s="2">
        <v>45813</v>
      </c>
      <c r="I857" s="2">
        <v>45819</v>
      </c>
      <c r="J857">
        <v>21</v>
      </c>
      <c r="K857">
        <v>7254.18</v>
      </c>
      <c r="L857">
        <v>0</v>
      </c>
      <c r="M857" s="1" t="s">
        <v>20</v>
      </c>
      <c r="N857" s="1" t="s">
        <v>34</v>
      </c>
      <c r="O857" s="1" t="s">
        <v>35</v>
      </c>
      <c r="P857" s="3">
        <f>Orders[[#This Row],[Quantity]]*Orders[[#This Row],[UnitPrice]]*(1-Orders[[#This Row],[Discount]])</f>
        <v>152337.78</v>
      </c>
      <c r="Q857" s="1" t="str">
        <f>IF(AND(Orders[[#This Row],[Order Value]]&gt;50000,Orders[[#This Row],[Status]]="Completed"),"Yes","No")</f>
        <v>Yes</v>
      </c>
      <c r="R857" s="1" t="str">
        <f>IF(OR(Orders[[#This Row],[Region]]="Dhaka",Orders[[#This Row],[Region]]="Chattogram"),"Priority","Standard")</f>
        <v>Priority</v>
      </c>
      <c r="S857" s="1" t="str">
        <f>_xlfn.CONCAT(Orders[[#This Row],[OrderID]],Orders[[#This Row],[CustomerID]],Orders[[#This Row],[Order Value]])</f>
        <v>O01991C0167152337.78</v>
      </c>
    </row>
    <row r="858" spans="1:19" x14ac:dyDescent="0.25">
      <c r="A858" s="1" t="s">
        <v>1351</v>
      </c>
      <c r="B858" s="1" t="s">
        <v>950</v>
      </c>
      <c r="C858" s="1" t="s">
        <v>46</v>
      </c>
      <c r="D858" s="1" t="str">
        <f>VLOOKUP(C858,Products[],2,FALSE)</f>
        <v>Tables Max 631</v>
      </c>
      <c r="E858" s="1" t="str">
        <f>VLOOKUP(Orders[[#This Row],[ProductID]],Products[],3,FALSE)</f>
        <v>Furniture</v>
      </c>
      <c r="F858" s="1" t="s">
        <v>63</v>
      </c>
      <c r="G858" s="1" t="str">
        <f>_xlfn.XLOOKUP(Orders[[#This Row],[CustomerID]],'Customers'!A:A,'Customers'!E:E)</f>
        <v>Home Office</v>
      </c>
      <c r="H858" s="2">
        <v>45786</v>
      </c>
      <c r="I858" s="2">
        <v>45788</v>
      </c>
      <c r="J858">
        <v>7</v>
      </c>
      <c r="K858">
        <v>2065.86</v>
      </c>
      <c r="L858">
        <v>0.1</v>
      </c>
      <c r="M858" s="1" t="s">
        <v>39</v>
      </c>
      <c r="N858" s="1" t="s">
        <v>84</v>
      </c>
      <c r="O858" s="1" t="s">
        <v>35</v>
      </c>
      <c r="P858" s="3">
        <f>Orders[[#This Row],[Quantity]]*Orders[[#This Row],[UnitPrice]]*(1-Orders[[#This Row],[Discount]])</f>
        <v>13014.918000000001</v>
      </c>
      <c r="Q858" s="1" t="str">
        <f>IF(AND(Orders[[#This Row],[Order Value]]&gt;50000,Orders[[#This Row],[Status]]="Completed"),"Yes","No")</f>
        <v>No</v>
      </c>
      <c r="R858" s="1" t="str">
        <f>IF(OR(Orders[[#This Row],[Region]]="Dhaka",Orders[[#This Row],[Region]]="Chattogram"),"Priority","Standard")</f>
        <v>Standard</v>
      </c>
      <c r="S858" s="1" t="str">
        <f>_xlfn.CONCAT(Orders[[#This Row],[OrderID]],Orders[[#This Row],[CustomerID]],Orders[[#This Row],[Order Value]])</f>
        <v>O04464C029413014.918</v>
      </c>
    </row>
    <row r="859" spans="1:19" x14ac:dyDescent="0.25">
      <c r="A859" s="1" t="s">
        <v>1352</v>
      </c>
      <c r="B859" s="1" t="s">
        <v>1033</v>
      </c>
      <c r="C859" s="1" t="s">
        <v>104</v>
      </c>
      <c r="D859" s="1" t="str">
        <f>VLOOKUP(C859,Products[],2,FALSE)</f>
        <v>Audio Prime 238</v>
      </c>
      <c r="E859" s="1" t="str">
        <f>VLOOKUP(Orders[[#This Row],[ProductID]],Products[],3,FALSE)</f>
        <v>Electronics</v>
      </c>
      <c r="F859" s="1" t="s">
        <v>47</v>
      </c>
      <c r="G859" s="1" t="str">
        <f>_xlfn.XLOOKUP(Orders[[#This Row],[CustomerID]],'Customers'!A:A,'Customers'!E:E)</f>
        <v>SMB</v>
      </c>
      <c r="H859" s="2">
        <v>45580</v>
      </c>
      <c r="I859" s="2">
        <v>45585</v>
      </c>
      <c r="J859">
        <v>14</v>
      </c>
      <c r="K859">
        <v>3482.1</v>
      </c>
      <c r="L859">
        <v>0</v>
      </c>
      <c r="M859" s="1" t="s">
        <v>43</v>
      </c>
      <c r="N859" s="1" t="s">
        <v>28</v>
      </c>
      <c r="O859" s="1" t="s">
        <v>21</v>
      </c>
      <c r="P859" s="3">
        <f>Orders[[#This Row],[Quantity]]*Orders[[#This Row],[UnitPrice]]*(1-Orders[[#This Row],[Discount]])</f>
        <v>48749.4</v>
      </c>
      <c r="Q859" s="1" t="str">
        <f>IF(AND(Orders[[#This Row],[Order Value]]&gt;50000,Orders[[#This Row],[Status]]="Completed"),"Yes","No")</f>
        <v>No</v>
      </c>
      <c r="R859" s="1" t="str">
        <f>IF(OR(Orders[[#This Row],[Region]]="Dhaka",Orders[[#This Row],[Region]]="Chattogram"),"Priority","Standard")</f>
        <v>Standard</v>
      </c>
      <c r="S859" s="1" t="str">
        <f>_xlfn.CONCAT(Orders[[#This Row],[OrderID]],Orders[[#This Row],[CustomerID]],Orders[[#This Row],[Order Value]])</f>
        <v>O01935C035048749.4</v>
      </c>
    </row>
    <row r="860" spans="1:19" x14ac:dyDescent="0.25">
      <c r="A860" s="1" t="s">
        <v>1353</v>
      </c>
      <c r="B860" s="1" t="s">
        <v>1354</v>
      </c>
      <c r="C860" s="1" t="s">
        <v>104</v>
      </c>
      <c r="D860" s="1" t="str">
        <f>VLOOKUP(C860,Products[],2,FALSE)</f>
        <v>Audio Prime 238</v>
      </c>
      <c r="E860" s="1" t="str">
        <f>VLOOKUP(Orders[[#This Row],[ProductID]],Products[],3,FALSE)</f>
        <v>Electronics</v>
      </c>
      <c r="F860" s="1" t="s">
        <v>51</v>
      </c>
      <c r="G860" s="1" t="str">
        <f>_xlfn.XLOOKUP(Orders[[#This Row],[CustomerID]],'Customers'!A:A,'Customers'!E:E)</f>
        <v>Home Office</v>
      </c>
      <c r="H860" s="2">
        <v>45366</v>
      </c>
      <c r="I860" s="2">
        <v>45378</v>
      </c>
      <c r="J860">
        <v>4</v>
      </c>
      <c r="K860">
        <v>5464.69</v>
      </c>
      <c r="L860">
        <v>0</v>
      </c>
      <c r="M860" s="1" t="s">
        <v>43</v>
      </c>
      <c r="N860" s="1" t="s">
        <v>34</v>
      </c>
      <c r="O860" s="1" t="s">
        <v>35</v>
      </c>
      <c r="P860" s="3">
        <f>Orders[[#This Row],[Quantity]]*Orders[[#This Row],[UnitPrice]]*(1-Orders[[#This Row],[Discount]])</f>
        <v>21858.76</v>
      </c>
      <c r="Q860" s="1" t="str">
        <f>IF(AND(Orders[[#This Row],[Order Value]]&gt;50000,Orders[[#This Row],[Status]]="Completed"),"Yes","No")</f>
        <v>No</v>
      </c>
      <c r="R860" s="1" t="str">
        <f>IF(OR(Orders[[#This Row],[Region]]="Dhaka",Orders[[#This Row],[Region]]="Chattogram"),"Priority","Standard")</f>
        <v>Standard</v>
      </c>
      <c r="S860" s="1" t="str">
        <f>_xlfn.CONCAT(Orders[[#This Row],[OrderID]],Orders[[#This Row],[CustomerID]],Orders[[#This Row],[Order Value]])</f>
        <v>O01029C005121858.76</v>
      </c>
    </row>
    <row r="861" spans="1:19" x14ac:dyDescent="0.25">
      <c r="A861" s="1" t="s">
        <v>1355</v>
      </c>
      <c r="B861" s="1" t="s">
        <v>207</v>
      </c>
      <c r="C861" s="1" t="s">
        <v>62</v>
      </c>
      <c r="D861" s="1" t="str">
        <f>VLOOKUP(C861,Products[],2,FALSE)</f>
        <v>Mobile Accessories Lite 346</v>
      </c>
      <c r="E861" s="1" t="str">
        <f>VLOOKUP(Orders[[#This Row],[ProductID]],Products[],3,FALSE)</f>
        <v>Electronics</v>
      </c>
      <c r="F861" s="1" t="s">
        <v>63</v>
      </c>
      <c r="G861" s="1" t="str">
        <f>_xlfn.XLOOKUP(Orders[[#This Row],[CustomerID]],'Customers'!A:A,'Customers'!E:E)</f>
        <v>consumer</v>
      </c>
      <c r="H861" s="2">
        <v>45692</v>
      </c>
      <c r="I861" s="2">
        <v>45701</v>
      </c>
      <c r="J861">
        <v>14</v>
      </c>
      <c r="K861">
        <v>4860.8599999999997</v>
      </c>
      <c r="L861">
        <v>0.05</v>
      </c>
      <c r="M861" s="1" t="s">
        <v>39</v>
      </c>
      <c r="N861" s="1" t="s">
        <v>34</v>
      </c>
      <c r="O861" s="1" t="s">
        <v>21</v>
      </c>
      <c r="P861" s="3">
        <f>Orders[[#This Row],[Quantity]]*Orders[[#This Row],[UnitPrice]]*(1-Orders[[#This Row],[Discount]])</f>
        <v>64649.437999999987</v>
      </c>
      <c r="Q861" s="1" t="str">
        <f>IF(AND(Orders[[#This Row],[Order Value]]&gt;50000,Orders[[#This Row],[Status]]="Completed"),"Yes","No")</f>
        <v>Yes</v>
      </c>
      <c r="R861" s="1" t="str">
        <f>IF(OR(Orders[[#This Row],[Region]]="Dhaka",Orders[[#This Row],[Region]]="Chattogram"),"Priority","Standard")</f>
        <v>Standard</v>
      </c>
      <c r="S861" s="1" t="str">
        <f>_xlfn.CONCAT(Orders[[#This Row],[OrderID]],Orders[[#This Row],[CustomerID]],Orders[[#This Row],[Order Value]])</f>
        <v>O01564C037564649.438</v>
      </c>
    </row>
    <row r="862" spans="1:19" x14ac:dyDescent="0.25">
      <c r="A862" s="1" t="s">
        <v>1356</v>
      </c>
      <c r="B862" s="1" t="s">
        <v>302</v>
      </c>
      <c r="C862" s="1" t="s">
        <v>114</v>
      </c>
      <c r="D862" s="1" t="str">
        <f>VLOOKUP(C862,Products[],2,FALSE)</f>
        <v>Snacks Standard 963</v>
      </c>
      <c r="E862" s="1" t="str">
        <f>VLOOKUP(Orders[[#This Row],[ProductID]],Products[],3,FALSE)</f>
        <v>Groceries</v>
      </c>
      <c r="F862" s="1" t="s">
        <v>23</v>
      </c>
      <c r="G862" s="1" t="str">
        <f>_xlfn.XLOOKUP(Orders[[#This Row],[CustomerID]],'Customers'!A:A,'Customers'!E:E)</f>
        <v>consumer</v>
      </c>
      <c r="H862" s="2">
        <v>45859</v>
      </c>
      <c r="I862" s="2">
        <v>45864</v>
      </c>
      <c r="J862">
        <v>6</v>
      </c>
      <c r="K862">
        <v>5022.67</v>
      </c>
      <c r="L862">
        <v>0.05</v>
      </c>
      <c r="M862" s="1" t="s">
        <v>43</v>
      </c>
      <c r="N862" s="1" t="s">
        <v>34</v>
      </c>
      <c r="O862" s="1" t="s">
        <v>35</v>
      </c>
      <c r="P862" s="3">
        <f>Orders[[#This Row],[Quantity]]*Orders[[#This Row],[UnitPrice]]*(1-Orders[[#This Row],[Discount]])</f>
        <v>28629.218999999997</v>
      </c>
      <c r="Q862" s="1" t="str">
        <f>IF(AND(Orders[[#This Row],[Order Value]]&gt;50000,Orders[[#This Row],[Status]]="Completed"),"Yes","No")</f>
        <v>No</v>
      </c>
      <c r="R862" s="1" t="str">
        <f>IF(OR(Orders[[#This Row],[Region]]="Dhaka",Orders[[#This Row],[Region]]="Chattogram"),"Priority","Standard")</f>
        <v>Standard</v>
      </c>
      <c r="S862" s="1" t="str">
        <f>_xlfn.CONCAT(Orders[[#This Row],[OrderID]],Orders[[#This Row],[CustomerID]],Orders[[#This Row],[Order Value]])</f>
        <v>O03425C032628629.219</v>
      </c>
    </row>
    <row r="863" spans="1:19" x14ac:dyDescent="0.25">
      <c r="A863" s="1" t="s">
        <v>1357</v>
      </c>
      <c r="B863" s="1" t="s">
        <v>1259</v>
      </c>
      <c r="C863" s="1" t="s">
        <v>230</v>
      </c>
      <c r="D863" s="1" t="str">
        <f>VLOOKUP(C863,Products[],2,FALSE)</f>
        <v>Footwear Eco 532</v>
      </c>
      <c r="E863" s="1" t="str">
        <f>VLOOKUP(Orders[[#This Row],[ProductID]],Products[],3,FALSE)</f>
        <v>Apparel</v>
      </c>
      <c r="F863" s="1" t="s">
        <v>82</v>
      </c>
      <c r="G863" s="1" t="str">
        <f>_xlfn.XLOOKUP(Orders[[#This Row],[CustomerID]],'Customers'!A:A,'Customers'!E:E)</f>
        <v>SMB</v>
      </c>
      <c r="H863" s="2">
        <v>45753</v>
      </c>
      <c r="I863" s="2">
        <v>45759</v>
      </c>
      <c r="J863">
        <v>14</v>
      </c>
      <c r="K863">
        <v>5210.05</v>
      </c>
      <c r="L863">
        <v>0</v>
      </c>
      <c r="M863" s="1" t="s">
        <v>43</v>
      </c>
      <c r="N863" s="1" t="s">
        <v>34</v>
      </c>
      <c r="O863" s="1" t="s">
        <v>21</v>
      </c>
      <c r="P863" s="3">
        <f>Orders[[#This Row],[Quantity]]*Orders[[#This Row],[UnitPrice]]*(1-Orders[[#This Row],[Discount]])</f>
        <v>72940.7</v>
      </c>
      <c r="Q863" s="1" t="str">
        <f>IF(AND(Orders[[#This Row],[Order Value]]&gt;50000,Orders[[#This Row],[Status]]="Completed"),"Yes","No")</f>
        <v>Yes</v>
      </c>
      <c r="R863" s="1" t="str">
        <f>IF(OR(Orders[[#This Row],[Region]]="Dhaka",Orders[[#This Row],[Region]]="Chattogram"),"Priority","Standard")</f>
        <v>Standard</v>
      </c>
      <c r="S863" s="1" t="str">
        <f>_xlfn.CONCAT(Orders[[#This Row],[OrderID]],Orders[[#This Row],[CustomerID]],Orders[[#This Row],[Order Value]])</f>
        <v>O04939C046072940.7</v>
      </c>
    </row>
    <row r="864" spans="1:19" x14ac:dyDescent="0.25">
      <c r="A864" s="1" t="s">
        <v>1358</v>
      </c>
      <c r="B864" s="1" t="s">
        <v>457</v>
      </c>
      <c r="C864" s="1" t="s">
        <v>230</v>
      </c>
      <c r="D864" s="1" t="str">
        <f>VLOOKUP(C864,Products[],2,FALSE)</f>
        <v>Footwear Eco 532</v>
      </c>
      <c r="E864" s="1" t="str">
        <f>VLOOKUP(Orders[[#This Row],[ProductID]],Products[],3,FALSE)</f>
        <v>Apparel</v>
      </c>
      <c r="F864" s="1" t="s">
        <v>55</v>
      </c>
      <c r="G864" s="1" t="str">
        <f>_xlfn.XLOOKUP(Orders[[#This Row],[CustomerID]],'Customers'!A:A,'Customers'!E:E)</f>
        <v>Home Office</v>
      </c>
      <c r="H864" s="2">
        <v>45600</v>
      </c>
      <c r="I864" s="2">
        <v>45606</v>
      </c>
      <c r="J864">
        <v>8</v>
      </c>
      <c r="K864">
        <v>1569.43</v>
      </c>
      <c r="L864">
        <v>0.05</v>
      </c>
      <c r="M864" s="1" t="s">
        <v>52</v>
      </c>
      <c r="N864" s="1" t="s">
        <v>34</v>
      </c>
      <c r="O864" s="1" t="s">
        <v>21</v>
      </c>
      <c r="P864" s="3">
        <f>Orders[[#This Row],[Quantity]]*Orders[[#This Row],[UnitPrice]]*(1-Orders[[#This Row],[Discount]])</f>
        <v>11927.668</v>
      </c>
      <c r="Q864" s="1" t="str">
        <f>IF(AND(Orders[[#This Row],[Order Value]]&gt;50000,Orders[[#This Row],[Status]]="Completed"),"Yes","No")</f>
        <v>No</v>
      </c>
      <c r="R864" s="1" t="str">
        <f>IF(OR(Orders[[#This Row],[Region]]="Dhaka",Orders[[#This Row],[Region]]="Chattogram"),"Priority","Standard")</f>
        <v>Priority</v>
      </c>
      <c r="S864" s="1" t="str">
        <f>_xlfn.CONCAT(Orders[[#This Row],[OrderID]],Orders[[#This Row],[CustomerID]],Orders[[#This Row],[Order Value]])</f>
        <v>O01945C004211927.668</v>
      </c>
    </row>
    <row r="865" spans="1:19" x14ac:dyDescent="0.25">
      <c r="A865" s="1" t="s">
        <v>1359</v>
      </c>
      <c r="B865" s="1" t="s">
        <v>1000</v>
      </c>
      <c r="C865" s="1" t="s">
        <v>22</v>
      </c>
      <c r="D865" s="1" t="str">
        <f>VLOOKUP(C865,Products[],2,FALSE)</f>
        <v>Laptops Lite 159</v>
      </c>
      <c r="E865" s="1" t="str">
        <f>VLOOKUP(Orders[[#This Row],[ProductID]],Products[],3,FALSE)</f>
        <v>Electronics</v>
      </c>
      <c r="F865" s="1" t="s">
        <v>13</v>
      </c>
      <c r="G865" s="1" t="str">
        <f>_xlfn.XLOOKUP(Orders[[#This Row],[CustomerID]],'Customers'!A:A,'Customers'!E:E)</f>
        <v>Home Office</v>
      </c>
      <c r="H865" s="2">
        <v>45731</v>
      </c>
      <c r="I865" s="2">
        <v>45738</v>
      </c>
      <c r="J865">
        <v>4</v>
      </c>
      <c r="K865">
        <v>5581.49</v>
      </c>
      <c r="L865">
        <v>0.2</v>
      </c>
      <c r="M865" s="1" t="s">
        <v>39</v>
      </c>
      <c r="N865" s="1" t="s">
        <v>34</v>
      </c>
      <c r="O865" s="1" t="s">
        <v>35</v>
      </c>
      <c r="P865" s="3">
        <f>Orders[[#This Row],[Quantity]]*Orders[[#This Row],[UnitPrice]]*(1-Orders[[#This Row],[Discount]])</f>
        <v>17860.768</v>
      </c>
      <c r="Q865" s="1" t="str">
        <f>IF(AND(Orders[[#This Row],[Order Value]]&gt;50000,Orders[[#This Row],[Status]]="Completed"),"Yes","No")</f>
        <v>No</v>
      </c>
      <c r="R865" s="1" t="str">
        <f>IF(OR(Orders[[#This Row],[Region]]="Dhaka",Orders[[#This Row],[Region]]="Chattogram"),"Priority","Standard")</f>
        <v>Standard</v>
      </c>
      <c r="S865" s="1" t="str">
        <f>_xlfn.CONCAT(Orders[[#This Row],[OrderID]],Orders[[#This Row],[CustomerID]],Orders[[#This Row],[Order Value]])</f>
        <v>O00674C040517860.768</v>
      </c>
    </row>
    <row r="866" spans="1:19" x14ac:dyDescent="0.25">
      <c r="A866" s="1" t="s">
        <v>1360</v>
      </c>
      <c r="B866" s="1" t="s">
        <v>283</v>
      </c>
      <c r="C866" s="1" t="s">
        <v>212</v>
      </c>
      <c r="D866" s="1" t="str">
        <f>VLOOKUP(C866,Products[],2,FALSE)</f>
        <v>Binders Lite 858</v>
      </c>
      <c r="E866" s="1" t="str">
        <f>VLOOKUP(Orders[[#This Row],[ProductID]],Products[],3,FALSE)</f>
        <v>Office Supplies</v>
      </c>
      <c r="F866" s="1" t="s">
        <v>82</v>
      </c>
      <c r="G866" s="1" t="str">
        <f>_xlfn.XLOOKUP(Orders[[#This Row],[CustomerID]],'Customers'!A:A,'Customers'!E:E)</f>
        <v>Corporate</v>
      </c>
      <c r="H866" s="2">
        <v>45878</v>
      </c>
      <c r="I866" s="2">
        <v>45883</v>
      </c>
      <c r="J866">
        <v>23</v>
      </c>
      <c r="K866">
        <v>376.19</v>
      </c>
      <c r="L866">
        <v>0</v>
      </c>
      <c r="M866" s="1" t="s">
        <v>52</v>
      </c>
      <c r="N866" s="1" t="s">
        <v>34</v>
      </c>
      <c r="O866" s="1" t="s">
        <v>21</v>
      </c>
      <c r="P866" s="3">
        <f>Orders[[#This Row],[Quantity]]*Orders[[#This Row],[UnitPrice]]*(1-Orders[[#This Row],[Discount]])</f>
        <v>8652.3700000000008</v>
      </c>
      <c r="Q866" s="1" t="str">
        <f>IF(AND(Orders[[#This Row],[Order Value]]&gt;50000,Orders[[#This Row],[Status]]="Completed"),"Yes","No")</f>
        <v>No</v>
      </c>
      <c r="R866" s="1" t="str">
        <f>IF(OR(Orders[[#This Row],[Region]]="Dhaka",Orders[[#This Row],[Region]]="Chattogram"),"Priority","Standard")</f>
        <v>Priority</v>
      </c>
      <c r="S866" s="1" t="str">
        <f>_xlfn.CONCAT(Orders[[#This Row],[OrderID]],Orders[[#This Row],[CustomerID]],Orders[[#This Row],[Order Value]])</f>
        <v>O04636C02708652.37</v>
      </c>
    </row>
    <row r="867" spans="1:19" x14ac:dyDescent="0.25">
      <c r="A867" s="1" t="s">
        <v>1361</v>
      </c>
      <c r="B867" s="1" t="s">
        <v>564</v>
      </c>
      <c r="C867" s="1" t="s">
        <v>131</v>
      </c>
      <c r="D867" s="1" t="str">
        <f>VLOOKUP(C867,Products[],2,FALSE)</f>
        <v>Tables Plus 844</v>
      </c>
      <c r="E867" s="1" t="str">
        <f>VLOOKUP(Orders[[#This Row],[ProductID]],Products[],3,FALSE)</f>
        <v>Furniture</v>
      </c>
      <c r="F867" s="1" t="s">
        <v>55</v>
      </c>
      <c r="G867" s="1" t="str">
        <f>_xlfn.XLOOKUP(Orders[[#This Row],[CustomerID]],'Customers'!A:A,'Customers'!E:E)</f>
        <v>Home Office</v>
      </c>
      <c r="H867" s="2">
        <v>45914</v>
      </c>
      <c r="I867" s="2">
        <v>45916</v>
      </c>
      <c r="J867">
        <v>19</v>
      </c>
      <c r="K867">
        <v>5062.88</v>
      </c>
      <c r="L867">
        <v>0.05</v>
      </c>
      <c r="M867" s="1" t="s">
        <v>43</v>
      </c>
      <c r="N867" s="1" t="s">
        <v>34</v>
      </c>
      <c r="O867" s="1" t="s">
        <v>21</v>
      </c>
      <c r="P867" s="3">
        <f>Orders[[#This Row],[Quantity]]*Orders[[#This Row],[UnitPrice]]*(1-Orders[[#This Row],[Discount]])</f>
        <v>91384.983999999997</v>
      </c>
      <c r="Q867" s="1" t="str">
        <f>IF(AND(Orders[[#This Row],[Order Value]]&gt;50000,Orders[[#This Row],[Status]]="Completed"),"Yes","No")</f>
        <v>Yes</v>
      </c>
      <c r="R867" s="1" t="str">
        <f>IF(OR(Orders[[#This Row],[Region]]="Dhaka",Orders[[#This Row],[Region]]="Chattogram"),"Priority","Standard")</f>
        <v>Standard</v>
      </c>
      <c r="S867" s="1" t="str">
        <f>_xlfn.CONCAT(Orders[[#This Row],[OrderID]],Orders[[#This Row],[CustomerID]],Orders[[#This Row],[Order Value]])</f>
        <v>O03935C031291384.984</v>
      </c>
    </row>
    <row r="868" spans="1:19" x14ac:dyDescent="0.25">
      <c r="A868" s="1" t="s">
        <v>1362</v>
      </c>
      <c r="B868" s="1" t="s">
        <v>45</v>
      </c>
      <c r="C868" s="1" t="s">
        <v>473</v>
      </c>
      <c r="D868" s="1" t="str">
        <f>VLOOKUP(C868,Products[],2,FALSE)</f>
        <v>Laptops Prime 770</v>
      </c>
      <c r="E868" s="1" t="str">
        <f>VLOOKUP(Orders[[#This Row],[ProductID]],Products[],3,FALSE)</f>
        <v>Electronics</v>
      </c>
      <c r="F868" s="1" t="s">
        <v>79</v>
      </c>
      <c r="G868" s="1" t="str">
        <f>_xlfn.XLOOKUP(Orders[[#This Row],[CustomerID]],'Customers'!A:A,'Customers'!E:E)</f>
        <v>SMB</v>
      </c>
      <c r="H868" s="2">
        <v>45365</v>
      </c>
      <c r="I868" s="2">
        <v>45363</v>
      </c>
      <c r="J868">
        <v>24</v>
      </c>
      <c r="K868">
        <v>442.4</v>
      </c>
      <c r="L868">
        <v>0</v>
      </c>
      <c r="M868" s="1" t="s">
        <v>43</v>
      </c>
      <c r="N868" s="1" t="s">
        <v>84</v>
      </c>
      <c r="O868" s="1" t="s">
        <v>35</v>
      </c>
      <c r="P868" s="3">
        <f>Orders[[#This Row],[Quantity]]*Orders[[#This Row],[UnitPrice]]*(1-Orders[[#This Row],[Discount]])</f>
        <v>10617.599999999999</v>
      </c>
      <c r="Q868" s="1" t="str">
        <f>IF(AND(Orders[[#This Row],[Order Value]]&gt;50000,Orders[[#This Row],[Status]]="Completed"),"Yes","No")</f>
        <v>No</v>
      </c>
      <c r="R868" s="1" t="str">
        <f>IF(OR(Orders[[#This Row],[Region]]="Dhaka",Orders[[#This Row],[Region]]="Chattogram"),"Priority","Standard")</f>
        <v>Standard</v>
      </c>
      <c r="S868" s="1" t="str">
        <f>_xlfn.CONCAT(Orders[[#This Row],[OrderID]],Orders[[#This Row],[CustomerID]],Orders[[#This Row],[Order Value]])</f>
        <v>O01829C031510617.6</v>
      </c>
    </row>
    <row r="869" spans="1:19" x14ac:dyDescent="0.25">
      <c r="A869" s="1" t="s">
        <v>667</v>
      </c>
      <c r="B869" s="1" t="s">
        <v>348</v>
      </c>
      <c r="C869" s="1" t="s">
        <v>191</v>
      </c>
      <c r="D869" s="1" t="str">
        <f>VLOOKUP(C869,Products[],2,FALSE)</f>
        <v>Snacks Standard 597</v>
      </c>
      <c r="E869" s="1" t="str">
        <f>VLOOKUP(Orders[[#This Row],[ProductID]],Products[],3,FALSE)</f>
        <v>Groceries</v>
      </c>
      <c r="F869" s="1" t="s">
        <v>13</v>
      </c>
      <c r="G869" s="1" t="str">
        <f>_xlfn.XLOOKUP(Orders[[#This Row],[CustomerID]],'Customers'!A:A,'Customers'!E:E)</f>
        <v>Consumer</v>
      </c>
      <c r="H869" s="2">
        <v>45902</v>
      </c>
      <c r="I869" s="2">
        <v>45915</v>
      </c>
      <c r="J869">
        <v>24</v>
      </c>
      <c r="K869">
        <v>7739.87</v>
      </c>
      <c r="L869">
        <v>0.1</v>
      </c>
      <c r="M869" s="1" t="s">
        <v>14</v>
      </c>
      <c r="N869" s="1" t="s">
        <v>34</v>
      </c>
      <c r="O869" s="1" t="s">
        <v>24</v>
      </c>
      <c r="P869" s="3">
        <f>Orders[[#This Row],[Quantity]]*Orders[[#This Row],[UnitPrice]]*(1-Orders[[#This Row],[Discount]])</f>
        <v>167181.19200000001</v>
      </c>
      <c r="Q869" s="1" t="str">
        <f>IF(AND(Orders[[#This Row],[Order Value]]&gt;50000,Orders[[#This Row],[Status]]="Completed"),"Yes","No")</f>
        <v>Yes</v>
      </c>
      <c r="R869" s="1" t="str">
        <f>IF(OR(Orders[[#This Row],[Region]]="Dhaka",Orders[[#This Row],[Region]]="Chattogram"),"Priority","Standard")</f>
        <v>Standard</v>
      </c>
      <c r="S869" s="1" t="str">
        <f>_xlfn.CONCAT(Orders[[#This Row],[OrderID]],Orders[[#This Row],[CustomerID]],Orders[[#This Row],[Order Value]])</f>
        <v>O02193C0013167181.192</v>
      </c>
    </row>
    <row r="870" spans="1:19" x14ac:dyDescent="0.25">
      <c r="A870" s="1" t="s">
        <v>1363</v>
      </c>
      <c r="B870" s="1" t="s">
        <v>867</v>
      </c>
      <c r="C870" s="1" t="s">
        <v>124</v>
      </c>
      <c r="D870" s="1" t="str">
        <f>VLOOKUP(C870,Products[],2,FALSE)</f>
        <v>Decor Lite 474</v>
      </c>
      <c r="E870" s="1" t="str">
        <f>VLOOKUP(Orders[[#This Row],[ProductID]],Products[],3,FALSE)</f>
        <v>Furniture</v>
      </c>
      <c r="F870" s="1" t="s">
        <v>152</v>
      </c>
      <c r="G870" s="1" t="str">
        <f>_xlfn.XLOOKUP(Orders[[#This Row],[CustomerID]],'Customers'!A:A,'Customers'!E:E)</f>
        <v>Corporate</v>
      </c>
      <c r="H870" s="2">
        <v>45605</v>
      </c>
      <c r="I870" s="2">
        <v>45618</v>
      </c>
      <c r="J870">
        <v>5</v>
      </c>
      <c r="K870">
        <v>4557.9399999999996</v>
      </c>
      <c r="L870">
        <v>0.2</v>
      </c>
      <c r="M870" s="1" t="s">
        <v>14</v>
      </c>
      <c r="N870" s="1" t="s">
        <v>34</v>
      </c>
      <c r="O870" s="1" t="s">
        <v>24</v>
      </c>
      <c r="P870" s="3">
        <f>Orders[[#This Row],[Quantity]]*Orders[[#This Row],[UnitPrice]]*(1-Orders[[#This Row],[Discount]])</f>
        <v>18231.759999999998</v>
      </c>
      <c r="Q870" s="1" t="str">
        <f>IF(AND(Orders[[#This Row],[Order Value]]&gt;50000,Orders[[#This Row],[Status]]="Completed"),"Yes","No")</f>
        <v>No</v>
      </c>
      <c r="R870" s="1" t="str">
        <f>IF(OR(Orders[[#This Row],[Region]]="Dhaka",Orders[[#This Row],[Region]]="Chattogram"),"Priority","Standard")</f>
        <v>Standard</v>
      </c>
      <c r="S870" s="1" t="str">
        <f>_xlfn.CONCAT(Orders[[#This Row],[OrderID]],Orders[[#This Row],[CustomerID]],Orders[[#This Row],[Order Value]])</f>
        <v>O01040C014218231.76</v>
      </c>
    </row>
    <row r="871" spans="1:19" x14ac:dyDescent="0.25">
      <c r="A871" s="1" t="s">
        <v>1364</v>
      </c>
      <c r="B871" s="1" t="s">
        <v>749</v>
      </c>
      <c r="C871" s="1" t="s">
        <v>284</v>
      </c>
      <c r="D871" s="1" t="str">
        <f>VLOOKUP(C871,Products[],2,FALSE)</f>
        <v>Labels Lite 562</v>
      </c>
      <c r="E871" s="1" t="str">
        <f>VLOOKUP(Orders[[#This Row],[ProductID]],Products[],3,FALSE)</f>
        <v>Office Supplies</v>
      </c>
      <c r="F871" s="1" t="s">
        <v>23</v>
      </c>
      <c r="G871" s="1" t="str">
        <f>_xlfn.XLOOKUP(Orders[[#This Row],[CustomerID]],'Customers'!A:A,'Customers'!E:E)</f>
        <v>SMB</v>
      </c>
      <c r="H871" s="2">
        <v>45556</v>
      </c>
      <c r="I871" s="2">
        <v>45562</v>
      </c>
      <c r="J871">
        <v>2</v>
      </c>
      <c r="K871">
        <v>2682.35</v>
      </c>
      <c r="L871">
        <v>0</v>
      </c>
      <c r="M871" s="1" t="s">
        <v>39</v>
      </c>
      <c r="N871" s="1" t="s">
        <v>15</v>
      </c>
      <c r="O871" s="1" t="s">
        <v>24</v>
      </c>
      <c r="P871" s="3">
        <f>Orders[[#This Row],[Quantity]]*Orders[[#This Row],[UnitPrice]]*(1-Orders[[#This Row],[Discount]])</f>
        <v>5364.7</v>
      </c>
      <c r="Q871" s="1" t="str">
        <f>IF(AND(Orders[[#This Row],[Order Value]]&gt;50000,Orders[[#This Row],[Status]]="Completed"),"Yes","No")</f>
        <v>No</v>
      </c>
      <c r="R871" s="1" t="str">
        <f>IF(OR(Orders[[#This Row],[Region]]="Dhaka",Orders[[#This Row],[Region]]="Chattogram"),"Priority","Standard")</f>
        <v>Standard</v>
      </c>
      <c r="S871" s="1" t="str">
        <f>_xlfn.CONCAT(Orders[[#This Row],[OrderID]],Orders[[#This Row],[CustomerID]],Orders[[#This Row],[Order Value]])</f>
        <v>O03582C04235364.7</v>
      </c>
    </row>
    <row r="872" spans="1:19" x14ac:dyDescent="0.25">
      <c r="A872" s="1" t="s">
        <v>1365</v>
      </c>
      <c r="B872" s="1" t="s">
        <v>852</v>
      </c>
      <c r="C872" s="1" t="s">
        <v>65</v>
      </c>
      <c r="D872" s="1" t="str">
        <f>VLOOKUP(C872,Products[],2,FALSE)</f>
        <v>Household Classic 671</v>
      </c>
      <c r="E872" s="1" t="str">
        <f>VLOOKUP(Orders[[#This Row],[ProductID]],Products[],3,FALSE)</f>
        <v>Groceries</v>
      </c>
      <c r="F872" s="1" t="s">
        <v>105</v>
      </c>
      <c r="G872" s="1" t="str">
        <f>_xlfn.XLOOKUP(Orders[[#This Row],[CustomerID]],'Customers'!A:A,'Customers'!E:E)</f>
        <v>consumer</v>
      </c>
      <c r="H872" s="2">
        <v>45919</v>
      </c>
      <c r="I872" s="2">
        <v>45929</v>
      </c>
      <c r="J872">
        <v>8</v>
      </c>
      <c r="K872">
        <v>1760.52</v>
      </c>
      <c r="L872">
        <v>0.2</v>
      </c>
      <c r="M872" s="1" t="s">
        <v>52</v>
      </c>
      <c r="N872" s="1" t="s">
        <v>34</v>
      </c>
      <c r="O872" s="1" t="s">
        <v>21</v>
      </c>
      <c r="P872" s="3">
        <f>Orders[[#This Row],[Quantity]]*Orders[[#This Row],[UnitPrice]]*(1-Orders[[#This Row],[Discount]])</f>
        <v>11267.328000000001</v>
      </c>
      <c r="Q872" s="1" t="str">
        <f>IF(AND(Orders[[#This Row],[Order Value]]&gt;50000,Orders[[#This Row],[Status]]="Completed"),"Yes","No")</f>
        <v>No</v>
      </c>
      <c r="R872" s="1" t="str">
        <f>IF(OR(Orders[[#This Row],[Region]]="Dhaka",Orders[[#This Row],[Region]]="Chattogram"),"Priority","Standard")</f>
        <v>Priority</v>
      </c>
      <c r="S872" s="1" t="str">
        <f>_xlfn.CONCAT(Orders[[#This Row],[OrderID]],Orders[[#This Row],[CustomerID]],Orders[[#This Row],[Order Value]])</f>
        <v>O01097C041211267.328</v>
      </c>
    </row>
    <row r="873" spans="1:19" x14ac:dyDescent="0.25">
      <c r="A873" s="1" t="s">
        <v>1366</v>
      </c>
      <c r="B873" s="1" t="s">
        <v>463</v>
      </c>
      <c r="C873" s="1" t="s">
        <v>284</v>
      </c>
      <c r="D873" s="1" t="str">
        <f>VLOOKUP(C873,Products[],2,FALSE)</f>
        <v>Labels Lite 562</v>
      </c>
      <c r="E873" s="1" t="str">
        <f>VLOOKUP(Orders[[#This Row],[ProductID]],Products[],3,FALSE)</f>
        <v>Office Supplies</v>
      </c>
      <c r="F873" s="1" t="s">
        <v>105</v>
      </c>
      <c r="G873" s="1" t="str">
        <f>_xlfn.XLOOKUP(Orders[[#This Row],[CustomerID]],'Customers'!A:A,'Customers'!E:E)</f>
        <v>Consumer</v>
      </c>
      <c r="H873" s="2">
        <v>45797</v>
      </c>
      <c r="I873" s="2">
        <v>45797</v>
      </c>
      <c r="J873">
        <v>22</v>
      </c>
      <c r="K873">
        <v>370.04</v>
      </c>
      <c r="L873">
        <v>0</v>
      </c>
      <c r="M873" s="1" t="s">
        <v>43</v>
      </c>
      <c r="N873" s="1" t="s">
        <v>15</v>
      </c>
      <c r="O873" s="1" t="s">
        <v>21</v>
      </c>
      <c r="P873" s="3">
        <f>Orders[[#This Row],[Quantity]]*Orders[[#This Row],[UnitPrice]]*(1-Orders[[#This Row],[Discount]])</f>
        <v>8140.88</v>
      </c>
      <c r="Q873" s="1" t="str">
        <f>IF(AND(Orders[[#This Row],[Order Value]]&gt;50000,Orders[[#This Row],[Status]]="Completed"),"Yes","No")</f>
        <v>No</v>
      </c>
      <c r="R873" s="1" t="str">
        <f>IF(OR(Orders[[#This Row],[Region]]="Dhaka",Orders[[#This Row],[Region]]="Chattogram"),"Priority","Standard")</f>
        <v>Standard</v>
      </c>
      <c r="S873" s="1" t="str">
        <f>_xlfn.CONCAT(Orders[[#This Row],[OrderID]],Orders[[#This Row],[CustomerID]],Orders[[#This Row],[Order Value]])</f>
        <v>O04196C02598140.88</v>
      </c>
    </row>
    <row r="874" spans="1:19" x14ac:dyDescent="0.25">
      <c r="A874" s="1" t="s">
        <v>1367</v>
      </c>
      <c r="B874" s="1" t="s">
        <v>375</v>
      </c>
      <c r="C874" s="1" t="s">
        <v>148</v>
      </c>
      <c r="D874" s="1" t="str">
        <f>VLOOKUP(C874,Products[],2,FALSE)</f>
        <v>Audio Classic 927</v>
      </c>
      <c r="E874" s="1" t="str">
        <f>VLOOKUP(Orders[[#This Row],[ProductID]],Products[],3,FALSE)</f>
        <v>Electronics</v>
      </c>
      <c r="F874" s="1" t="s">
        <v>13</v>
      </c>
      <c r="G874" s="1" t="str">
        <f>_xlfn.XLOOKUP(Orders[[#This Row],[CustomerID]],'Customers'!A:A,'Customers'!E:E)</f>
        <v>SMB</v>
      </c>
      <c r="H874" s="2">
        <v>45356</v>
      </c>
      <c r="I874" s="2">
        <v>45354</v>
      </c>
      <c r="J874">
        <v>18</v>
      </c>
      <c r="K874">
        <v>2684.54</v>
      </c>
      <c r="L874">
        <v>0.2</v>
      </c>
      <c r="M874" s="1" t="s">
        <v>52</v>
      </c>
      <c r="N874" s="1" t="s">
        <v>34</v>
      </c>
      <c r="O874" s="1" t="s">
        <v>29</v>
      </c>
      <c r="P874" s="3">
        <f>Orders[[#This Row],[Quantity]]*Orders[[#This Row],[UnitPrice]]*(1-Orders[[#This Row],[Discount]])</f>
        <v>38657.376000000004</v>
      </c>
      <c r="Q874" s="1" t="str">
        <f>IF(AND(Orders[[#This Row],[Order Value]]&gt;50000,Orders[[#This Row],[Status]]="Completed"),"Yes","No")</f>
        <v>No</v>
      </c>
      <c r="R874" s="1" t="str">
        <f>IF(OR(Orders[[#This Row],[Region]]="Dhaka",Orders[[#This Row],[Region]]="Chattogram"),"Priority","Standard")</f>
        <v>Priority</v>
      </c>
      <c r="S874" s="1" t="str">
        <f>_xlfn.CONCAT(Orders[[#This Row],[OrderID]],Orders[[#This Row],[CustomerID]],Orders[[#This Row],[Order Value]])</f>
        <v>O02423C012738657.376</v>
      </c>
    </row>
    <row r="875" spans="1:19" x14ac:dyDescent="0.25">
      <c r="A875" s="1" t="s">
        <v>1368</v>
      </c>
      <c r="B875" s="1" t="s">
        <v>67</v>
      </c>
      <c r="C875" s="1" t="s">
        <v>41</v>
      </c>
      <c r="D875" s="1" t="str">
        <f>VLOOKUP(C875,Products[],2,FALSE)</f>
        <v>Personal Care Mini 941</v>
      </c>
      <c r="E875" s="1" t="str">
        <f>VLOOKUP(Orders[[#This Row],[ProductID]],Products[],3,FALSE)</f>
        <v>Groceries</v>
      </c>
      <c r="F875" s="1" t="s">
        <v>51</v>
      </c>
      <c r="G875" s="1" t="str">
        <f>_xlfn.XLOOKUP(Orders[[#This Row],[CustomerID]],'Customers'!A:A,'Customers'!E:E)</f>
        <v>Consumer</v>
      </c>
      <c r="H875" s="2">
        <v>45376</v>
      </c>
      <c r="I875" s="2">
        <v>45379</v>
      </c>
      <c r="J875">
        <v>3</v>
      </c>
      <c r="K875">
        <v>587.77</v>
      </c>
      <c r="L875">
        <v>0.15</v>
      </c>
      <c r="M875" s="1" t="s">
        <v>20</v>
      </c>
      <c r="N875" s="1" t="s">
        <v>34</v>
      </c>
      <c r="O875" s="1" t="s">
        <v>35</v>
      </c>
      <c r="P875" s="3">
        <f>Orders[[#This Row],[Quantity]]*Orders[[#This Row],[UnitPrice]]*(1-Orders[[#This Row],[Discount]])</f>
        <v>1498.8135</v>
      </c>
      <c r="Q875" s="1" t="str">
        <f>IF(AND(Orders[[#This Row],[Order Value]]&gt;50000,Orders[[#This Row],[Status]]="Completed"),"Yes","No")</f>
        <v>No</v>
      </c>
      <c r="R875" s="1" t="str">
        <f>IF(OR(Orders[[#This Row],[Region]]="Dhaka",Orders[[#This Row],[Region]]="Chattogram"),"Priority","Standard")</f>
        <v>Priority</v>
      </c>
      <c r="S875" s="1" t="str">
        <f>_xlfn.CONCAT(Orders[[#This Row],[OrderID]],Orders[[#This Row],[CustomerID]],Orders[[#This Row],[Order Value]])</f>
        <v>O04314C01381498.8135</v>
      </c>
    </row>
    <row r="876" spans="1:19" x14ac:dyDescent="0.25">
      <c r="A876" s="1" t="s">
        <v>1369</v>
      </c>
      <c r="B876" s="1" t="s">
        <v>670</v>
      </c>
      <c r="C876" s="1" t="s">
        <v>148</v>
      </c>
      <c r="D876" s="1" t="str">
        <f>VLOOKUP(C876,Products[],2,FALSE)</f>
        <v>Audio Classic 927</v>
      </c>
      <c r="E876" s="1" t="str">
        <f>VLOOKUP(Orders[[#This Row],[ProductID]],Products[],3,FALSE)</f>
        <v>Electronics</v>
      </c>
      <c r="F876" s="1" t="s">
        <v>82</v>
      </c>
      <c r="G876" s="1" t="str">
        <f>_xlfn.XLOOKUP(Orders[[#This Row],[CustomerID]],'Customers'!A:A,'Customers'!E:E)</f>
        <v>consumer</v>
      </c>
      <c r="H876" s="2">
        <v>45576</v>
      </c>
      <c r="I876" s="2">
        <v>45585</v>
      </c>
      <c r="J876">
        <v>3</v>
      </c>
      <c r="K876">
        <v>7812.29</v>
      </c>
      <c r="L876">
        <v>0.1</v>
      </c>
      <c r="M876" s="1" t="s">
        <v>20</v>
      </c>
      <c r="N876" s="1" t="s">
        <v>84</v>
      </c>
      <c r="O876" s="1" t="s">
        <v>35</v>
      </c>
      <c r="P876" s="3">
        <f>Orders[[#This Row],[Quantity]]*Orders[[#This Row],[UnitPrice]]*(1-Orders[[#This Row],[Discount]])</f>
        <v>21093.183000000001</v>
      </c>
      <c r="Q876" s="1" t="str">
        <f>IF(AND(Orders[[#This Row],[Order Value]]&gt;50000,Orders[[#This Row],[Status]]="Completed"),"Yes","No")</f>
        <v>No</v>
      </c>
      <c r="R876" s="1" t="str">
        <f>IF(OR(Orders[[#This Row],[Region]]="Dhaka",Orders[[#This Row],[Region]]="Chattogram"),"Priority","Standard")</f>
        <v>Priority</v>
      </c>
      <c r="S876" s="1" t="str">
        <f>_xlfn.CONCAT(Orders[[#This Row],[OrderID]],Orders[[#This Row],[CustomerID]],Orders[[#This Row],[Order Value]])</f>
        <v>O05659C026921093.183</v>
      </c>
    </row>
    <row r="877" spans="1:19" hidden="1" x14ac:dyDescent="0.25">
      <c r="A877" s="1" t="s">
        <v>1370</v>
      </c>
      <c r="B877" s="1" t="s">
        <v>216</v>
      </c>
      <c r="C877" s="1" t="s">
        <v>181</v>
      </c>
      <c r="D877" s="1" t="e">
        <f>VLOOKUP(C877,Products[],2,FALSE)</f>
        <v>#N/A</v>
      </c>
      <c r="E877" s="1" t="e">
        <f>VLOOKUP(Orders[[#This Row],[ProductID]],Products[],3,FALSE)</f>
        <v>#N/A</v>
      </c>
      <c r="F877" s="1" t="s">
        <v>105</v>
      </c>
      <c r="G877" s="1" t="str">
        <f>_xlfn.XLOOKUP(Orders[[#This Row],[CustomerID]],'Customers'!A:A,'Customers'!E:E)</f>
        <v>SMB</v>
      </c>
      <c r="H877" s="2">
        <v>45975</v>
      </c>
      <c r="I877" s="2">
        <v>45982</v>
      </c>
      <c r="J877">
        <v>11</v>
      </c>
      <c r="K877">
        <v>3128.23</v>
      </c>
      <c r="L877">
        <v>0</v>
      </c>
      <c r="M877" s="1" t="s">
        <v>14</v>
      </c>
      <c r="N877" s="1" t="s">
        <v>28</v>
      </c>
      <c r="O877" s="1" t="s">
        <v>29</v>
      </c>
      <c r="P877" s="3">
        <f>Orders[[#This Row],[Quantity]]*Orders[[#This Row],[UnitPrice]]*(1-Orders[[#This Row],[Discount]])</f>
        <v>34410.53</v>
      </c>
      <c r="Q877" s="1" t="str">
        <f>IF(AND(Orders[[#This Row],[Order Value]]&gt;50000,Orders[[#This Row],[Status]]="Completed"),"Yes","No")</f>
        <v>No</v>
      </c>
      <c r="R877" s="1" t="str">
        <f>IF(OR(Orders[[#This Row],[Region]]="Dhaka",Orders[[#This Row],[Region]]="Chattogram"),"Priority","Standard")</f>
        <v>Standard</v>
      </c>
      <c r="S877" s="1" t="str">
        <f>_xlfn.CONCAT(Orders[[#This Row],[OrderID]],Orders[[#This Row],[CustomerID]],Orders[[#This Row],[Order Value]])</f>
        <v>O00010C039834410.53</v>
      </c>
    </row>
    <row r="878" spans="1:19" x14ac:dyDescent="0.25">
      <c r="A878" s="1" t="s">
        <v>1371</v>
      </c>
      <c r="B878" s="1" t="s">
        <v>721</v>
      </c>
      <c r="C878" s="1" t="s">
        <v>73</v>
      </c>
      <c r="D878" s="1" t="str">
        <f>VLOOKUP(C878,Products[],2,FALSE)</f>
        <v>Mobile Accessories Max 508</v>
      </c>
      <c r="E878" s="1" t="str">
        <f>VLOOKUP(Orders[[#This Row],[ProductID]],Products[],3,FALSE)</f>
        <v>Electronics</v>
      </c>
      <c r="F878" s="1" t="s">
        <v>152</v>
      </c>
      <c r="G878" s="1" t="str">
        <f>_xlfn.XLOOKUP(Orders[[#This Row],[CustomerID]],'Customers'!A:A,'Customers'!E:E)</f>
        <v>Corporate</v>
      </c>
      <c r="H878" s="2">
        <v>45391</v>
      </c>
      <c r="I878" s="2">
        <v>45405</v>
      </c>
      <c r="J878">
        <v>20</v>
      </c>
      <c r="K878">
        <v>1849.77</v>
      </c>
      <c r="L878">
        <v>0.15</v>
      </c>
      <c r="M878" s="1" t="s">
        <v>39</v>
      </c>
      <c r="N878" s="1" t="s">
        <v>34</v>
      </c>
      <c r="O878" s="1" t="s">
        <v>24</v>
      </c>
      <c r="P878" s="3">
        <f>Orders[[#This Row],[Quantity]]*Orders[[#This Row],[UnitPrice]]*(1-Orders[[#This Row],[Discount]])</f>
        <v>31446.09</v>
      </c>
      <c r="Q878" s="1" t="str">
        <f>IF(AND(Orders[[#This Row],[Order Value]]&gt;50000,Orders[[#This Row],[Status]]="Completed"),"Yes","No")</f>
        <v>No</v>
      </c>
      <c r="R878" s="1" t="str">
        <f>IF(OR(Orders[[#This Row],[Region]]="Dhaka",Orders[[#This Row],[Region]]="Chattogram"),"Priority","Standard")</f>
        <v>Standard</v>
      </c>
      <c r="S878" s="1" t="str">
        <f>_xlfn.CONCAT(Orders[[#This Row],[OrderID]],Orders[[#This Row],[CustomerID]],Orders[[#This Row],[Order Value]])</f>
        <v>O04529C034431446.09</v>
      </c>
    </row>
    <row r="879" spans="1:19" x14ac:dyDescent="0.25">
      <c r="A879" s="1" t="s">
        <v>1372</v>
      </c>
      <c r="B879" s="1" t="s">
        <v>406</v>
      </c>
      <c r="C879" s="1" t="s">
        <v>131</v>
      </c>
      <c r="D879" s="1" t="str">
        <f>VLOOKUP(C879,Products[],2,FALSE)</f>
        <v>Tables Plus 844</v>
      </c>
      <c r="E879" s="1" t="str">
        <f>VLOOKUP(Orders[[#This Row],[ProductID]],Products[],3,FALSE)</f>
        <v>Furniture</v>
      </c>
      <c r="F879" s="1" t="s">
        <v>152</v>
      </c>
      <c r="G879" s="1" t="str">
        <f>_xlfn.XLOOKUP(Orders[[#This Row],[CustomerID]],'Customers'!A:A,'Customers'!E:E)</f>
        <v>Corporate</v>
      </c>
      <c r="H879" s="2">
        <v>45554</v>
      </c>
      <c r="I879" s="2">
        <v>45561</v>
      </c>
      <c r="J879">
        <v>1</v>
      </c>
      <c r="K879">
        <v>4802</v>
      </c>
      <c r="L879">
        <v>0</v>
      </c>
      <c r="M879" s="1" t="s">
        <v>52</v>
      </c>
      <c r="N879" s="1" t="s">
        <v>34</v>
      </c>
      <c r="O879" s="1" t="s">
        <v>24</v>
      </c>
      <c r="P879" s="3">
        <f>Orders[[#This Row],[Quantity]]*Orders[[#This Row],[UnitPrice]]*(1-Orders[[#This Row],[Discount]])</f>
        <v>4802</v>
      </c>
      <c r="Q879" s="1" t="str">
        <f>IF(AND(Orders[[#This Row],[Order Value]]&gt;50000,Orders[[#This Row],[Status]]="Completed"),"Yes","No")</f>
        <v>No</v>
      </c>
      <c r="R879" s="1" t="str">
        <f>IF(OR(Orders[[#This Row],[Region]]="Dhaka",Orders[[#This Row],[Region]]="Chattogram"),"Priority","Standard")</f>
        <v>Priority</v>
      </c>
      <c r="S879" s="1" t="str">
        <f>_xlfn.CONCAT(Orders[[#This Row],[OrderID]],Orders[[#This Row],[CustomerID]],Orders[[#This Row],[Order Value]])</f>
        <v>O00679C04174802</v>
      </c>
    </row>
    <row r="880" spans="1:19" x14ac:dyDescent="0.25">
      <c r="A880" s="1" t="s">
        <v>1373</v>
      </c>
      <c r="B880" s="1" t="s">
        <v>990</v>
      </c>
      <c r="C880" s="1" t="s">
        <v>114</v>
      </c>
      <c r="D880" s="1" t="str">
        <f>VLOOKUP(C880,Products[],2,FALSE)</f>
        <v>Snacks Standard 963</v>
      </c>
      <c r="E880" s="1" t="str">
        <f>VLOOKUP(Orders[[#This Row],[ProductID]],Products[],3,FALSE)</f>
        <v>Groceries</v>
      </c>
      <c r="F880" s="1" t="s">
        <v>42</v>
      </c>
      <c r="G880" s="1" t="str">
        <f>_xlfn.XLOOKUP(Orders[[#This Row],[CustomerID]],'Customers'!A:A,'Customers'!E:E)</f>
        <v>consumer</v>
      </c>
      <c r="H880" s="2">
        <v>45819</v>
      </c>
      <c r="I880" s="2">
        <v>45820</v>
      </c>
      <c r="J880">
        <v>13</v>
      </c>
      <c r="K880">
        <v>6111.35</v>
      </c>
      <c r="L880">
        <v>0</v>
      </c>
      <c r="M880" s="1" t="s">
        <v>14</v>
      </c>
      <c r="N880" s="1" t="s">
        <v>34</v>
      </c>
      <c r="O880" s="1" t="s">
        <v>21</v>
      </c>
      <c r="P880" s="3">
        <f>Orders[[#This Row],[Quantity]]*Orders[[#This Row],[UnitPrice]]*(1-Orders[[#This Row],[Discount]])</f>
        <v>79447.55</v>
      </c>
      <c r="Q880" s="1" t="str">
        <f>IF(AND(Orders[[#This Row],[Order Value]]&gt;50000,Orders[[#This Row],[Status]]="Completed"),"Yes","No")</f>
        <v>Yes</v>
      </c>
      <c r="R880" s="1" t="str">
        <f>IF(OR(Orders[[#This Row],[Region]]="Dhaka",Orders[[#This Row],[Region]]="Chattogram"),"Priority","Standard")</f>
        <v>Standard</v>
      </c>
      <c r="S880" s="1" t="str">
        <f>_xlfn.CONCAT(Orders[[#This Row],[OrderID]],Orders[[#This Row],[CustomerID]],Orders[[#This Row],[Order Value]])</f>
        <v>O02882C029579447.55</v>
      </c>
    </row>
    <row r="881" spans="1:19" x14ac:dyDescent="0.25">
      <c r="A881" s="1" t="s">
        <v>1374</v>
      </c>
      <c r="B881" s="1" t="s">
        <v>166</v>
      </c>
      <c r="C881" s="1" t="s">
        <v>121</v>
      </c>
      <c r="D881" s="1" t="str">
        <f>VLOOKUP(C881,Products[],2,FALSE)</f>
        <v>Storage Max 865</v>
      </c>
      <c r="E881" s="1" t="str">
        <f>VLOOKUP(Orders[[#This Row],[ProductID]],Products[],3,FALSE)</f>
        <v>Furniture</v>
      </c>
      <c r="F881" s="1" t="s">
        <v>55</v>
      </c>
      <c r="G881" s="1" t="str">
        <f>_xlfn.XLOOKUP(Orders[[#This Row],[CustomerID]],'Customers'!A:A,'Customers'!E:E)</f>
        <v>consumer</v>
      </c>
      <c r="H881" s="2">
        <v>45892</v>
      </c>
      <c r="I881" s="2">
        <v>45891</v>
      </c>
      <c r="J881">
        <v>10</v>
      </c>
      <c r="K881">
        <v>7924.07</v>
      </c>
      <c r="L881">
        <v>0</v>
      </c>
      <c r="M881" s="1" t="s">
        <v>43</v>
      </c>
      <c r="N881" s="1" t="s">
        <v>34</v>
      </c>
      <c r="O881" s="1" t="s">
        <v>24</v>
      </c>
      <c r="P881" s="3">
        <f>Orders[[#This Row],[Quantity]]*Orders[[#This Row],[UnitPrice]]*(1-Orders[[#This Row],[Discount]])</f>
        <v>79240.7</v>
      </c>
      <c r="Q881" s="1" t="str">
        <f>IF(AND(Orders[[#This Row],[Order Value]]&gt;50000,Orders[[#This Row],[Status]]="Completed"),"Yes","No")</f>
        <v>Yes</v>
      </c>
      <c r="R881" s="1" t="str">
        <f>IF(OR(Orders[[#This Row],[Region]]="Dhaka",Orders[[#This Row],[Region]]="Chattogram"),"Priority","Standard")</f>
        <v>Standard</v>
      </c>
      <c r="S881" s="1" t="str">
        <f>_xlfn.CONCAT(Orders[[#This Row],[OrderID]],Orders[[#This Row],[CustomerID]],Orders[[#This Row],[Order Value]])</f>
        <v>O00279C035479240.7</v>
      </c>
    </row>
    <row r="882" spans="1:19" hidden="1" x14ac:dyDescent="0.25">
      <c r="A882" s="1" t="s">
        <v>1375</v>
      </c>
      <c r="B882" s="1" t="s">
        <v>245</v>
      </c>
      <c r="C882" s="1" t="s">
        <v>221</v>
      </c>
      <c r="D882" s="1" t="e">
        <f>VLOOKUP(C882,Products[],2,FALSE)</f>
        <v>#N/A</v>
      </c>
      <c r="E882" s="1" t="e">
        <f>VLOOKUP(Orders[[#This Row],[ProductID]],Products[],3,FALSE)</f>
        <v>#N/A</v>
      </c>
      <c r="F882" s="1" t="s">
        <v>125</v>
      </c>
      <c r="G882" s="1" t="str">
        <f>_xlfn.XLOOKUP(Orders[[#This Row],[CustomerID]],'Customers'!A:A,'Customers'!E:E)</f>
        <v>consumer</v>
      </c>
      <c r="H882" s="2">
        <v>45574</v>
      </c>
      <c r="I882" s="2">
        <v>45577</v>
      </c>
      <c r="J882">
        <v>24</v>
      </c>
      <c r="K882">
        <v>5123.6899999999996</v>
      </c>
      <c r="L882">
        <v>0.05</v>
      </c>
      <c r="M882" s="1" t="s">
        <v>43</v>
      </c>
      <c r="N882" s="1" t="s">
        <v>28</v>
      </c>
      <c r="O882" s="1" t="s">
        <v>29</v>
      </c>
      <c r="P882" s="3">
        <f>Orders[[#This Row],[Quantity]]*Orders[[#This Row],[UnitPrice]]*(1-Orders[[#This Row],[Discount]])</f>
        <v>116820.132</v>
      </c>
      <c r="Q882" s="1" t="str">
        <f>IF(AND(Orders[[#This Row],[Order Value]]&gt;50000,Orders[[#This Row],[Status]]="Completed"),"Yes","No")</f>
        <v>No</v>
      </c>
      <c r="R882" s="1" t="str">
        <f>IF(OR(Orders[[#This Row],[Region]]="Dhaka",Orders[[#This Row],[Region]]="Chattogram"),"Priority","Standard")</f>
        <v>Standard</v>
      </c>
      <c r="S882" s="1" t="str">
        <f>_xlfn.CONCAT(Orders[[#This Row],[OrderID]],Orders[[#This Row],[CustomerID]],Orders[[#This Row],[Order Value]])</f>
        <v>O04641C0098116820.132</v>
      </c>
    </row>
    <row r="883" spans="1:19" x14ac:dyDescent="0.25">
      <c r="A883" s="1" t="s">
        <v>1376</v>
      </c>
      <c r="B883" s="1" t="s">
        <v>931</v>
      </c>
      <c r="C883" s="1" t="s">
        <v>212</v>
      </c>
      <c r="D883" s="1" t="str">
        <f>VLOOKUP(C883,Products[],2,FALSE)</f>
        <v>Binders Lite 858</v>
      </c>
      <c r="E883" s="1" t="str">
        <f>VLOOKUP(Orders[[#This Row],[ProductID]],Products[],3,FALSE)</f>
        <v>Office Supplies</v>
      </c>
      <c r="F883" s="1" t="s">
        <v>82</v>
      </c>
      <c r="G883" s="1" t="str">
        <f>_xlfn.XLOOKUP(Orders[[#This Row],[CustomerID]],'Customers'!A:A,'Customers'!E:E)</f>
        <v>Home Office</v>
      </c>
      <c r="H883" s="2">
        <v>45730</v>
      </c>
      <c r="I883" s="2">
        <v>45729</v>
      </c>
      <c r="J883">
        <v>19</v>
      </c>
      <c r="K883">
        <v>6366.27</v>
      </c>
      <c r="L883">
        <v>0</v>
      </c>
      <c r="M883" s="1" t="s">
        <v>52</v>
      </c>
      <c r="N883" s="1" t="s">
        <v>84</v>
      </c>
      <c r="O883" s="1" t="s">
        <v>35</v>
      </c>
      <c r="P883" s="3">
        <f>Orders[[#This Row],[Quantity]]*Orders[[#This Row],[UnitPrice]]*(1-Orders[[#This Row],[Discount]])</f>
        <v>120959.13</v>
      </c>
      <c r="Q883" s="1" t="str">
        <f>IF(AND(Orders[[#This Row],[Order Value]]&gt;50000,Orders[[#This Row],[Status]]="Completed"),"Yes","No")</f>
        <v>No</v>
      </c>
      <c r="R883" s="1" t="str">
        <f>IF(OR(Orders[[#This Row],[Region]]="Dhaka",Orders[[#This Row],[Region]]="Chattogram"),"Priority","Standard")</f>
        <v>Priority</v>
      </c>
      <c r="S883" s="1" t="str">
        <f>_xlfn.CONCAT(Orders[[#This Row],[OrderID]],Orders[[#This Row],[CustomerID]],Orders[[#This Row],[Order Value]])</f>
        <v>O02009C0038120959.13</v>
      </c>
    </row>
    <row r="884" spans="1:19" x14ac:dyDescent="0.25">
      <c r="A884" s="1" t="s">
        <v>1377</v>
      </c>
      <c r="B884" s="1" t="s">
        <v>1022</v>
      </c>
      <c r="C884" s="1" t="s">
        <v>174</v>
      </c>
      <c r="D884" s="1" t="str">
        <f>VLOOKUP(C884,Products[],2,FALSE)</f>
        <v>Women Eco 309</v>
      </c>
      <c r="E884" s="1" t="str">
        <f>VLOOKUP(Orders[[#This Row],[ProductID]],Products[],3,FALSE)</f>
        <v>Apparel</v>
      </c>
      <c r="F884" s="1" t="s">
        <v>33</v>
      </c>
      <c r="G884" s="1" t="str">
        <f>_xlfn.XLOOKUP(Orders[[#This Row],[CustomerID]],'Customers'!A:A,'Customers'!E:E)</f>
        <v>Consumer</v>
      </c>
      <c r="H884" s="2">
        <v>45710</v>
      </c>
      <c r="I884" s="2">
        <v>45722</v>
      </c>
      <c r="J884">
        <v>19</v>
      </c>
      <c r="K884">
        <v>2379.2800000000002</v>
      </c>
      <c r="L884">
        <v>0.1</v>
      </c>
      <c r="M884" s="1" t="s">
        <v>20</v>
      </c>
      <c r="N884" s="1" t="s">
        <v>28</v>
      </c>
      <c r="O884" s="1" t="s">
        <v>21</v>
      </c>
      <c r="P884" s="3">
        <f>Orders[[#This Row],[Quantity]]*Orders[[#This Row],[UnitPrice]]*(1-Orders[[#This Row],[Discount]])</f>
        <v>40685.688000000009</v>
      </c>
      <c r="Q884" s="1" t="str">
        <f>IF(AND(Orders[[#This Row],[Order Value]]&gt;50000,Orders[[#This Row],[Status]]="Completed"),"Yes","No")</f>
        <v>No</v>
      </c>
      <c r="R884" s="1" t="str">
        <f>IF(OR(Orders[[#This Row],[Region]]="Dhaka",Orders[[#This Row],[Region]]="Chattogram"),"Priority","Standard")</f>
        <v>Priority</v>
      </c>
      <c r="S884" s="1" t="str">
        <f>_xlfn.CONCAT(Orders[[#This Row],[OrderID]],Orders[[#This Row],[CustomerID]],Orders[[#This Row],[Order Value]])</f>
        <v>O03540C041140685.688</v>
      </c>
    </row>
    <row r="885" spans="1:19" hidden="1" x14ac:dyDescent="0.25">
      <c r="A885" s="1" t="s">
        <v>1378</v>
      </c>
      <c r="B885" s="1" t="s">
        <v>329</v>
      </c>
      <c r="C885" s="1" t="s">
        <v>221</v>
      </c>
      <c r="D885" s="1" t="e">
        <f>VLOOKUP(C885,Products[],2,FALSE)</f>
        <v>#N/A</v>
      </c>
      <c r="E885" s="1" t="e">
        <f>VLOOKUP(Orders[[#This Row],[ProductID]],Products[],3,FALSE)</f>
        <v>#N/A</v>
      </c>
      <c r="F885" s="1" t="s">
        <v>51</v>
      </c>
      <c r="G885" s="1" t="str">
        <f>_xlfn.XLOOKUP(Orders[[#This Row],[CustomerID]],'Customers'!A:A,'Customers'!E:E)</f>
        <v>SMB</v>
      </c>
      <c r="H885" s="2">
        <v>45785</v>
      </c>
      <c r="I885" s="2">
        <v>45792</v>
      </c>
      <c r="J885">
        <v>9</v>
      </c>
      <c r="K885">
        <v>4151.4799999999996</v>
      </c>
      <c r="L885">
        <v>0</v>
      </c>
      <c r="M885" s="1" t="s">
        <v>20</v>
      </c>
      <c r="N885" s="1" t="s">
        <v>34</v>
      </c>
      <c r="O885" s="1" t="s">
        <v>21</v>
      </c>
      <c r="P885" s="3">
        <f>Orders[[#This Row],[Quantity]]*Orders[[#This Row],[UnitPrice]]*(1-Orders[[#This Row],[Discount]])</f>
        <v>37363.319999999992</v>
      </c>
      <c r="Q885" s="1" t="str">
        <f>IF(AND(Orders[[#This Row],[Order Value]]&gt;50000,Orders[[#This Row],[Status]]="Completed"),"Yes","No")</f>
        <v>No</v>
      </c>
      <c r="R885" s="1" t="str">
        <f>IF(OR(Orders[[#This Row],[Region]]="Dhaka",Orders[[#This Row],[Region]]="Chattogram"),"Priority","Standard")</f>
        <v>Priority</v>
      </c>
      <c r="S885" s="1" t="str">
        <f>_xlfn.CONCAT(Orders[[#This Row],[OrderID]],Orders[[#This Row],[CustomerID]],Orders[[#This Row],[Order Value]])</f>
        <v>O03671C044037363.32</v>
      </c>
    </row>
    <row r="886" spans="1:19" hidden="1" x14ac:dyDescent="0.25">
      <c r="A886" s="1" t="s">
        <v>1379</v>
      </c>
      <c r="B886" s="1" t="s">
        <v>534</v>
      </c>
      <c r="C886" s="1" t="s">
        <v>38</v>
      </c>
      <c r="D886" s="1" t="e">
        <f>VLOOKUP(C886,Products[],2,FALSE)</f>
        <v>#N/A</v>
      </c>
      <c r="E886" s="1" t="e">
        <f>VLOOKUP(Orders[[#This Row],[ProductID]],Products[],3,FALSE)</f>
        <v>#N/A</v>
      </c>
      <c r="F886" s="1" t="s">
        <v>19</v>
      </c>
      <c r="G886" s="1" t="str">
        <f>_xlfn.XLOOKUP(Orders[[#This Row],[CustomerID]],'Customers'!A:A,'Customers'!E:E)</f>
        <v>Home Office</v>
      </c>
      <c r="H886" s="2">
        <v>45428</v>
      </c>
      <c r="I886" s="2">
        <v>45437</v>
      </c>
      <c r="J886">
        <v>4</v>
      </c>
      <c r="K886">
        <v>2364.09</v>
      </c>
      <c r="L886">
        <v>0</v>
      </c>
      <c r="M886" s="1" t="s">
        <v>52</v>
      </c>
      <c r="N886" s="1" t="s">
        <v>34</v>
      </c>
      <c r="O886" s="1" t="s">
        <v>29</v>
      </c>
      <c r="P886" s="3">
        <f>Orders[[#This Row],[Quantity]]*Orders[[#This Row],[UnitPrice]]*(1-Orders[[#This Row],[Discount]])</f>
        <v>9456.36</v>
      </c>
      <c r="Q886" s="1" t="str">
        <f>IF(AND(Orders[[#This Row],[Order Value]]&gt;50000,Orders[[#This Row],[Status]]="Completed"),"Yes","No")</f>
        <v>No</v>
      </c>
      <c r="R886" s="1" t="str">
        <f>IF(OR(Orders[[#This Row],[Region]]="Dhaka",Orders[[#This Row],[Region]]="Chattogram"),"Priority","Standard")</f>
        <v>Priority</v>
      </c>
      <c r="S886" s="1" t="str">
        <f>_xlfn.CONCAT(Orders[[#This Row],[OrderID]],Orders[[#This Row],[CustomerID]],Orders[[#This Row],[Order Value]])</f>
        <v>O00552C03889456.36</v>
      </c>
    </row>
    <row r="887" spans="1:19" x14ac:dyDescent="0.25">
      <c r="A887" s="1" t="s">
        <v>1380</v>
      </c>
      <c r="B887" s="1" t="s">
        <v>895</v>
      </c>
      <c r="C887" s="1" t="s">
        <v>191</v>
      </c>
      <c r="D887" s="1" t="str">
        <f>VLOOKUP(C887,Products[],2,FALSE)</f>
        <v>Snacks Standard 597</v>
      </c>
      <c r="E887" s="1" t="str">
        <f>VLOOKUP(Orders[[#This Row],[ProductID]],Products[],3,FALSE)</f>
        <v>Groceries</v>
      </c>
      <c r="F887" s="1" t="s">
        <v>51</v>
      </c>
      <c r="G887" s="1" t="str">
        <f>_xlfn.XLOOKUP(Orders[[#This Row],[CustomerID]],'Customers'!A:A,'Customers'!E:E)</f>
        <v>SMB</v>
      </c>
      <c r="H887" s="2">
        <v>45348</v>
      </c>
      <c r="I887" s="2">
        <v>45354</v>
      </c>
      <c r="J887">
        <v>3</v>
      </c>
      <c r="K887">
        <v>4275.04</v>
      </c>
      <c r="L887">
        <v>0.15</v>
      </c>
      <c r="M887" s="1" t="s">
        <v>39</v>
      </c>
      <c r="N887" s="1" t="s">
        <v>84</v>
      </c>
      <c r="O887" s="1" t="s">
        <v>21</v>
      </c>
      <c r="P887" s="3">
        <f>Orders[[#This Row],[Quantity]]*Orders[[#This Row],[UnitPrice]]*(1-Orders[[#This Row],[Discount]])</f>
        <v>10901.351999999999</v>
      </c>
      <c r="Q887" s="1" t="str">
        <f>IF(AND(Orders[[#This Row],[Order Value]]&gt;50000,Orders[[#This Row],[Status]]="Completed"),"Yes","No")</f>
        <v>No</v>
      </c>
      <c r="R887" s="1" t="str">
        <f>IF(OR(Orders[[#This Row],[Region]]="Dhaka",Orders[[#This Row],[Region]]="Chattogram"),"Priority","Standard")</f>
        <v>Standard</v>
      </c>
      <c r="S887" s="1" t="str">
        <f>_xlfn.CONCAT(Orders[[#This Row],[OrderID]],Orders[[#This Row],[CustomerID]],Orders[[#This Row],[Order Value]])</f>
        <v>O05812C043410901.352</v>
      </c>
    </row>
    <row r="888" spans="1:19" x14ac:dyDescent="0.25">
      <c r="A888" s="1" t="s">
        <v>1381</v>
      </c>
      <c r="B888" s="1" t="s">
        <v>274</v>
      </c>
      <c r="C888" s="1" t="s">
        <v>212</v>
      </c>
      <c r="D888" s="1" t="str">
        <f>VLOOKUP(C888,Products[],2,FALSE)</f>
        <v>Binders Lite 858</v>
      </c>
      <c r="E888" s="1" t="str">
        <f>VLOOKUP(Orders[[#This Row],[ProductID]],Products[],3,FALSE)</f>
        <v>Office Supplies</v>
      </c>
      <c r="F888" s="1" t="s">
        <v>82</v>
      </c>
      <c r="G888" s="1" t="str">
        <f>_xlfn.XLOOKUP(Orders[[#This Row],[CustomerID]],'Customers'!A:A,'Customers'!E:E)</f>
        <v>SMB</v>
      </c>
      <c r="H888" s="2">
        <v>45438</v>
      </c>
      <c r="I888" s="2">
        <v>45452</v>
      </c>
      <c r="J888">
        <v>10</v>
      </c>
      <c r="K888">
        <v>2147.48</v>
      </c>
      <c r="L888">
        <v>0.1</v>
      </c>
      <c r="M888" s="1" t="s">
        <v>39</v>
      </c>
      <c r="N888" s="1" t="s">
        <v>34</v>
      </c>
      <c r="O888" s="1" t="s">
        <v>35</v>
      </c>
      <c r="P888" s="3">
        <f>Orders[[#This Row],[Quantity]]*Orders[[#This Row],[UnitPrice]]*(1-Orders[[#This Row],[Discount]])</f>
        <v>19327.32</v>
      </c>
      <c r="Q888" s="1" t="str">
        <f>IF(AND(Orders[[#This Row],[Order Value]]&gt;50000,Orders[[#This Row],[Status]]="Completed"),"Yes","No")</f>
        <v>No</v>
      </c>
      <c r="R888" s="1" t="str">
        <f>IF(OR(Orders[[#This Row],[Region]]="Dhaka",Orders[[#This Row],[Region]]="Chattogram"),"Priority","Standard")</f>
        <v>Standard</v>
      </c>
      <c r="S888" s="1" t="str">
        <f>_xlfn.CONCAT(Orders[[#This Row],[OrderID]],Orders[[#This Row],[CustomerID]],Orders[[#This Row],[Order Value]])</f>
        <v>O04654C024719327.32</v>
      </c>
    </row>
    <row r="889" spans="1:19" x14ac:dyDescent="0.25">
      <c r="A889" s="1" t="s">
        <v>1382</v>
      </c>
      <c r="B889" s="1" t="s">
        <v>812</v>
      </c>
      <c r="C889" s="1" t="s">
        <v>230</v>
      </c>
      <c r="D889" s="1" t="str">
        <f>VLOOKUP(C889,Products[],2,FALSE)</f>
        <v>Footwear Eco 532</v>
      </c>
      <c r="E889" s="1" t="str">
        <f>VLOOKUP(Orders[[#This Row],[ProductID]],Products[],3,FALSE)</f>
        <v>Apparel</v>
      </c>
      <c r="F889" s="1" t="s">
        <v>79</v>
      </c>
      <c r="G889" s="1" t="str">
        <f>_xlfn.XLOOKUP(Orders[[#This Row],[CustomerID]],'Customers'!A:A,'Customers'!E:E)</f>
        <v>Consumer</v>
      </c>
      <c r="H889" s="2">
        <v>45896</v>
      </c>
      <c r="I889" s="2">
        <v>45902</v>
      </c>
      <c r="J889">
        <v>8</v>
      </c>
      <c r="K889">
        <v>3865.09</v>
      </c>
      <c r="L889">
        <v>0.1</v>
      </c>
      <c r="M889" s="1" t="s">
        <v>14</v>
      </c>
      <c r="N889" s="1" t="s">
        <v>84</v>
      </c>
      <c r="O889" s="1" t="s">
        <v>24</v>
      </c>
      <c r="P889" s="3">
        <f>Orders[[#This Row],[Quantity]]*Orders[[#This Row],[UnitPrice]]*(1-Orders[[#This Row],[Discount]])</f>
        <v>27828.648000000001</v>
      </c>
      <c r="Q889" s="1" t="str">
        <f>IF(AND(Orders[[#This Row],[Order Value]]&gt;50000,Orders[[#This Row],[Status]]="Completed"),"Yes","No")</f>
        <v>No</v>
      </c>
      <c r="R889" s="1" t="str">
        <f>IF(OR(Orders[[#This Row],[Region]]="Dhaka",Orders[[#This Row],[Region]]="Chattogram"),"Priority","Standard")</f>
        <v>Standard</v>
      </c>
      <c r="S889" s="1" t="str">
        <f>_xlfn.CONCAT(Orders[[#This Row],[OrderID]],Orders[[#This Row],[CustomerID]],Orders[[#This Row],[Order Value]])</f>
        <v>O03189C003127828.648</v>
      </c>
    </row>
    <row r="890" spans="1:19" x14ac:dyDescent="0.25">
      <c r="A890" s="1" t="s">
        <v>1383</v>
      </c>
      <c r="B890" s="1" t="s">
        <v>852</v>
      </c>
      <c r="C890" s="1" t="s">
        <v>32</v>
      </c>
      <c r="D890" s="1" t="str">
        <f>VLOOKUP(C890,Products[],2,FALSE)</f>
        <v>Binders Max 146</v>
      </c>
      <c r="E890" s="1" t="str">
        <f>VLOOKUP(Orders[[#This Row],[ProductID]],Products[],3,FALSE)</f>
        <v>Office Supplies</v>
      </c>
      <c r="F890" s="1" t="s">
        <v>33</v>
      </c>
      <c r="G890" s="1" t="str">
        <f>_xlfn.XLOOKUP(Orders[[#This Row],[CustomerID]],'Customers'!A:A,'Customers'!E:E)</f>
        <v>consumer</v>
      </c>
      <c r="H890" s="2">
        <v>45412</v>
      </c>
      <c r="I890" s="2">
        <v>45419</v>
      </c>
      <c r="J890">
        <v>17</v>
      </c>
      <c r="K890">
        <v>6561.54</v>
      </c>
      <c r="L890">
        <v>0</v>
      </c>
      <c r="M890" s="1" t="s">
        <v>14</v>
      </c>
      <c r="N890" s="1" t="s">
        <v>84</v>
      </c>
      <c r="O890" s="1" t="s">
        <v>21</v>
      </c>
      <c r="P890" s="3">
        <f>Orders[[#This Row],[Quantity]]*Orders[[#This Row],[UnitPrice]]*(1-Orders[[#This Row],[Discount]])</f>
        <v>111546.18</v>
      </c>
      <c r="Q890" s="1" t="str">
        <f>IF(AND(Orders[[#This Row],[Order Value]]&gt;50000,Orders[[#This Row],[Status]]="Completed"),"Yes","No")</f>
        <v>No</v>
      </c>
      <c r="R890" s="1" t="str">
        <f>IF(OR(Orders[[#This Row],[Region]]="Dhaka",Orders[[#This Row],[Region]]="Chattogram"),"Priority","Standard")</f>
        <v>Standard</v>
      </c>
      <c r="S890" s="1" t="str">
        <f>_xlfn.CONCAT(Orders[[#This Row],[OrderID]],Orders[[#This Row],[CustomerID]],Orders[[#This Row],[Order Value]])</f>
        <v>O05504C0412111546.18</v>
      </c>
    </row>
    <row r="891" spans="1:19" x14ac:dyDescent="0.25">
      <c r="A891" s="1" t="s">
        <v>1384</v>
      </c>
      <c r="B891" s="1" t="s">
        <v>1333</v>
      </c>
      <c r="C891" s="1" t="s">
        <v>151</v>
      </c>
      <c r="D891" s="1" t="str">
        <f>VLOOKUP(C891,Products[],2,FALSE)</f>
        <v>Paper Lite 570</v>
      </c>
      <c r="E891" s="1" t="str">
        <f>VLOOKUP(Orders[[#This Row],[ProductID]],Products[],3,FALSE)</f>
        <v>Office Supplies</v>
      </c>
      <c r="F891" s="1" t="s">
        <v>63</v>
      </c>
      <c r="G891" s="1" t="str">
        <f>_xlfn.XLOOKUP(Orders[[#This Row],[CustomerID]],'Customers'!A:A,'Customers'!E:E)</f>
        <v>consumer</v>
      </c>
      <c r="H891" s="2">
        <v>45975</v>
      </c>
      <c r="I891" s="2">
        <v>45984</v>
      </c>
      <c r="J891">
        <v>22</v>
      </c>
      <c r="K891">
        <v>309.61</v>
      </c>
      <c r="L891">
        <v>0</v>
      </c>
      <c r="M891" s="1" t="s">
        <v>20</v>
      </c>
      <c r="N891" s="1" t="s">
        <v>34</v>
      </c>
      <c r="O891" s="1" t="s">
        <v>29</v>
      </c>
      <c r="P891" s="3">
        <f>Orders[[#This Row],[Quantity]]*Orders[[#This Row],[UnitPrice]]*(1-Orders[[#This Row],[Discount]])</f>
        <v>6811.42</v>
      </c>
      <c r="Q891" s="1" t="str">
        <f>IF(AND(Orders[[#This Row],[Order Value]]&gt;50000,Orders[[#This Row],[Status]]="Completed"),"Yes","No")</f>
        <v>No</v>
      </c>
      <c r="R891" s="1" t="str">
        <f>IF(OR(Orders[[#This Row],[Region]]="Dhaka",Orders[[#This Row],[Region]]="Chattogram"),"Priority","Standard")</f>
        <v>Priority</v>
      </c>
      <c r="S891" s="1" t="str">
        <f>_xlfn.CONCAT(Orders[[#This Row],[OrderID]],Orders[[#This Row],[CustomerID]],Orders[[#This Row],[Order Value]])</f>
        <v>O00322C02226811.42</v>
      </c>
    </row>
    <row r="892" spans="1:19" x14ac:dyDescent="0.25">
      <c r="A892" s="1" t="s">
        <v>1385</v>
      </c>
      <c r="B892" s="1" t="s">
        <v>818</v>
      </c>
      <c r="C892" s="1" t="s">
        <v>199</v>
      </c>
      <c r="D892" s="1" t="str">
        <f>VLOOKUP(C892,Products[],2,FALSE)</f>
        <v>Laptops Deluxe 892</v>
      </c>
      <c r="E892" s="1" t="str">
        <f>VLOOKUP(Orders[[#This Row],[ProductID]],Products[],3,FALSE)</f>
        <v>Electronics</v>
      </c>
      <c r="F892" s="1" t="s">
        <v>47</v>
      </c>
      <c r="G892" s="1" t="str">
        <f>_xlfn.XLOOKUP(Orders[[#This Row],[CustomerID]],'Customers'!A:A,'Customers'!E:E)</f>
        <v>SMB</v>
      </c>
      <c r="H892" s="2">
        <v>45363</v>
      </c>
      <c r="I892" s="2">
        <v>45377</v>
      </c>
      <c r="J892">
        <v>2</v>
      </c>
      <c r="K892">
        <v>609.77</v>
      </c>
      <c r="L892">
        <v>0.05</v>
      </c>
      <c r="M892" s="1" t="s">
        <v>43</v>
      </c>
      <c r="N892" s="1" t="s">
        <v>34</v>
      </c>
      <c r="O892" s="1" t="s">
        <v>29</v>
      </c>
      <c r="P892" s="3">
        <f>Orders[[#This Row],[Quantity]]*Orders[[#This Row],[UnitPrice]]*(1-Orders[[#This Row],[Discount]])</f>
        <v>1158.5629999999999</v>
      </c>
      <c r="Q892" s="1" t="str">
        <f>IF(AND(Orders[[#This Row],[Order Value]]&gt;50000,Orders[[#This Row],[Status]]="Completed"),"Yes","No")</f>
        <v>No</v>
      </c>
      <c r="R892" s="1" t="str">
        <f>IF(OR(Orders[[#This Row],[Region]]="Dhaka",Orders[[#This Row],[Region]]="Chattogram"),"Priority","Standard")</f>
        <v>Standard</v>
      </c>
      <c r="S892" s="1" t="str">
        <f>_xlfn.CONCAT(Orders[[#This Row],[OrderID]],Orders[[#This Row],[CustomerID]],Orders[[#This Row],[Order Value]])</f>
        <v>O04238C02351158.563</v>
      </c>
    </row>
    <row r="893" spans="1:19" x14ac:dyDescent="0.25">
      <c r="A893" s="1" t="s">
        <v>1386</v>
      </c>
      <c r="B893" s="1" t="s">
        <v>1387</v>
      </c>
      <c r="C893" s="1" t="s">
        <v>124</v>
      </c>
      <c r="D893" s="1" t="str">
        <f>VLOOKUP(C893,Products[],2,FALSE)</f>
        <v>Decor Lite 474</v>
      </c>
      <c r="E893" s="1" t="str">
        <f>VLOOKUP(Orders[[#This Row],[ProductID]],Products[],3,FALSE)</f>
        <v>Furniture</v>
      </c>
      <c r="F893" s="1" t="s">
        <v>55</v>
      </c>
      <c r="G893" s="1" t="str">
        <f>_xlfn.XLOOKUP(Orders[[#This Row],[CustomerID]],'Customers'!A:A,'Customers'!E:E)</f>
        <v>Corporate</v>
      </c>
      <c r="H893" s="2">
        <v>45377</v>
      </c>
      <c r="I893" s="2">
        <v>45383</v>
      </c>
      <c r="J893">
        <v>22</v>
      </c>
      <c r="K893">
        <v>5696.52</v>
      </c>
      <c r="L893">
        <v>0</v>
      </c>
      <c r="M893" s="1" t="s">
        <v>52</v>
      </c>
      <c r="N893" s="1" t="s">
        <v>84</v>
      </c>
      <c r="O893" s="1" t="s">
        <v>21</v>
      </c>
      <c r="P893" s="3">
        <f>Orders[[#This Row],[Quantity]]*Orders[[#This Row],[UnitPrice]]*(1-Orders[[#This Row],[Discount]])</f>
        <v>125323.44</v>
      </c>
      <c r="Q893" s="1" t="str">
        <f>IF(AND(Orders[[#This Row],[Order Value]]&gt;50000,Orders[[#This Row],[Status]]="Completed"),"Yes","No")</f>
        <v>No</v>
      </c>
      <c r="R893" s="1" t="str">
        <f>IF(OR(Orders[[#This Row],[Region]]="Dhaka",Orders[[#This Row],[Region]]="Chattogram"),"Priority","Standard")</f>
        <v>Priority</v>
      </c>
      <c r="S893" s="1" t="str">
        <f>_xlfn.CONCAT(Orders[[#This Row],[OrderID]],Orders[[#This Row],[CustomerID]],Orders[[#This Row],[Order Value]])</f>
        <v>O02328C0044125323.44</v>
      </c>
    </row>
    <row r="894" spans="1:19" x14ac:dyDescent="0.25">
      <c r="A894" s="1" t="s">
        <v>1388</v>
      </c>
      <c r="B894" s="1" t="s">
        <v>690</v>
      </c>
      <c r="C894" s="1" t="s">
        <v>199</v>
      </c>
      <c r="D894" s="1" t="str">
        <f>VLOOKUP(C894,Products[],2,FALSE)</f>
        <v>Laptops Deluxe 892</v>
      </c>
      <c r="E894" s="1" t="str">
        <f>VLOOKUP(Orders[[#This Row],[ProductID]],Products[],3,FALSE)</f>
        <v>Electronics</v>
      </c>
      <c r="F894" s="1" t="s">
        <v>23</v>
      </c>
      <c r="G894" s="1" t="str">
        <f>_xlfn.XLOOKUP(Orders[[#This Row],[CustomerID]],'Customers'!A:A,'Customers'!E:E)</f>
        <v>Consumer</v>
      </c>
      <c r="H894" s="2">
        <v>45395</v>
      </c>
      <c r="I894" s="2">
        <v>45402</v>
      </c>
      <c r="J894">
        <v>6</v>
      </c>
      <c r="K894">
        <v>2593.4499999999998</v>
      </c>
      <c r="L894">
        <v>0.1</v>
      </c>
      <c r="M894" s="1" t="s">
        <v>20</v>
      </c>
      <c r="N894" s="1" t="s">
        <v>28</v>
      </c>
      <c r="O894" s="1" t="s">
        <v>29</v>
      </c>
      <c r="P894" s="3">
        <f>Orders[[#This Row],[Quantity]]*Orders[[#This Row],[UnitPrice]]*(1-Orders[[#This Row],[Discount]])</f>
        <v>14004.63</v>
      </c>
      <c r="Q894" s="1" t="str">
        <f>IF(AND(Orders[[#This Row],[Order Value]]&gt;50000,Orders[[#This Row],[Status]]="Completed"),"Yes","No")</f>
        <v>No</v>
      </c>
      <c r="R894" s="1" t="str">
        <f>IF(OR(Orders[[#This Row],[Region]]="Dhaka",Orders[[#This Row],[Region]]="Chattogram"),"Priority","Standard")</f>
        <v>Priority</v>
      </c>
      <c r="S894" s="1" t="str">
        <f>_xlfn.CONCAT(Orders[[#This Row],[OrderID]],Orders[[#This Row],[CustomerID]],Orders[[#This Row],[Order Value]])</f>
        <v>O05670C005514004.63</v>
      </c>
    </row>
    <row r="895" spans="1:19" x14ac:dyDescent="0.25">
      <c r="A895" s="1" t="s">
        <v>109</v>
      </c>
      <c r="B895" s="1" t="s">
        <v>110</v>
      </c>
      <c r="C895" s="1" t="s">
        <v>111</v>
      </c>
      <c r="D895" s="1" t="str">
        <f>VLOOKUP(C895,Products[],2,FALSE)</f>
        <v>Footwear Eco 867</v>
      </c>
      <c r="E895" s="1" t="str">
        <f>VLOOKUP(Orders[[#This Row],[ProductID]],Products[],3,FALSE)</f>
        <v>Apparel</v>
      </c>
      <c r="F895" s="1" t="s">
        <v>33</v>
      </c>
      <c r="G895" s="1" t="str">
        <f>_xlfn.XLOOKUP(Orders[[#This Row],[CustomerID]],'Customers'!A:A,'Customers'!E:E)</f>
        <v>consumer</v>
      </c>
      <c r="H895" s="2">
        <v>45379</v>
      </c>
      <c r="I895" s="2">
        <v>45386</v>
      </c>
      <c r="J895">
        <v>20</v>
      </c>
      <c r="K895">
        <v>2270.02</v>
      </c>
      <c r="L895">
        <v>0</v>
      </c>
      <c r="M895" s="1" t="s">
        <v>43</v>
      </c>
      <c r="N895" s="1" t="s">
        <v>34</v>
      </c>
      <c r="O895" s="1" t="s">
        <v>29</v>
      </c>
      <c r="P895" s="3">
        <f>Orders[[#This Row],[Quantity]]*Orders[[#This Row],[UnitPrice]]*(1-Orders[[#This Row],[Discount]])</f>
        <v>45400.4</v>
      </c>
      <c r="Q895" s="1" t="str">
        <f>IF(AND(Orders[[#This Row],[Order Value]]&gt;50000,Orders[[#This Row],[Status]]="Completed"),"Yes","No")</f>
        <v>No</v>
      </c>
      <c r="R895" s="1" t="str">
        <f>IF(OR(Orders[[#This Row],[Region]]="Dhaka",Orders[[#This Row],[Region]]="Chattogram"),"Priority","Standard")</f>
        <v>Standard</v>
      </c>
      <c r="S895" s="1" t="str">
        <f>_xlfn.CONCAT(Orders[[#This Row],[OrderID]],Orders[[#This Row],[CustomerID]],Orders[[#This Row],[Order Value]])</f>
        <v>O01563C035645400.4</v>
      </c>
    </row>
    <row r="896" spans="1:19" x14ac:dyDescent="0.25">
      <c r="A896" s="1" t="s">
        <v>1389</v>
      </c>
      <c r="B896" s="1" t="s">
        <v>952</v>
      </c>
      <c r="C896" s="1" t="s">
        <v>218</v>
      </c>
      <c r="D896" s="1" t="str">
        <f>VLOOKUP(C896,Products[],2,FALSE)</f>
        <v>Kids Eco 762</v>
      </c>
      <c r="E896" s="1" t="str">
        <f>VLOOKUP(Orders[[#This Row],[ProductID]],Products[],3,FALSE)</f>
        <v>Apparel</v>
      </c>
      <c r="F896" s="1" t="s">
        <v>33</v>
      </c>
      <c r="G896" s="1" t="str">
        <f>_xlfn.XLOOKUP(Orders[[#This Row],[CustomerID]],'Customers'!A:A,'Customers'!E:E)</f>
        <v>Consumer</v>
      </c>
      <c r="H896" s="2">
        <v>45709</v>
      </c>
      <c r="I896" s="2">
        <v>45715</v>
      </c>
      <c r="J896">
        <v>7</v>
      </c>
      <c r="K896">
        <v>2785.79</v>
      </c>
      <c r="L896">
        <v>0</v>
      </c>
      <c r="M896" s="1" t="s">
        <v>39</v>
      </c>
      <c r="N896" s="1" t="s">
        <v>28</v>
      </c>
      <c r="O896" s="1" t="s">
        <v>21</v>
      </c>
      <c r="P896" s="3">
        <f>Orders[[#This Row],[Quantity]]*Orders[[#This Row],[UnitPrice]]*(1-Orders[[#This Row],[Discount]])</f>
        <v>19500.53</v>
      </c>
      <c r="Q896" s="1" t="str">
        <f>IF(AND(Orders[[#This Row],[Order Value]]&gt;50000,Orders[[#This Row],[Status]]="Completed"),"Yes","No")</f>
        <v>No</v>
      </c>
      <c r="R896" s="1" t="str">
        <f>IF(OR(Orders[[#This Row],[Region]]="Dhaka",Orders[[#This Row],[Region]]="Chattogram"),"Priority","Standard")</f>
        <v>Standard</v>
      </c>
      <c r="S896" s="1" t="str">
        <f>_xlfn.CONCAT(Orders[[#This Row],[OrderID]],Orders[[#This Row],[CustomerID]],Orders[[#This Row],[Order Value]])</f>
        <v>O04560C037819500.53</v>
      </c>
    </row>
    <row r="897" spans="1:19" hidden="1" x14ac:dyDescent="0.25">
      <c r="A897" s="1" t="s">
        <v>1390</v>
      </c>
      <c r="B897" s="1" t="s">
        <v>173</v>
      </c>
      <c r="C897" s="1" t="s">
        <v>95</v>
      </c>
      <c r="D897" s="1" t="e">
        <f>VLOOKUP(C897,Products[],2,FALSE)</f>
        <v>#N/A</v>
      </c>
      <c r="E897" s="1" t="e">
        <f>VLOOKUP(Orders[[#This Row],[ProductID]],Products[],3,FALSE)</f>
        <v>#N/A</v>
      </c>
      <c r="F897" s="1" t="s">
        <v>51</v>
      </c>
      <c r="G897" s="1" t="str">
        <f>_xlfn.XLOOKUP(Orders[[#This Row],[CustomerID]],'Customers'!A:A,'Customers'!E:E)</f>
        <v>Corporate</v>
      </c>
      <c r="H897" s="2">
        <v>45547</v>
      </c>
      <c r="I897" s="2">
        <v>45559</v>
      </c>
      <c r="J897">
        <v>1</v>
      </c>
      <c r="K897">
        <v>3590.42</v>
      </c>
      <c r="L897">
        <v>0.2</v>
      </c>
      <c r="M897" s="1" t="s">
        <v>14</v>
      </c>
      <c r="N897" s="1" t="s">
        <v>15</v>
      </c>
      <c r="O897" s="1" t="s">
        <v>21</v>
      </c>
      <c r="P897" s="3">
        <f>Orders[[#This Row],[Quantity]]*Orders[[#This Row],[UnitPrice]]*(1-Orders[[#This Row],[Discount]])</f>
        <v>2872.3360000000002</v>
      </c>
      <c r="Q897" s="1" t="str">
        <f>IF(AND(Orders[[#This Row],[Order Value]]&gt;50000,Orders[[#This Row],[Status]]="Completed"),"Yes","No")</f>
        <v>No</v>
      </c>
      <c r="R897" s="1" t="str">
        <f>IF(OR(Orders[[#This Row],[Region]]="Dhaka",Orders[[#This Row],[Region]]="Chattogram"),"Priority","Standard")</f>
        <v>Standard</v>
      </c>
      <c r="S897" s="1" t="str">
        <f>_xlfn.CONCAT(Orders[[#This Row],[OrderID]],Orders[[#This Row],[CustomerID]],Orders[[#This Row],[Order Value]])</f>
        <v>O05942C00522872.336</v>
      </c>
    </row>
    <row r="898" spans="1:19" x14ac:dyDescent="0.25">
      <c r="A898" s="1" t="s">
        <v>1391</v>
      </c>
      <c r="B898" s="1" t="s">
        <v>153</v>
      </c>
      <c r="C898" s="1" t="s">
        <v>191</v>
      </c>
      <c r="D898" s="1" t="str">
        <f>VLOOKUP(C898,Products[],2,FALSE)</f>
        <v>Snacks Standard 597</v>
      </c>
      <c r="E898" s="1" t="str">
        <f>VLOOKUP(Orders[[#This Row],[ProductID]],Products[],3,FALSE)</f>
        <v>Groceries</v>
      </c>
      <c r="F898" s="1" t="s">
        <v>51</v>
      </c>
      <c r="G898" s="1" t="str">
        <f>_xlfn.XLOOKUP(Orders[[#This Row],[CustomerID]],'Customers'!A:A,'Customers'!E:E)</f>
        <v>SMB</v>
      </c>
      <c r="H898" s="2">
        <v>45449</v>
      </c>
      <c r="I898" s="2">
        <v>45454</v>
      </c>
      <c r="J898">
        <v>11</v>
      </c>
      <c r="K898">
        <v>2325.4299999999998</v>
      </c>
      <c r="L898">
        <v>0.1</v>
      </c>
      <c r="M898" s="1" t="s">
        <v>43</v>
      </c>
      <c r="N898" s="1" t="s">
        <v>15</v>
      </c>
      <c r="O898" s="1" t="s">
        <v>21</v>
      </c>
      <c r="P898" s="3">
        <f>Orders[[#This Row],[Quantity]]*Orders[[#This Row],[UnitPrice]]*(1-Orders[[#This Row],[Discount]])</f>
        <v>23021.757000000001</v>
      </c>
      <c r="Q898" s="1" t="str">
        <f>IF(AND(Orders[[#This Row],[Order Value]]&gt;50000,Orders[[#This Row],[Status]]="Completed"),"Yes","No")</f>
        <v>No</v>
      </c>
      <c r="R898" s="1" t="str">
        <f>IF(OR(Orders[[#This Row],[Region]]="Dhaka",Orders[[#This Row],[Region]]="Chattogram"),"Priority","Standard")</f>
        <v>Standard</v>
      </c>
      <c r="S898" s="1" t="str">
        <f>_xlfn.CONCAT(Orders[[#This Row],[OrderID]],Orders[[#This Row],[CustomerID]],Orders[[#This Row],[Order Value]])</f>
        <v>O01719C047423021.757</v>
      </c>
    </row>
    <row r="899" spans="1:19" x14ac:dyDescent="0.25">
      <c r="A899" s="1" t="s">
        <v>1392</v>
      </c>
      <c r="B899" s="1" t="s">
        <v>300</v>
      </c>
      <c r="C899" s="1" t="s">
        <v>68</v>
      </c>
      <c r="D899" s="1" t="str">
        <f>VLOOKUP(C899,Products[],2,FALSE)</f>
        <v>Tables Prime 385</v>
      </c>
      <c r="E899" s="1" t="str">
        <f>VLOOKUP(Orders[[#This Row],[ProductID]],Products[],3,FALSE)</f>
        <v>Furniture</v>
      </c>
      <c r="F899" s="1" t="s">
        <v>42</v>
      </c>
      <c r="G899" s="1" t="str">
        <f>_xlfn.XLOOKUP(Orders[[#This Row],[CustomerID]],'Customers'!A:A,'Customers'!E:E)</f>
        <v>consumer</v>
      </c>
      <c r="H899" s="2">
        <v>45645</v>
      </c>
      <c r="I899" s="2">
        <v>45657</v>
      </c>
      <c r="J899">
        <v>5</v>
      </c>
      <c r="K899">
        <v>5108.16</v>
      </c>
      <c r="L899">
        <v>0.1</v>
      </c>
      <c r="M899" s="1" t="s">
        <v>52</v>
      </c>
      <c r="N899" s="1" t="s">
        <v>28</v>
      </c>
      <c r="O899" s="1" t="s">
        <v>35</v>
      </c>
      <c r="P899" s="3">
        <f>Orders[[#This Row],[Quantity]]*Orders[[#This Row],[UnitPrice]]*(1-Orders[[#This Row],[Discount]])</f>
        <v>22986.720000000001</v>
      </c>
      <c r="Q899" s="1" t="str">
        <f>IF(AND(Orders[[#This Row],[Order Value]]&gt;50000,Orders[[#This Row],[Status]]="Completed"),"Yes","No")</f>
        <v>No</v>
      </c>
      <c r="R899" s="1" t="str">
        <f>IF(OR(Orders[[#This Row],[Region]]="Dhaka",Orders[[#This Row],[Region]]="Chattogram"),"Priority","Standard")</f>
        <v>Priority</v>
      </c>
      <c r="S899" s="1" t="str">
        <f>_xlfn.CONCAT(Orders[[#This Row],[OrderID]],Orders[[#This Row],[CustomerID]],Orders[[#This Row],[Order Value]])</f>
        <v>O05755C016422986.72</v>
      </c>
    </row>
    <row r="900" spans="1:19" x14ac:dyDescent="0.25">
      <c r="A900" s="1" t="s">
        <v>1233</v>
      </c>
      <c r="B900" s="1" t="s">
        <v>444</v>
      </c>
      <c r="C900" s="1" t="s">
        <v>197</v>
      </c>
      <c r="D900" s="1" t="str">
        <f>VLOOKUP(C900,Products[],2,FALSE)</f>
        <v>Chairs Prime 149</v>
      </c>
      <c r="E900" s="1" t="str">
        <f>VLOOKUP(Orders[[#This Row],[ProductID]],Products[],3,FALSE)</f>
        <v>Furniture</v>
      </c>
      <c r="F900" s="1" t="s">
        <v>47</v>
      </c>
      <c r="G900" s="1" t="str">
        <f>_xlfn.XLOOKUP(Orders[[#This Row],[CustomerID]],'Customers'!A:A,'Customers'!E:E)</f>
        <v>SMB</v>
      </c>
      <c r="H900" s="2">
        <v>45708</v>
      </c>
      <c r="I900" s="2">
        <v>45712</v>
      </c>
      <c r="J900">
        <v>1</v>
      </c>
      <c r="K900">
        <v>5194.5</v>
      </c>
      <c r="L900">
        <v>0.2</v>
      </c>
      <c r="M900" s="1" t="s">
        <v>52</v>
      </c>
      <c r="N900" s="1" t="s">
        <v>84</v>
      </c>
      <c r="O900" s="1" t="s">
        <v>29</v>
      </c>
      <c r="P900" s="3">
        <f>Orders[[#This Row],[Quantity]]*Orders[[#This Row],[UnitPrice]]*(1-Orders[[#This Row],[Discount]])</f>
        <v>4155.6000000000004</v>
      </c>
      <c r="Q900" s="1" t="str">
        <f>IF(AND(Orders[[#This Row],[Order Value]]&gt;50000,Orders[[#This Row],[Status]]="Completed"),"Yes","No")</f>
        <v>No</v>
      </c>
      <c r="R900" s="1" t="str">
        <f>IF(OR(Orders[[#This Row],[Region]]="Dhaka",Orders[[#This Row],[Region]]="Chattogram"),"Priority","Standard")</f>
        <v>Priority</v>
      </c>
      <c r="S900" s="1" t="str">
        <f>_xlfn.CONCAT(Orders[[#This Row],[OrderID]],Orders[[#This Row],[CustomerID]],Orders[[#This Row],[Order Value]])</f>
        <v>O01048C04144155.6</v>
      </c>
    </row>
    <row r="901" spans="1:19" x14ac:dyDescent="0.25">
      <c r="A901" s="1" t="s">
        <v>1393</v>
      </c>
      <c r="B901" s="1" t="s">
        <v>324</v>
      </c>
      <c r="C901" s="1" t="s">
        <v>160</v>
      </c>
      <c r="D901" s="1" t="str">
        <f>VLOOKUP(C901,Products[],2,FALSE)</f>
        <v>Audio Pro 619</v>
      </c>
      <c r="E901" s="1" t="str">
        <f>VLOOKUP(Orders[[#This Row],[ProductID]],Products[],3,FALSE)</f>
        <v>Electronics</v>
      </c>
      <c r="F901" s="1" t="s">
        <v>42</v>
      </c>
      <c r="G901" s="1" t="str">
        <f>_xlfn.XLOOKUP(Orders[[#This Row],[CustomerID]],'Customers'!A:A,'Customers'!E:E)</f>
        <v>SMB</v>
      </c>
      <c r="H901" s="2">
        <v>45432</v>
      </c>
      <c r="I901" s="2">
        <v>45445</v>
      </c>
      <c r="J901">
        <v>10</v>
      </c>
      <c r="K901">
        <v>3142.83</v>
      </c>
      <c r="L901">
        <v>0.2</v>
      </c>
      <c r="M901" s="1" t="s">
        <v>20</v>
      </c>
      <c r="N901" s="1" t="s">
        <v>28</v>
      </c>
      <c r="O901" s="1" t="s">
        <v>24</v>
      </c>
      <c r="P901" s="3">
        <f>Orders[[#This Row],[Quantity]]*Orders[[#This Row],[UnitPrice]]*(1-Orders[[#This Row],[Discount]])</f>
        <v>25142.639999999999</v>
      </c>
      <c r="Q901" s="1" t="str">
        <f>IF(AND(Orders[[#This Row],[Order Value]]&gt;50000,Orders[[#This Row],[Status]]="Completed"),"Yes","No")</f>
        <v>No</v>
      </c>
      <c r="R901" s="1" t="str">
        <f>IF(OR(Orders[[#This Row],[Region]]="Dhaka",Orders[[#This Row],[Region]]="Chattogram"),"Priority","Standard")</f>
        <v>Priority</v>
      </c>
      <c r="S901" s="1" t="str">
        <f>_xlfn.CONCAT(Orders[[#This Row],[OrderID]],Orders[[#This Row],[CustomerID]],Orders[[#This Row],[Order Value]])</f>
        <v>O00590C015225142.64</v>
      </c>
    </row>
    <row r="902" spans="1:19" x14ac:dyDescent="0.25">
      <c r="A902" s="1" t="s">
        <v>1394</v>
      </c>
      <c r="B902" s="1" t="s">
        <v>1029</v>
      </c>
      <c r="C902" s="1" t="s">
        <v>73</v>
      </c>
      <c r="D902" s="1" t="str">
        <f>VLOOKUP(C902,Products[],2,FALSE)</f>
        <v>Mobile Accessories Max 508</v>
      </c>
      <c r="E902" s="1" t="str">
        <f>VLOOKUP(Orders[[#This Row],[ProductID]],Products[],3,FALSE)</f>
        <v>Electronics</v>
      </c>
      <c r="F902" s="1" t="s">
        <v>47</v>
      </c>
      <c r="G902" s="1" t="str">
        <f>_xlfn.XLOOKUP(Orders[[#This Row],[CustomerID]],'Customers'!A:A,'Customers'!E:E)</f>
        <v>Corporate</v>
      </c>
      <c r="H902" s="2">
        <v>45901</v>
      </c>
      <c r="I902" s="2">
        <v>45901</v>
      </c>
      <c r="J902">
        <v>1</v>
      </c>
      <c r="K902">
        <v>5952.76</v>
      </c>
      <c r="L902">
        <v>0</v>
      </c>
      <c r="M902" s="1" t="s">
        <v>20</v>
      </c>
      <c r="N902" s="1" t="s">
        <v>34</v>
      </c>
      <c r="O902" s="1" t="s">
        <v>24</v>
      </c>
      <c r="P902" s="3">
        <f>Orders[[#This Row],[Quantity]]*Orders[[#This Row],[UnitPrice]]*(1-Orders[[#This Row],[Discount]])</f>
        <v>5952.76</v>
      </c>
      <c r="Q902" s="1" t="str">
        <f>IF(AND(Orders[[#This Row],[Order Value]]&gt;50000,Orders[[#This Row],[Status]]="Completed"),"Yes","No")</f>
        <v>No</v>
      </c>
      <c r="R902" s="1" t="str">
        <f>IF(OR(Orders[[#This Row],[Region]]="Dhaka",Orders[[#This Row],[Region]]="Chattogram"),"Priority","Standard")</f>
        <v>Priority</v>
      </c>
      <c r="S902" s="1" t="str">
        <f>_xlfn.CONCAT(Orders[[#This Row],[OrderID]],Orders[[#This Row],[CustomerID]],Orders[[#This Row],[Order Value]])</f>
        <v>O05658C02085952.76</v>
      </c>
    </row>
    <row r="903" spans="1:19" x14ac:dyDescent="0.25">
      <c r="A903" s="1" t="s">
        <v>1395</v>
      </c>
      <c r="B903" s="1" t="s">
        <v>1069</v>
      </c>
      <c r="C903" s="1" t="s">
        <v>111</v>
      </c>
      <c r="D903" s="1" t="str">
        <f>VLOOKUP(C903,Products[],2,FALSE)</f>
        <v>Footwear Eco 867</v>
      </c>
      <c r="E903" s="1" t="str">
        <f>VLOOKUP(Orders[[#This Row],[ProductID]],Products[],3,FALSE)</f>
        <v>Apparel</v>
      </c>
      <c r="F903" s="1" t="s">
        <v>79</v>
      </c>
      <c r="G903" s="1" t="str">
        <f>_xlfn.XLOOKUP(Orders[[#This Row],[CustomerID]],'Customers'!A:A,'Customers'!E:E)</f>
        <v>consumer</v>
      </c>
      <c r="H903" s="2">
        <v>45975</v>
      </c>
      <c r="I903" s="2">
        <v>45986</v>
      </c>
      <c r="J903">
        <v>21</v>
      </c>
      <c r="K903">
        <v>1010.64</v>
      </c>
      <c r="L903">
        <v>0.1</v>
      </c>
      <c r="M903" s="1" t="s">
        <v>20</v>
      </c>
      <c r="N903" s="1" t="s">
        <v>15</v>
      </c>
      <c r="O903" s="1" t="s">
        <v>35</v>
      </c>
      <c r="P903" s="3">
        <f>Orders[[#This Row],[Quantity]]*Orders[[#This Row],[UnitPrice]]*(1-Orders[[#This Row],[Discount]])</f>
        <v>19101.095999999998</v>
      </c>
      <c r="Q903" s="1" t="str">
        <f>IF(AND(Orders[[#This Row],[Order Value]]&gt;50000,Orders[[#This Row],[Status]]="Completed"),"Yes","No")</f>
        <v>No</v>
      </c>
      <c r="R903" s="1" t="str">
        <f>IF(OR(Orders[[#This Row],[Region]]="Dhaka",Orders[[#This Row],[Region]]="Chattogram"),"Priority","Standard")</f>
        <v>Priority</v>
      </c>
      <c r="S903" s="1" t="str">
        <f>_xlfn.CONCAT(Orders[[#This Row],[OrderID]],Orders[[#This Row],[CustomerID]],Orders[[#This Row],[Order Value]])</f>
        <v>O01500C019019101.096</v>
      </c>
    </row>
    <row r="904" spans="1:19" x14ac:dyDescent="0.25">
      <c r="A904" s="1" t="s">
        <v>1396</v>
      </c>
      <c r="B904" s="1" t="s">
        <v>912</v>
      </c>
      <c r="C904" s="1" t="s">
        <v>157</v>
      </c>
      <c r="D904" s="1" t="str">
        <f>VLOOKUP(C904,Products[],2,FALSE)</f>
        <v>Snacks Deluxe 862</v>
      </c>
      <c r="E904" s="1" t="str">
        <f>VLOOKUP(Orders[[#This Row],[ProductID]],Products[],3,FALSE)</f>
        <v>Groceries</v>
      </c>
      <c r="F904" s="1" t="s">
        <v>51</v>
      </c>
      <c r="G904" s="1" t="str">
        <f>_xlfn.XLOOKUP(Orders[[#This Row],[CustomerID]],'Customers'!A:A,'Customers'!E:E)</f>
        <v>SMB</v>
      </c>
      <c r="H904" s="2">
        <v>45473</v>
      </c>
      <c r="I904" s="2">
        <v>45475</v>
      </c>
      <c r="J904">
        <v>9</v>
      </c>
      <c r="K904">
        <v>5012.71</v>
      </c>
      <c r="L904">
        <v>0.05</v>
      </c>
      <c r="M904" s="1" t="s">
        <v>43</v>
      </c>
      <c r="N904" s="1" t="s">
        <v>15</v>
      </c>
      <c r="O904" s="1" t="s">
        <v>29</v>
      </c>
      <c r="P904" s="3">
        <f>Orders[[#This Row],[Quantity]]*Orders[[#This Row],[UnitPrice]]*(1-Orders[[#This Row],[Discount]])</f>
        <v>42858.6705</v>
      </c>
      <c r="Q904" s="1" t="str">
        <f>IF(AND(Orders[[#This Row],[Order Value]]&gt;50000,Orders[[#This Row],[Status]]="Completed"),"Yes","No")</f>
        <v>No</v>
      </c>
      <c r="R904" s="1" t="str">
        <f>IF(OR(Orders[[#This Row],[Region]]="Dhaka",Orders[[#This Row],[Region]]="Chattogram"),"Priority","Standard")</f>
        <v>Standard</v>
      </c>
      <c r="S904" s="1" t="str">
        <f>_xlfn.CONCAT(Orders[[#This Row],[OrderID]],Orders[[#This Row],[CustomerID]],Orders[[#This Row],[Order Value]])</f>
        <v>O00482C022542858.6705</v>
      </c>
    </row>
    <row r="905" spans="1:19" x14ac:dyDescent="0.25">
      <c r="A905" s="1" t="s">
        <v>1397</v>
      </c>
      <c r="B905" s="1" t="s">
        <v>986</v>
      </c>
      <c r="C905" s="1" t="s">
        <v>154</v>
      </c>
      <c r="D905" s="1" t="str">
        <f>VLOOKUP(C905,Products[],2,FALSE)</f>
        <v>Household Standard 873</v>
      </c>
      <c r="E905" s="1" t="str">
        <f>VLOOKUP(Orders[[#This Row],[ProductID]],Products[],3,FALSE)</f>
        <v>Groceries</v>
      </c>
      <c r="F905" s="1" t="s">
        <v>152</v>
      </c>
      <c r="G905" s="1" t="str">
        <f>_xlfn.XLOOKUP(Orders[[#This Row],[CustomerID]],'Customers'!A:A,'Customers'!E:E)</f>
        <v>SMB</v>
      </c>
      <c r="H905" s="2">
        <v>45439</v>
      </c>
      <c r="I905" s="2">
        <v>45443</v>
      </c>
      <c r="J905">
        <v>4</v>
      </c>
      <c r="K905">
        <v>5057.58</v>
      </c>
      <c r="L905">
        <v>0.05</v>
      </c>
      <c r="M905" s="1" t="s">
        <v>52</v>
      </c>
      <c r="N905" s="1" t="s">
        <v>34</v>
      </c>
      <c r="O905" s="1" t="s">
        <v>29</v>
      </c>
      <c r="P905" s="3">
        <f>Orders[[#This Row],[Quantity]]*Orders[[#This Row],[UnitPrice]]*(1-Orders[[#This Row],[Discount]])</f>
        <v>19218.804</v>
      </c>
      <c r="Q905" s="1" t="str">
        <f>IF(AND(Orders[[#This Row],[Order Value]]&gt;50000,Orders[[#This Row],[Status]]="Completed"),"Yes","No")</f>
        <v>No</v>
      </c>
      <c r="R905" s="1" t="str">
        <f>IF(OR(Orders[[#This Row],[Region]]="Dhaka",Orders[[#This Row],[Region]]="Chattogram"),"Priority","Standard")</f>
        <v>Priority</v>
      </c>
      <c r="S905" s="1" t="str">
        <f>_xlfn.CONCAT(Orders[[#This Row],[OrderID]],Orders[[#This Row],[CustomerID]],Orders[[#This Row],[Order Value]])</f>
        <v>O05626C001819218.804</v>
      </c>
    </row>
    <row r="906" spans="1:19" x14ac:dyDescent="0.25">
      <c r="A906" s="1" t="s">
        <v>1398</v>
      </c>
      <c r="B906" s="1" t="s">
        <v>1302</v>
      </c>
      <c r="C906" s="1" t="s">
        <v>194</v>
      </c>
      <c r="D906" s="1" t="str">
        <f>VLOOKUP(C906,Products[],2,FALSE)</f>
        <v>Pens Mini 388</v>
      </c>
      <c r="E906" s="1" t="str">
        <f>VLOOKUP(Orders[[#This Row],[ProductID]],Products[],3,FALSE)</f>
        <v>Office Supplies</v>
      </c>
      <c r="F906" s="1" t="s">
        <v>152</v>
      </c>
      <c r="G906" s="1" t="str">
        <f>_xlfn.XLOOKUP(Orders[[#This Row],[CustomerID]],'Customers'!A:A,'Customers'!E:E)</f>
        <v>Consumer</v>
      </c>
      <c r="H906" s="2">
        <v>45792</v>
      </c>
      <c r="I906" s="2">
        <v>45798</v>
      </c>
      <c r="J906">
        <v>19</v>
      </c>
      <c r="K906">
        <v>7309.42</v>
      </c>
      <c r="L906">
        <v>0.15</v>
      </c>
      <c r="M906" s="1" t="s">
        <v>43</v>
      </c>
      <c r="N906" s="1" t="s">
        <v>34</v>
      </c>
      <c r="O906" s="1" t="s">
        <v>35</v>
      </c>
      <c r="P906" s="3">
        <f>Orders[[#This Row],[Quantity]]*Orders[[#This Row],[UnitPrice]]*(1-Orders[[#This Row],[Discount]])</f>
        <v>118047.133</v>
      </c>
      <c r="Q906" s="1" t="str">
        <f>IF(AND(Orders[[#This Row],[Order Value]]&gt;50000,Orders[[#This Row],[Status]]="Completed"),"Yes","No")</f>
        <v>Yes</v>
      </c>
      <c r="R906" s="1" t="str">
        <f>IF(OR(Orders[[#This Row],[Region]]="Dhaka",Orders[[#This Row],[Region]]="Chattogram"),"Priority","Standard")</f>
        <v>Standard</v>
      </c>
      <c r="S906" s="1" t="str">
        <f>_xlfn.CONCAT(Orders[[#This Row],[OrderID]],Orders[[#This Row],[CustomerID]],Orders[[#This Row],[Order Value]])</f>
        <v>O05819C0088118047.133</v>
      </c>
    </row>
    <row r="907" spans="1:19" x14ac:dyDescent="0.25">
      <c r="A907" s="1" t="s">
        <v>1399</v>
      </c>
      <c r="B907" s="1" t="s">
        <v>998</v>
      </c>
      <c r="C907" s="1" t="s">
        <v>270</v>
      </c>
      <c r="D907" s="1" t="str">
        <f>VLOOKUP(C907,Products[],2,FALSE)</f>
        <v>Storage Mini 899</v>
      </c>
      <c r="E907" s="1" t="str">
        <f>VLOOKUP(Orders[[#This Row],[ProductID]],Products[],3,FALSE)</f>
        <v>Furniture</v>
      </c>
      <c r="F907" s="1" t="s">
        <v>23</v>
      </c>
      <c r="G907" s="1" t="str">
        <f>_xlfn.XLOOKUP(Orders[[#This Row],[CustomerID]],'Customers'!A:A,'Customers'!E:E)</f>
        <v>consumer</v>
      </c>
      <c r="H907" s="2">
        <v>45638</v>
      </c>
      <c r="I907" s="2">
        <v>45640</v>
      </c>
      <c r="J907">
        <v>10</v>
      </c>
      <c r="K907">
        <v>4629.0200000000004</v>
      </c>
      <c r="L907">
        <v>0</v>
      </c>
      <c r="M907" s="1" t="s">
        <v>20</v>
      </c>
      <c r="N907" s="1" t="s">
        <v>28</v>
      </c>
      <c r="O907" s="1" t="s">
        <v>29</v>
      </c>
      <c r="P907" s="3">
        <f>Orders[[#This Row],[Quantity]]*Orders[[#This Row],[UnitPrice]]*(1-Orders[[#This Row],[Discount]])</f>
        <v>46290.200000000004</v>
      </c>
      <c r="Q907" s="1" t="str">
        <f>IF(AND(Orders[[#This Row],[Order Value]]&gt;50000,Orders[[#This Row],[Status]]="Completed"),"Yes","No")</f>
        <v>No</v>
      </c>
      <c r="R907" s="1" t="str">
        <f>IF(OR(Orders[[#This Row],[Region]]="Dhaka",Orders[[#This Row],[Region]]="Chattogram"),"Priority","Standard")</f>
        <v>Priority</v>
      </c>
      <c r="S907" s="1" t="str">
        <f>_xlfn.CONCAT(Orders[[#This Row],[OrderID]],Orders[[#This Row],[CustomerID]],Orders[[#This Row],[Order Value]])</f>
        <v>O05486C016246290.2</v>
      </c>
    </row>
    <row r="908" spans="1:19" hidden="1" x14ac:dyDescent="0.25">
      <c r="A908" s="1" t="s">
        <v>1400</v>
      </c>
      <c r="B908" s="1" t="s">
        <v>545</v>
      </c>
      <c r="C908" s="1" t="s">
        <v>181</v>
      </c>
      <c r="D908" s="1" t="e">
        <f>VLOOKUP(C908,Products[],2,FALSE)</f>
        <v>#N/A</v>
      </c>
      <c r="E908" s="1" t="e">
        <f>VLOOKUP(Orders[[#This Row],[ProductID]],Products[],3,FALSE)</f>
        <v>#N/A</v>
      </c>
      <c r="F908" s="1" t="s">
        <v>19</v>
      </c>
      <c r="G908" s="1" t="str">
        <f>_xlfn.XLOOKUP(Orders[[#This Row],[CustomerID]],'Customers'!A:A,'Customers'!E:E)</f>
        <v>Consumer</v>
      </c>
      <c r="H908" s="2">
        <v>45436</v>
      </c>
      <c r="I908" s="2">
        <v>45439</v>
      </c>
      <c r="J908">
        <v>20</v>
      </c>
      <c r="K908">
        <v>1889.22</v>
      </c>
      <c r="L908">
        <v>0.15</v>
      </c>
      <c r="M908" s="1" t="s">
        <v>20</v>
      </c>
      <c r="N908" s="1" t="s">
        <v>28</v>
      </c>
      <c r="O908" s="1" t="s">
        <v>24</v>
      </c>
      <c r="P908" s="3">
        <f>Orders[[#This Row],[Quantity]]*Orders[[#This Row],[UnitPrice]]*(1-Orders[[#This Row],[Discount]])</f>
        <v>32116.74</v>
      </c>
      <c r="Q908" s="1" t="str">
        <f>IF(AND(Orders[[#This Row],[Order Value]]&gt;50000,Orders[[#This Row],[Status]]="Completed"),"Yes","No")</f>
        <v>No</v>
      </c>
      <c r="R908" s="1" t="str">
        <f>IF(OR(Orders[[#This Row],[Region]]="Dhaka",Orders[[#This Row],[Region]]="Chattogram"),"Priority","Standard")</f>
        <v>Priority</v>
      </c>
      <c r="S908" s="1" t="str">
        <f>_xlfn.CONCAT(Orders[[#This Row],[OrderID]],Orders[[#This Row],[CustomerID]],Orders[[#This Row],[Order Value]])</f>
        <v>O03858C037732116.74</v>
      </c>
    </row>
    <row r="909" spans="1:19" x14ac:dyDescent="0.25">
      <c r="A909" s="1" t="s">
        <v>1401</v>
      </c>
      <c r="B909" s="1" t="s">
        <v>49</v>
      </c>
      <c r="C909" s="1" t="s">
        <v>174</v>
      </c>
      <c r="D909" s="1" t="str">
        <f>VLOOKUP(C909,Products[],2,FALSE)</f>
        <v>Women Eco 309</v>
      </c>
      <c r="E909" s="1" t="str">
        <f>VLOOKUP(Orders[[#This Row],[ProductID]],Products[],3,FALSE)</f>
        <v>Apparel</v>
      </c>
      <c r="F909" s="1" t="s">
        <v>125</v>
      </c>
      <c r="G909" s="1" t="str">
        <f>_xlfn.XLOOKUP(Orders[[#This Row],[CustomerID]],'Customers'!A:A,'Customers'!E:E)</f>
        <v>Consumer</v>
      </c>
      <c r="H909" s="2">
        <v>45573</v>
      </c>
      <c r="I909" s="2">
        <v>45573</v>
      </c>
      <c r="J909">
        <v>17</v>
      </c>
      <c r="K909">
        <v>6496.52</v>
      </c>
      <c r="L909">
        <v>0</v>
      </c>
      <c r="M909" s="1" t="s">
        <v>52</v>
      </c>
      <c r="N909" s="1" t="s">
        <v>84</v>
      </c>
      <c r="O909" s="1" t="s">
        <v>35</v>
      </c>
      <c r="P909" s="3">
        <f>Orders[[#This Row],[Quantity]]*Orders[[#This Row],[UnitPrice]]*(1-Orders[[#This Row],[Discount]])</f>
        <v>110440.84000000001</v>
      </c>
      <c r="Q909" s="1" t="str">
        <f>IF(AND(Orders[[#This Row],[Order Value]]&gt;50000,Orders[[#This Row],[Status]]="Completed"),"Yes","No")</f>
        <v>No</v>
      </c>
      <c r="R909" s="1" t="str">
        <f>IF(OR(Orders[[#This Row],[Region]]="Dhaka",Orders[[#This Row],[Region]]="Chattogram"),"Priority","Standard")</f>
        <v>Priority</v>
      </c>
      <c r="S909" s="1" t="str">
        <f>_xlfn.CONCAT(Orders[[#This Row],[OrderID]],Orders[[#This Row],[CustomerID]],Orders[[#This Row],[Order Value]])</f>
        <v>O04966C0476110440.84</v>
      </c>
    </row>
    <row r="910" spans="1:19" x14ac:dyDescent="0.25">
      <c r="A910" s="1" t="s">
        <v>1402</v>
      </c>
      <c r="B910" s="1" t="s">
        <v>952</v>
      </c>
      <c r="C910" s="1" t="s">
        <v>473</v>
      </c>
      <c r="D910" s="1" t="str">
        <f>VLOOKUP(C910,Products[],2,FALSE)</f>
        <v>Laptops Prime 770</v>
      </c>
      <c r="E910" s="1" t="str">
        <f>VLOOKUP(Orders[[#This Row],[ProductID]],Products[],3,FALSE)</f>
        <v>Electronics</v>
      </c>
      <c r="F910" s="1" t="s">
        <v>79</v>
      </c>
      <c r="G910" s="1" t="str">
        <f>_xlfn.XLOOKUP(Orders[[#This Row],[CustomerID]],'Customers'!A:A,'Customers'!E:E)</f>
        <v>Consumer</v>
      </c>
      <c r="H910" s="2">
        <v>45791</v>
      </c>
      <c r="I910" s="2">
        <v>45798</v>
      </c>
      <c r="J910">
        <v>2</v>
      </c>
      <c r="K910">
        <v>1309.49</v>
      </c>
      <c r="L910">
        <v>0.1</v>
      </c>
      <c r="M910" s="1" t="s">
        <v>20</v>
      </c>
      <c r="N910" s="1" t="s">
        <v>34</v>
      </c>
      <c r="O910" s="1" t="s">
        <v>21</v>
      </c>
      <c r="P910" s="3">
        <f>Orders[[#This Row],[Quantity]]*Orders[[#This Row],[UnitPrice]]*(1-Orders[[#This Row],[Discount]])</f>
        <v>2357.0819999999999</v>
      </c>
      <c r="Q910" s="1" t="str">
        <f>IF(AND(Orders[[#This Row],[Order Value]]&gt;50000,Orders[[#This Row],[Status]]="Completed"),"Yes","No")</f>
        <v>No</v>
      </c>
      <c r="R910" s="1" t="str">
        <f>IF(OR(Orders[[#This Row],[Region]]="Dhaka",Orders[[#This Row],[Region]]="Chattogram"),"Priority","Standard")</f>
        <v>Priority</v>
      </c>
      <c r="S910" s="1" t="str">
        <f>_xlfn.CONCAT(Orders[[#This Row],[OrderID]],Orders[[#This Row],[CustomerID]],Orders[[#This Row],[Order Value]])</f>
        <v>O01115C03782357.082</v>
      </c>
    </row>
    <row r="911" spans="1:19" x14ac:dyDescent="0.25">
      <c r="A911" s="1" t="s">
        <v>1403</v>
      </c>
      <c r="B911" s="1" t="s">
        <v>948</v>
      </c>
      <c r="C911" s="1" t="s">
        <v>104</v>
      </c>
      <c r="D911" s="1" t="str">
        <f>VLOOKUP(C911,Products[],2,FALSE)</f>
        <v>Audio Prime 238</v>
      </c>
      <c r="E911" s="1" t="str">
        <f>VLOOKUP(Orders[[#This Row],[ProductID]],Products[],3,FALSE)</f>
        <v>Electronics</v>
      </c>
      <c r="F911" s="1" t="s">
        <v>42</v>
      </c>
      <c r="G911" s="1" t="str">
        <f>_xlfn.XLOOKUP(Orders[[#This Row],[CustomerID]],'Customers'!A:A,'Customers'!E:E)</f>
        <v>consumer</v>
      </c>
      <c r="H911" s="2">
        <v>46003</v>
      </c>
      <c r="I911" s="2">
        <v>46010</v>
      </c>
      <c r="J911">
        <v>7</v>
      </c>
      <c r="K911">
        <v>1699.8</v>
      </c>
      <c r="L911">
        <v>0.1</v>
      </c>
      <c r="M911" s="1" t="s">
        <v>14</v>
      </c>
      <c r="N911" s="1" t="s">
        <v>28</v>
      </c>
      <c r="O911" s="1" t="s">
        <v>21</v>
      </c>
      <c r="P911" s="3">
        <f>Orders[[#This Row],[Quantity]]*Orders[[#This Row],[UnitPrice]]*(1-Orders[[#This Row],[Discount]])</f>
        <v>10708.74</v>
      </c>
      <c r="Q911" s="1" t="str">
        <f>IF(AND(Orders[[#This Row],[Order Value]]&gt;50000,Orders[[#This Row],[Status]]="Completed"),"Yes","No")</f>
        <v>No</v>
      </c>
      <c r="R911" s="1" t="str">
        <f>IF(OR(Orders[[#This Row],[Region]]="Dhaka",Orders[[#This Row],[Region]]="Chattogram"),"Priority","Standard")</f>
        <v>Standard</v>
      </c>
      <c r="S911" s="1" t="str">
        <f>_xlfn.CONCAT(Orders[[#This Row],[OrderID]],Orders[[#This Row],[CustomerID]],Orders[[#This Row],[Order Value]])</f>
        <v>O04620C004710708.74</v>
      </c>
    </row>
    <row r="912" spans="1:19" x14ac:dyDescent="0.25">
      <c r="A912" s="1" t="s">
        <v>1404</v>
      </c>
      <c r="B912" s="1" t="s">
        <v>296</v>
      </c>
      <c r="C912" s="1" t="s">
        <v>148</v>
      </c>
      <c r="D912" s="1" t="str">
        <f>VLOOKUP(C912,Products[],2,FALSE)</f>
        <v>Audio Classic 927</v>
      </c>
      <c r="E912" s="1" t="str">
        <f>VLOOKUP(Orders[[#This Row],[ProductID]],Products[],3,FALSE)</f>
        <v>Electronics</v>
      </c>
      <c r="F912" s="1" t="s">
        <v>42</v>
      </c>
      <c r="G912" s="1" t="str">
        <f>_xlfn.XLOOKUP(Orders[[#This Row],[CustomerID]],'Customers'!A:A,'Customers'!E:E)</f>
        <v>Corporate</v>
      </c>
      <c r="H912" s="2">
        <v>45611</v>
      </c>
      <c r="I912" s="2">
        <v>45620</v>
      </c>
      <c r="J912">
        <v>19</v>
      </c>
      <c r="K912">
        <v>3705.59</v>
      </c>
      <c r="L912">
        <v>0.05</v>
      </c>
      <c r="M912" s="1" t="s">
        <v>43</v>
      </c>
      <c r="N912" s="1" t="s">
        <v>34</v>
      </c>
      <c r="O912" s="1" t="s">
        <v>29</v>
      </c>
      <c r="P912" s="3">
        <f>Orders[[#This Row],[Quantity]]*Orders[[#This Row],[UnitPrice]]*(1-Orders[[#This Row],[Discount]])</f>
        <v>66885.8995</v>
      </c>
      <c r="Q912" s="1" t="str">
        <f>IF(AND(Orders[[#This Row],[Order Value]]&gt;50000,Orders[[#This Row],[Status]]="Completed"),"Yes","No")</f>
        <v>Yes</v>
      </c>
      <c r="R912" s="1" t="str">
        <f>IF(OR(Orders[[#This Row],[Region]]="Dhaka",Orders[[#This Row],[Region]]="Chattogram"),"Priority","Standard")</f>
        <v>Standard</v>
      </c>
      <c r="S912" s="1" t="str">
        <f>_xlfn.CONCAT(Orders[[#This Row],[OrderID]],Orders[[#This Row],[CustomerID]],Orders[[#This Row],[Order Value]])</f>
        <v>O00357C045266885.8995</v>
      </c>
    </row>
    <row r="913" spans="1:19" x14ac:dyDescent="0.25">
      <c r="A913" s="1" t="s">
        <v>1405</v>
      </c>
      <c r="B913" s="1" t="s">
        <v>495</v>
      </c>
      <c r="C913" s="1" t="s">
        <v>65</v>
      </c>
      <c r="D913" s="1" t="str">
        <f>VLOOKUP(C913,Products[],2,FALSE)</f>
        <v>Household Classic 671</v>
      </c>
      <c r="E913" s="1" t="str">
        <f>VLOOKUP(Orders[[#This Row],[ProductID]],Products[],3,FALSE)</f>
        <v>Groceries</v>
      </c>
      <c r="F913" s="1" t="s">
        <v>55</v>
      </c>
      <c r="G913" s="1" t="str">
        <f>_xlfn.XLOOKUP(Orders[[#This Row],[CustomerID]],'Customers'!A:A,'Customers'!E:E)</f>
        <v>Consumer</v>
      </c>
      <c r="H913" s="2">
        <v>45761</v>
      </c>
      <c r="I913" s="2">
        <v>45770</v>
      </c>
      <c r="J913">
        <v>23</v>
      </c>
      <c r="K913">
        <v>2064.5300000000002</v>
      </c>
      <c r="L913">
        <v>0</v>
      </c>
      <c r="M913" s="1" t="s">
        <v>20</v>
      </c>
      <c r="N913" s="1" t="s">
        <v>28</v>
      </c>
      <c r="O913" s="1" t="s">
        <v>21</v>
      </c>
      <c r="P913" s="3">
        <f>Orders[[#This Row],[Quantity]]*Orders[[#This Row],[UnitPrice]]*(1-Orders[[#This Row],[Discount]])</f>
        <v>47484.19</v>
      </c>
      <c r="Q913" s="1" t="str">
        <f>IF(AND(Orders[[#This Row],[Order Value]]&gt;50000,Orders[[#This Row],[Status]]="Completed"),"Yes","No")</f>
        <v>No</v>
      </c>
      <c r="R913" s="1" t="str">
        <f>IF(OR(Orders[[#This Row],[Region]]="Dhaka",Orders[[#This Row],[Region]]="Chattogram"),"Priority","Standard")</f>
        <v>Priority</v>
      </c>
      <c r="S913" s="1" t="str">
        <f>_xlfn.CONCAT(Orders[[#This Row],[OrderID]],Orders[[#This Row],[CustomerID]],Orders[[#This Row],[Order Value]])</f>
        <v>O00897C028547484.19</v>
      </c>
    </row>
    <row r="914" spans="1:19" hidden="1" x14ac:dyDescent="0.25">
      <c r="A914" s="1" t="s">
        <v>1406</v>
      </c>
      <c r="B914" s="1" t="s">
        <v>501</v>
      </c>
      <c r="C914" s="1" t="s">
        <v>248</v>
      </c>
      <c r="D914" s="1" t="e">
        <f>VLOOKUP(C914,Products[],2,FALSE)</f>
        <v>#N/A</v>
      </c>
      <c r="E914" s="1" t="e">
        <f>VLOOKUP(Orders[[#This Row],[ProductID]],Products[],3,FALSE)</f>
        <v>#N/A</v>
      </c>
      <c r="F914" s="1" t="s">
        <v>152</v>
      </c>
      <c r="G914" s="1" t="str">
        <f>_xlfn.XLOOKUP(Orders[[#This Row],[CustomerID]],'Customers'!A:A,'Customers'!E:E)</f>
        <v>Consumer</v>
      </c>
      <c r="H914" s="2">
        <v>45991</v>
      </c>
      <c r="I914" s="2">
        <v>46003</v>
      </c>
      <c r="J914">
        <v>7</v>
      </c>
      <c r="K914">
        <v>3712.03</v>
      </c>
      <c r="L914">
        <v>0.05</v>
      </c>
      <c r="M914" s="1" t="s">
        <v>39</v>
      </c>
      <c r="N914" s="1" t="s">
        <v>34</v>
      </c>
      <c r="O914" s="1" t="s">
        <v>24</v>
      </c>
      <c r="P914" s="3">
        <f>Orders[[#This Row],[Quantity]]*Orders[[#This Row],[UnitPrice]]*(1-Orders[[#This Row],[Discount]])</f>
        <v>24684.999500000002</v>
      </c>
      <c r="Q914" s="1" t="str">
        <f>IF(AND(Orders[[#This Row],[Order Value]]&gt;50000,Orders[[#This Row],[Status]]="Completed"),"Yes","No")</f>
        <v>No</v>
      </c>
      <c r="R914" s="1" t="str">
        <f>IF(OR(Orders[[#This Row],[Region]]="Dhaka",Orders[[#This Row],[Region]]="Chattogram"),"Priority","Standard")</f>
        <v>Standard</v>
      </c>
      <c r="S914" s="1" t="str">
        <f>_xlfn.CONCAT(Orders[[#This Row],[OrderID]],Orders[[#This Row],[CustomerID]],Orders[[#This Row],[Order Value]])</f>
        <v>O05994C011524684.9995</v>
      </c>
    </row>
    <row r="915" spans="1:19" x14ac:dyDescent="0.25">
      <c r="A915" s="1" t="s">
        <v>1407</v>
      </c>
      <c r="B915" s="1" t="s">
        <v>610</v>
      </c>
      <c r="C915" s="1" t="s">
        <v>218</v>
      </c>
      <c r="D915" s="1" t="str">
        <f>VLOOKUP(C915,Products[],2,FALSE)</f>
        <v>Kids Eco 762</v>
      </c>
      <c r="E915" s="1" t="str">
        <f>VLOOKUP(Orders[[#This Row],[ProductID]],Products[],3,FALSE)</f>
        <v>Apparel</v>
      </c>
      <c r="F915" s="1" t="s">
        <v>55</v>
      </c>
      <c r="G915" s="1" t="str">
        <f>_xlfn.XLOOKUP(Orders[[#This Row],[CustomerID]],'Customers'!A:A,'Customers'!E:E)</f>
        <v>Consumer</v>
      </c>
      <c r="H915" s="2">
        <v>45670</v>
      </c>
      <c r="I915" s="2">
        <v>45674</v>
      </c>
      <c r="J915">
        <v>16</v>
      </c>
      <c r="K915">
        <v>3336.5</v>
      </c>
      <c r="L915">
        <v>0.1</v>
      </c>
      <c r="M915" s="1" t="s">
        <v>52</v>
      </c>
      <c r="N915" s="1" t="s">
        <v>34</v>
      </c>
      <c r="O915" s="1" t="s">
        <v>35</v>
      </c>
      <c r="P915" s="3">
        <f>Orders[[#This Row],[Quantity]]*Orders[[#This Row],[UnitPrice]]*(1-Orders[[#This Row],[Discount]])</f>
        <v>48045.599999999999</v>
      </c>
      <c r="Q915" s="1" t="str">
        <f>IF(AND(Orders[[#This Row],[Order Value]]&gt;50000,Orders[[#This Row],[Status]]="Completed"),"Yes","No")</f>
        <v>No</v>
      </c>
      <c r="R915" s="1" t="str">
        <f>IF(OR(Orders[[#This Row],[Region]]="Dhaka",Orders[[#This Row],[Region]]="Chattogram"),"Priority","Standard")</f>
        <v>Priority</v>
      </c>
      <c r="S915" s="1" t="str">
        <f>_xlfn.CONCAT(Orders[[#This Row],[OrderID]],Orders[[#This Row],[CustomerID]],Orders[[#This Row],[Order Value]])</f>
        <v>O05425C002348045.6</v>
      </c>
    </row>
    <row r="916" spans="1:19" x14ac:dyDescent="0.25">
      <c r="A916" s="1" t="s">
        <v>1408</v>
      </c>
      <c r="B916" s="1" t="s">
        <v>962</v>
      </c>
      <c r="C916" s="1" t="s">
        <v>157</v>
      </c>
      <c r="D916" s="1" t="str">
        <f>VLOOKUP(C916,Products[],2,FALSE)</f>
        <v>Snacks Deluxe 862</v>
      </c>
      <c r="E916" s="1" t="str">
        <f>VLOOKUP(Orders[[#This Row],[ProductID]],Products[],3,FALSE)</f>
        <v>Groceries</v>
      </c>
      <c r="F916" s="1" t="s">
        <v>13</v>
      </c>
      <c r="G916" s="1" t="str">
        <f>_xlfn.XLOOKUP(Orders[[#This Row],[CustomerID]],'Customers'!A:A,'Customers'!E:E)</f>
        <v>consumer</v>
      </c>
      <c r="H916" s="2">
        <v>45761</v>
      </c>
      <c r="I916" s="2">
        <v>45763</v>
      </c>
      <c r="J916">
        <v>3</v>
      </c>
      <c r="K916">
        <v>7274.17</v>
      </c>
      <c r="L916">
        <v>0.2</v>
      </c>
      <c r="M916" s="1" t="s">
        <v>52</v>
      </c>
      <c r="N916" s="1" t="s">
        <v>15</v>
      </c>
      <c r="O916" s="1" t="s">
        <v>24</v>
      </c>
      <c r="P916" s="3">
        <f>Orders[[#This Row],[Quantity]]*Orders[[#This Row],[UnitPrice]]*(1-Orders[[#This Row],[Discount]])</f>
        <v>17458.008000000002</v>
      </c>
      <c r="Q916" s="1" t="str">
        <f>IF(AND(Orders[[#This Row],[Order Value]]&gt;50000,Orders[[#This Row],[Status]]="Completed"),"Yes","No")</f>
        <v>No</v>
      </c>
      <c r="R916" s="1" t="str">
        <f>IF(OR(Orders[[#This Row],[Region]]="Dhaka",Orders[[#This Row],[Region]]="Chattogram"),"Priority","Standard")</f>
        <v>Priority</v>
      </c>
      <c r="S916" s="1" t="str">
        <f>_xlfn.CONCAT(Orders[[#This Row],[OrderID]],Orders[[#This Row],[CustomerID]],Orders[[#This Row],[Order Value]])</f>
        <v>O05250C025217458.008</v>
      </c>
    </row>
    <row r="917" spans="1:19" x14ac:dyDescent="0.25">
      <c r="A917" s="1" t="s">
        <v>1409</v>
      </c>
      <c r="B917" s="1" t="s">
        <v>288</v>
      </c>
      <c r="C917" s="1" t="s">
        <v>18</v>
      </c>
      <c r="D917" s="1" t="str">
        <f>VLOOKUP(C917,Products[],2,FALSE)</f>
        <v>Labels Deluxe 800</v>
      </c>
      <c r="E917" s="1" t="str">
        <f>VLOOKUP(Orders[[#This Row],[ProductID]],Products[],3,FALSE)</f>
        <v>Office Supplies</v>
      </c>
      <c r="F917" s="1" t="s">
        <v>42</v>
      </c>
      <c r="G917" s="1" t="str">
        <f>_xlfn.XLOOKUP(Orders[[#This Row],[CustomerID]],'Customers'!A:A,'Customers'!E:E)</f>
        <v>Corporate</v>
      </c>
      <c r="H917" s="2">
        <v>45943</v>
      </c>
      <c r="I917" s="2">
        <v>45945</v>
      </c>
      <c r="J917">
        <v>4</v>
      </c>
      <c r="K917">
        <v>7044.64</v>
      </c>
      <c r="L917">
        <v>0.2</v>
      </c>
      <c r="M917" s="1" t="s">
        <v>20</v>
      </c>
      <c r="N917" s="1" t="s">
        <v>15</v>
      </c>
      <c r="O917" s="1" t="s">
        <v>29</v>
      </c>
      <c r="P917" s="3">
        <f>Orders[[#This Row],[Quantity]]*Orders[[#This Row],[UnitPrice]]*(1-Orders[[#This Row],[Discount]])</f>
        <v>22542.848000000002</v>
      </c>
      <c r="Q917" s="1" t="str">
        <f>IF(AND(Orders[[#This Row],[Order Value]]&gt;50000,Orders[[#This Row],[Status]]="Completed"),"Yes","No")</f>
        <v>No</v>
      </c>
      <c r="R917" s="1" t="str">
        <f>IF(OR(Orders[[#This Row],[Region]]="Dhaka",Orders[[#This Row],[Region]]="Chattogram"),"Priority","Standard")</f>
        <v>Priority</v>
      </c>
      <c r="S917" s="1" t="str">
        <f>_xlfn.CONCAT(Orders[[#This Row],[OrderID]],Orders[[#This Row],[CustomerID]],Orders[[#This Row],[Order Value]])</f>
        <v>O00267C009022542.848</v>
      </c>
    </row>
    <row r="918" spans="1:19" x14ac:dyDescent="0.25">
      <c r="A918" s="1" t="s">
        <v>1410</v>
      </c>
      <c r="B918" s="1" t="s">
        <v>432</v>
      </c>
      <c r="C918" s="1" t="s">
        <v>62</v>
      </c>
      <c r="D918" s="1" t="str">
        <f>VLOOKUP(C918,Products[],2,FALSE)</f>
        <v>Mobile Accessories Lite 346</v>
      </c>
      <c r="E918" s="1" t="str">
        <f>VLOOKUP(Orders[[#This Row],[ProductID]],Products[],3,FALSE)</f>
        <v>Electronics</v>
      </c>
      <c r="F918" s="1" t="s">
        <v>105</v>
      </c>
      <c r="G918" s="1" t="str">
        <f>_xlfn.XLOOKUP(Orders[[#This Row],[CustomerID]],'Customers'!A:A,'Customers'!E:E)</f>
        <v>SMB</v>
      </c>
      <c r="H918" s="2">
        <v>45907</v>
      </c>
      <c r="I918" s="2">
        <v>45916</v>
      </c>
      <c r="J918">
        <v>24</v>
      </c>
      <c r="K918">
        <v>4644.53</v>
      </c>
      <c r="L918">
        <v>0.1</v>
      </c>
      <c r="M918" s="1" t="s">
        <v>43</v>
      </c>
      <c r="N918" s="1" t="s">
        <v>34</v>
      </c>
      <c r="O918" s="1" t="s">
        <v>21</v>
      </c>
      <c r="P918" s="3">
        <f>Orders[[#This Row],[Quantity]]*Orders[[#This Row],[UnitPrice]]*(1-Orders[[#This Row],[Discount]])</f>
        <v>100321.848</v>
      </c>
      <c r="Q918" s="1" t="str">
        <f>IF(AND(Orders[[#This Row],[Order Value]]&gt;50000,Orders[[#This Row],[Status]]="Completed"),"Yes","No")</f>
        <v>Yes</v>
      </c>
      <c r="R918" s="1" t="str">
        <f>IF(OR(Orders[[#This Row],[Region]]="Dhaka",Orders[[#This Row],[Region]]="Chattogram"),"Priority","Standard")</f>
        <v>Standard</v>
      </c>
      <c r="S918" s="1" t="str">
        <f>_xlfn.CONCAT(Orders[[#This Row],[OrderID]],Orders[[#This Row],[CustomerID]],Orders[[#This Row],[Order Value]])</f>
        <v>O05050C0096100321.848</v>
      </c>
    </row>
    <row r="919" spans="1:19" x14ac:dyDescent="0.25">
      <c r="A919" s="1" t="s">
        <v>1411</v>
      </c>
      <c r="B919" s="1" t="s">
        <v>91</v>
      </c>
      <c r="C919" s="1" t="s">
        <v>131</v>
      </c>
      <c r="D919" s="1" t="str">
        <f>VLOOKUP(C919,Products[],2,FALSE)</f>
        <v>Tables Plus 844</v>
      </c>
      <c r="E919" s="1" t="str">
        <f>VLOOKUP(Orders[[#This Row],[ProductID]],Products[],3,FALSE)</f>
        <v>Furniture</v>
      </c>
      <c r="F919" s="1" t="s">
        <v>105</v>
      </c>
      <c r="G919" s="1" t="str">
        <f>_xlfn.XLOOKUP(Orders[[#This Row],[CustomerID]],'Customers'!A:A,'Customers'!E:E)</f>
        <v>consumer</v>
      </c>
      <c r="H919" s="2">
        <v>45366</v>
      </c>
      <c r="I919" s="2">
        <v>45375</v>
      </c>
      <c r="J919">
        <v>5</v>
      </c>
      <c r="K919">
        <v>6469.23</v>
      </c>
      <c r="L919">
        <v>0.15</v>
      </c>
      <c r="M919" s="1" t="s">
        <v>20</v>
      </c>
      <c r="N919" s="1" t="s">
        <v>28</v>
      </c>
      <c r="O919" s="1" t="s">
        <v>35</v>
      </c>
      <c r="P919" s="3">
        <f>Orders[[#This Row],[Quantity]]*Orders[[#This Row],[UnitPrice]]*(1-Orders[[#This Row],[Discount]])</f>
        <v>27494.227499999997</v>
      </c>
      <c r="Q919" s="1" t="str">
        <f>IF(AND(Orders[[#This Row],[Order Value]]&gt;50000,Orders[[#This Row],[Status]]="Completed"),"Yes","No")</f>
        <v>No</v>
      </c>
      <c r="R919" s="1" t="str">
        <f>IF(OR(Orders[[#This Row],[Region]]="Dhaka",Orders[[#This Row],[Region]]="Chattogram"),"Priority","Standard")</f>
        <v>Priority</v>
      </c>
      <c r="S919" s="1" t="str">
        <f>_xlfn.CONCAT(Orders[[#This Row],[OrderID]],Orders[[#This Row],[CustomerID]],Orders[[#This Row],[Order Value]])</f>
        <v>O01280C043927494.2275</v>
      </c>
    </row>
    <row r="920" spans="1:19" x14ac:dyDescent="0.25">
      <c r="A920" s="1" t="s">
        <v>1412</v>
      </c>
      <c r="B920" s="1" t="s">
        <v>982</v>
      </c>
      <c r="C920" s="1" t="s">
        <v>162</v>
      </c>
      <c r="D920" s="1" t="str">
        <f>VLOOKUP(C920,Products[],2,FALSE)</f>
        <v>Binders Lite 852</v>
      </c>
      <c r="E920" s="1" t="str">
        <f>VLOOKUP(Orders[[#This Row],[ProductID]],Products[],3,FALSE)</f>
        <v>Office Supplies</v>
      </c>
      <c r="F920" s="1" t="s">
        <v>13</v>
      </c>
      <c r="G920" s="1" t="str">
        <f>_xlfn.XLOOKUP(Orders[[#This Row],[CustomerID]],'Customers'!A:A,'Customers'!E:E)</f>
        <v>consumer</v>
      </c>
      <c r="H920" s="2">
        <v>45726</v>
      </c>
      <c r="I920" s="2">
        <v>45736</v>
      </c>
      <c r="J920">
        <v>1</v>
      </c>
      <c r="K920">
        <v>856.13</v>
      </c>
      <c r="L920">
        <v>0</v>
      </c>
      <c r="M920" s="1" t="s">
        <v>39</v>
      </c>
      <c r="N920" s="1" t="s">
        <v>34</v>
      </c>
      <c r="O920" s="1" t="s">
        <v>24</v>
      </c>
      <c r="P920" s="3">
        <f>Orders[[#This Row],[Quantity]]*Orders[[#This Row],[UnitPrice]]*(1-Orders[[#This Row],[Discount]])</f>
        <v>856.13</v>
      </c>
      <c r="Q920" s="1" t="str">
        <f>IF(AND(Orders[[#This Row],[Order Value]]&gt;50000,Orders[[#This Row],[Status]]="Completed"),"Yes","No")</f>
        <v>No</v>
      </c>
      <c r="R920" s="1" t="str">
        <f>IF(OR(Orders[[#This Row],[Region]]="Dhaka",Orders[[#This Row],[Region]]="Chattogram"),"Priority","Standard")</f>
        <v>Standard</v>
      </c>
      <c r="S920" s="1" t="str">
        <f>_xlfn.CONCAT(Orders[[#This Row],[OrderID]],Orders[[#This Row],[CustomerID]],Orders[[#This Row],[Order Value]])</f>
        <v>O03179C0256856.13</v>
      </c>
    </row>
    <row r="921" spans="1:19" x14ac:dyDescent="0.25">
      <c r="A921" s="1" t="s">
        <v>1413</v>
      </c>
      <c r="B921" s="1" t="s">
        <v>1087</v>
      </c>
      <c r="C921" s="1" t="s">
        <v>62</v>
      </c>
      <c r="D921" s="1" t="str">
        <f>VLOOKUP(C921,Products[],2,FALSE)</f>
        <v>Mobile Accessories Lite 346</v>
      </c>
      <c r="E921" s="1" t="str">
        <f>VLOOKUP(Orders[[#This Row],[ProductID]],Products[],3,FALSE)</f>
        <v>Electronics</v>
      </c>
      <c r="F921" s="1" t="s">
        <v>105</v>
      </c>
      <c r="G921" s="1" t="str">
        <f>_xlfn.XLOOKUP(Orders[[#This Row],[CustomerID]],'Customers'!A:A,'Customers'!E:E)</f>
        <v>Home Office</v>
      </c>
      <c r="H921" s="2">
        <v>45639</v>
      </c>
      <c r="I921" s="2">
        <v>45649</v>
      </c>
      <c r="J921">
        <v>4</v>
      </c>
      <c r="K921">
        <v>778.38</v>
      </c>
      <c r="L921">
        <v>0.15</v>
      </c>
      <c r="M921" s="1" t="s">
        <v>52</v>
      </c>
      <c r="N921" s="1" t="s">
        <v>34</v>
      </c>
      <c r="O921" s="1" t="s">
        <v>21</v>
      </c>
      <c r="P921" s="3">
        <f>Orders[[#This Row],[Quantity]]*Orders[[#This Row],[UnitPrice]]*(1-Orders[[#This Row],[Discount]])</f>
        <v>2646.4919999999997</v>
      </c>
      <c r="Q921" s="1" t="str">
        <f>IF(AND(Orders[[#This Row],[Order Value]]&gt;50000,Orders[[#This Row],[Status]]="Completed"),"Yes","No")</f>
        <v>No</v>
      </c>
      <c r="R921" s="1" t="str">
        <f>IF(OR(Orders[[#This Row],[Region]]="Dhaka",Orders[[#This Row],[Region]]="Chattogram"),"Priority","Standard")</f>
        <v>Priority</v>
      </c>
      <c r="S921" s="1" t="str">
        <f>_xlfn.CONCAT(Orders[[#This Row],[OrderID]],Orders[[#This Row],[CustomerID]],Orders[[#This Row],[Order Value]])</f>
        <v>O02303C01502646.492</v>
      </c>
    </row>
    <row r="922" spans="1:19" x14ac:dyDescent="0.25">
      <c r="A922" s="1" t="s">
        <v>1414</v>
      </c>
      <c r="B922" s="1" t="s">
        <v>463</v>
      </c>
      <c r="C922" s="1" t="s">
        <v>131</v>
      </c>
      <c r="D922" s="1" t="str">
        <f>VLOOKUP(C922,Products[],2,FALSE)</f>
        <v>Tables Plus 844</v>
      </c>
      <c r="E922" s="1" t="str">
        <f>VLOOKUP(Orders[[#This Row],[ProductID]],Products[],3,FALSE)</f>
        <v>Furniture</v>
      </c>
      <c r="F922" s="1" t="s">
        <v>47</v>
      </c>
      <c r="G922" s="1" t="str">
        <f>_xlfn.XLOOKUP(Orders[[#This Row],[CustomerID]],'Customers'!A:A,'Customers'!E:E)</f>
        <v>Consumer</v>
      </c>
      <c r="H922" s="2">
        <v>45502</v>
      </c>
      <c r="I922" s="2">
        <v>45506</v>
      </c>
      <c r="J922">
        <v>20</v>
      </c>
      <c r="K922">
        <v>5452.87</v>
      </c>
      <c r="L922">
        <v>0</v>
      </c>
      <c r="M922" s="1" t="s">
        <v>52</v>
      </c>
      <c r="N922" s="1" t="s">
        <v>84</v>
      </c>
      <c r="O922" s="1" t="s">
        <v>24</v>
      </c>
      <c r="P922" s="3">
        <f>Orders[[#This Row],[Quantity]]*Orders[[#This Row],[UnitPrice]]*(1-Orders[[#This Row],[Discount]])</f>
        <v>109057.4</v>
      </c>
      <c r="Q922" s="1" t="str">
        <f>IF(AND(Orders[[#This Row],[Order Value]]&gt;50000,Orders[[#This Row],[Status]]="Completed"),"Yes","No")</f>
        <v>No</v>
      </c>
      <c r="R922" s="1" t="str">
        <f>IF(OR(Orders[[#This Row],[Region]]="Dhaka",Orders[[#This Row],[Region]]="Chattogram"),"Priority","Standard")</f>
        <v>Priority</v>
      </c>
      <c r="S922" s="1" t="str">
        <f>_xlfn.CONCAT(Orders[[#This Row],[OrderID]],Orders[[#This Row],[CustomerID]],Orders[[#This Row],[Order Value]])</f>
        <v>O05159C0259109057.4</v>
      </c>
    </row>
    <row r="923" spans="1:19" x14ac:dyDescent="0.25">
      <c r="A923" s="1" t="s">
        <v>1415</v>
      </c>
      <c r="B923" s="1" t="s">
        <v>498</v>
      </c>
      <c r="C923" s="1" t="s">
        <v>218</v>
      </c>
      <c r="D923" s="1" t="str">
        <f>VLOOKUP(C923,Products[],2,FALSE)</f>
        <v>Kids Eco 762</v>
      </c>
      <c r="E923" s="1" t="str">
        <f>VLOOKUP(Orders[[#This Row],[ProductID]],Products[],3,FALSE)</f>
        <v>Apparel</v>
      </c>
      <c r="F923" s="1" t="s">
        <v>82</v>
      </c>
      <c r="G923" s="1" t="str">
        <f>_xlfn.XLOOKUP(Orders[[#This Row],[CustomerID]],'Customers'!A:A,'Customers'!E:E)</f>
        <v>SMB</v>
      </c>
      <c r="H923" s="2">
        <v>45590</v>
      </c>
      <c r="I923" s="2">
        <v>45600</v>
      </c>
      <c r="J923">
        <v>19</v>
      </c>
      <c r="K923">
        <v>1656.52</v>
      </c>
      <c r="L923">
        <v>0</v>
      </c>
      <c r="M923" s="1" t="s">
        <v>14</v>
      </c>
      <c r="N923" s="1" t="s">
        <v>34</v>
      </c>
      <c r="O923" s="1" t="s">
        <v>29</v>
      </c>
      <c r="P923" s="3">
        <f>Orders[[#This Row],[Quantity]]*Orders[[#This Row],[UnitPrice]]*(1-Orders[[#This Row],[Discount]])</f>
        <v>31473.88</v>
      </c>
      <c r="Q923" s="1" t="str">
        <f>IF(AND(Orders[[#This Row],[Order Value]]&gt;50000,Orders[[#This Row],[Status]]="Completed"),"Yes","No")</f>
        <v>No</v>
      </c>
      <c r="R923" s="1" t="str">
        <f>IF(OR(Orders[[#This Row],[Region]]="Dhaka",Orders[[#This Row],[Region]]="Chattogram"),"Priority","Standard")</f>
        <v>Standard</v>
      </c>
      <c r="S923" s="1" t="str">
        <f>_xlfn.CONCAT(Orders[[#This Row],[OrderID]],Orders[[#This Row],[CustomerID]],Orders[[#This Row],[Order Value]])</f>
        <v>O03917C017331473.88</v>
      </c>
    </row>
    <row r="924" spans="1:19" x14ac:dyDescent="0.25">
      <c r="A924" s="1" t="s">
        <v>1416</v>
      </c>
      <c r="B924" s="1" t="s">
        <v>982</v>
      </c>
      <c r="C924" s="1" t="s">
        <v>284</v>
      </c>
      <c r="D924" s="1" t="str">
        <f>VLOOKUP(C924,Products[],2,FALSE)</f>
        <v>Labels Lite 562</v>
      </c>
      <c r="E924" s="1" t="str">
        <f>VLOOKUP(Orders[[#This Row],[ProductID]],Products[],3,FALSE)</f>
        <v>Office Supplies</v>
      </c>
      <c r="F924" s="1" t="s">
        <v>23</v>
      </c>
      <c r="G924" s="1" t="str">
        <f>_xlfn.XLOOKUP(Orders[[#This Row],[CustomerID]],'Customers'!A:A,'Customers'!E:E)</f>
        <v>consumer</v>
      </c>
      <c r="H924" s="2">
        <v>45760</v>
      </c>
      <c r="I924" s="2">
        <v>45771</v>
      </c>
      <c r="J924">
        <v>3</v>
      </c>
      <c r="K924">
        <v>1012.62</v>
      </c>
      <c r="L924">
        <v>0.1</v>
      </c>
      <c r="M924" s="1" t="s">
        <v>52</v>
      </c>
      <c r="N924" s="1" t="s">
        <v>34</v>
      </c>
      <c r="O924" s="1" t="s">
        <v>21</v>
      </c>
      <c r="P924" s="3">
        <f>Orders[[#This Row],[Quantity]]*Orders[[#This Row],[UnitPrice]]*(1-Orders[[#This Row],[Discount]])</f>
        <v>2734.0740000000001</v>
      </c>
      <c r="Q924" s="1" t="str">
        <f>IF(AND(Orders[[#This Row],[Order Value]]&gt;50000,Orders[[#This Row],[Status]]="Completed"),"Yes","No")</f>
        <v>No</v>
      </c>
      <c r="R924" s="1" t="str">
        <f>IF(OR(Orders[[#This Row],[Region]]="Dhaka",Orders[[#This Row],[Region]]="Chattogram"),"Priority","Standard")</f>
        <v>Priority</v>
      </c>
      <c r="S924" s="1" t="str">
        <f>_xlfn.CONCAT(Orders[[#This Row],[OrderID]],Orders[[#This Row],[CustomerID]],Orders[[#This Row],[Order Value]])</f>
        <v>O02660C02562734.074</v>
      </c>
    </row>
    <row r="925" spans="1:19" x14ac:dyDescent="0.25">
      <c r="A925" s="1" t="s">
        <v>1417</v>
      </c>
      <c r="B925" s="1" t="s">
        <v>1106</v>
      </c>
      <c r="C925" s="1" t="s">
        <v>162</v>
      </c>
      <c r="D925" s="1" t="str">
        <f>VLOOKUP(C925,Products[],2,FALSE)</f>
        <v>Binders Lite 852</v>
      </c>
      <c r="E925" s="1" t="str">
        <f>VLOOKUP(Orders[[#This Row],[ProductID]],Products[],3,FALSE)</f>
        <v>Office Supplies</v>
      </c>
      <c r="F925" s="1" t="s">
        <v>63</v>
      </c>
      <c r="G925" s="1" t="str">
        <f>_xlfn.XLOOKUP(Orders[[#This Row],[CustomerID]],'Customers'!A:A,'Customers'!E:E)</f>
        <v>Corporate</v>
      </c>
      <c r="H925" s="2">
        <v>45294</v>
      </c>
      <c r="I925" s="2">
        <v>45296</v>
      </c>
      <c r="J925">
        <v>5</v>
      </c>
      <c r="K925">
        <v>820.97</v>
      </c>
      <c r="L925">
        <v>0.15</v>
      </c>
      <c r="M925" s="1" t="s">
        <v>52</v>
      </c>
      <c r="N925" s="1" t="s">
        <v>34</v>
      </c>
      <c r="O925" s="1" t="s">
        <v>21</v>
      </c>
      <c r="P925" s="3">
        <f>Orders[[#This Row],[Quantity]]*Orders[[#This Row],[UnitPrice]]*(1-Orders[[#This Row],[Discount]])</f>
        <v>3489.1225000000004</v>
      </c>
      <c r="Q925" s="1" t="str">
        <f>IF(AND(Orders[[#This Row],[Order Value]]&gt;50000,Orders[[#This Row],[Status]]="Completed"),"Yes","No")</f>
        <v>No</v>
      </c>
      <c r="R925" s="1" t="str">
        <f>IF(OR(Orders[[#This Row],[Region]]="Dhaka",Orders[[#This Row],[Region]]="Chattogram"),"Priority","Standard")</f>
        <v>Priority</v>
      </c>
      <c r="S925" s="1" t="str">
        <f>_xlfn.CONCAT(Orders[[#This Row],[OrderID]],Orders[[#This Row],[CustomerID]],Orders[[#This Row],[Order Value]])</f>
        <v>O05699C01113489.1225</v>
      </c>
    </row>
    <row r="926" spans="1:19" x14ac:dyDescent="0.25">
      <c r="A926" s="1" t="s">
        <v>1418</v>
      </c>
      <c r="B926" s="1" t="s">
        <v>1419</v>
      </c>
      <c r="C926" s="1" t="s">
        <v>73</v>
      </c>
      <c r="D926" s="1" t="str">
        <f>VLOOKUP(C926,Products[],2,FALSE)</f>
        <v>Mobile Accessories Max 508</v>
      </c>
      <c r="E926" s="1" t="str">
        <f>VLOOKUP(Orders[[#This Row],[ProductID]],Products[],3,FALSE)</f>
        <v>Electronics</v>
      </c>
      <c r="F926" s="1" t="s">
        <v>59</v>
      </c>
      <c r="G926" s="1" t="str">
        <f>_xlfn.XLOOKUP(Orders[[#This Row],[CustomerID]],'Customers'!A:A,'Customers'!E:E)</f>
        <v>Corporate</v>
      </c>
      <c r="H926" s="2">
        <v>45753</v>
      </c>
      <c r="I926" s="2">
        <v>45755</v>
      </c>
      <c r="J926">
        <v>19</v>
      </c>
      <c r="K926">
        <v>6642.76</v>
      </c>
      <c r="L926">
        <v>0.2</v>
      </c>
      <c r="M926" s="1" t="s">
        <v>14</v>
      </c>
      <c r="N926" s="1" t="s">
        <v>15</v>
      </c>
      <c r="O926" s="1" t="s">
        <v>35</v>
      </c>
      <c r="P926" s="3">
        <f>Orders[[#This Row],[Quantity]]*Orders[[#This Row],[UnitPrice]]*(1-Orders[[#This Row],[Discount]])</f>
        <v>100969.952</v>
      </c>
      <c r="Q926" s="1" t="str">
        <f>IF(AND(Orders[[#This Row],[Order Value]]&gt;50000,Orders[[#This Row],[Status]]="Completed"),"Yes","No")</f>
        <v>No</v>
      </c>
      <c r="R926" s="1" t="str">
        <f>IF(OR(Orders[[#This Row],[Region]]="Dhaka",Orders[[#This Row],[Region]]="Chattogram"),"Priority","Standard")</f>
        <v>Standard</v>
      </c>
      <c r="S926" s="1" t="str">
        <f>_xlfn.CONCAT(Orders[[#This Row],[OrderID]],Orders[[#This Row],[CustomerID]],Orders[[#This Row],[Order Value]])</f>
        <v>O00691C0401100969.952</v>
      </c>
    </row>
    <row r="927" spans="1:19" x14ac:dyDescent="0.25">
      <c r="A927" s="1" t="s">
        <v>1420</v>
      </c>
      <c r="B927" s="1" t="s">
        <v>1007</v>
      </c>
      <c r="C927" s="1" t="s">
        <v>58</v>
      </c>
      <c r="D927" s="1" t="str">
        <f>VLOOKUP(C927,Products[],2,FALSE)</f>
        <v>Beverages Standard 258</v>
      </c>
      <c r="E927" s="1" t="str">
        <f>VLOOKUP(Orders[[#This Row],[ProductID]],Products[],3,FALSE)</f>
        <v>Groceries</v>
      </c>
      <c r="F927" s="1" t="s">
        <v>19</v>
      </c>
      <c r="G927" s="1" t="str">
        <f>_xlfn.XLOOKUP(Orders[[#This Row],[CustomerID]],'Customers'!A:A,'Customers'!E:E)</f>
        <v>Home Office</v>
      </c>
      <c r="H927" s="2">
        <v>45826</v>
      </c>
      <c r="I927" s="2">
        <v>45837</v>
      </c>
      <c r="J927">
        <v>18</v>
      </c>
      <c r="K927">
        <v>6452.24</v>
      </c>
      <c r="L927">
        <v>0</v>
      </c>
      <c r="M927" s="1" t="s">
        <v>52</v>
      </c>
      <c r="N927" s="1" t="s">
        <v>15</v>
      </c>
      <c r="O927" s="1" t="s">
        <v>29</v>
      </c>
      <c r="P927" s="3">
        <f>Orders[[#This Row],[Quantity]]*Orders[[#This Row],[UnitPrice]]*(1-Orders[[#This Row],[Discount]])</f>
        <v>116140.31999999999</v>
      </c>
      <c r="Q927" s="1" t="str">
        <f>IF(AND(Orders[[#This Row],[Order Value]]&gt;50000,Orders[[#This Row],[Status]]="Completed"),"Yes","No")</f>
        <v>No</v>
      </c>
      <c r="R927" s="1" t="str">
        <f>IF(OR(Orders[[#This Row],[Region]]="Dhaka",Orders[[#This Row],[Region]]="Chattogram"),"Priority","Standard")</f>
        <v>Priority</v>
      </c>
      <c r="S927" s="1" t="str">
        <f>_xlfn.CONCAT(Orders[[#This Row],[OrderID]],Orders[[#This Row],[CustomerID]],Orders[[#This Row],[Order Value]])</f>
        <v>O04318C0307116140.32</v>
      </c>
    </row>
    <row r="928" spans="1:19" x14ac:dyDescent="0.25">
      <c r="A928" s="1" t="s">
        <v>1421</v>
      </c>
      <c r="B928" s="1" t="s">
        <v>394</v>
      </c>
      <c r="C928" s="1" t="s">
        <v>151</v>
      </c>
      <c r="D928" s="1" t="str">
        <f>VLOOKUP(C928,Products[],2,FALSE)</f>
        <v>Paper Lite 570</v>
      </c>
      <c r="E928" s="1" t="str">
        <f>VLOOKUP(Orders[[#This Row],[ProductID]],Products[],3,FALSE)</f>
        <v>Office Supplies</v>
      </c>
      <c r="F928" s="1" t="s">
        <v>51</v>
      </c>
      <c r="G928" s="1" t="str">
        <f>_xlfn.XLOOKUP(Orders[[#This Row],[CustomerID]],'Customers'!A:A,'Customers'!E:E)</f>
        <v>Corporate</v>
      </c>
      <c r="H928" s="2">
        <v>45755</v>
      </c>
      <c r="I928" s="2">
        <v>45761</v>
      </c>
      <c r="J928">
        <v>15</v>
      </c>
      <c r="K928">
        <v>5045.79</v>
      </c>
      <c r="L928">
        <v>0</v>
      </c>
      <c r="M928" s="1" t="s">
        <v>43</v>
      </c>
      <c r="N928" s="1" t="s">
        <v>34</v>
      </c>
      <c r="O928" s="1" t="s">
        <v>21</v>
      </c>
      <c r="P928" s="3">
        <f>Orders[[#This Row],[Quantity]]*Orders[[#This Row],[UnitPrice]]*(1-Orders[[#This Row],[Discount]])</f>
        <v>75686.850000000006</v>
      </c>
      <c r="Q928" s="1" t="str">
        <f>IF(AND(Orders[[#This Row],[Order Value]]&gt;50000,Orders[[#This Row],[Status]]="Completed"),"Yes","No")</f>
        <v>Yes</v>
      </c>
      <c r="R928" s="1" t="str">
        <f>IF(OR(Orders[[#This Row],[Region]]="Dhaka",Orders[[#This Row],[Region]]="Chattogram"),"Priority","Standard")</f>
        <v>Standard</v>
      </c>
      <c r="S928" s="1" t="str">
        <f>_xlfn.CONCAT(Orders[[#This Row],[OrderID]],Orders[[#This Row],[CustomerID]],Orders[[#This Row],[Order Value]])</f>
        <v>O01712C035375686.85</v>
      </c>
    </row>
    <row r="929" spans="1:19" x14ac:dyDescent="0.25">
      <c r="A929" s="1" t="s">
        <v>1422</v>
      </c>
      <c r="B929" s="1" t="s">
        <v>977</v>
      </c>
      <c r="C929" s="1" t="s">
        <v>87</v>
      </c>
      <c r="D929" s="1" t="str">
        <f>VLOOKUP(C929,Products[],2,FALSE)</f>
        <v>Storage Plus 812</v>
      </c>
      <c r="E929" s="1" t="str">
        <f>VLOOKUP(Orders[[#This Row],[ProductID]],Products[],3,FALSE)</f>
        <v>Furniture</v>
      </c>
      <c r="F929" s="1" t="s">
        <v>63</v>
      </c>
      <c r="G929" s="1" t="str">
        <f>_xlfn.XLOOKUP(Orders[[#This Row],[CustomerID]],'Customers'!A:A,'Customers'!E:E)</f>
        <v>consumer</v>
      </c>
      <c r="H929" s="2">
        <v>45779</v>
      </c>
      <c r="I929" s="2">
        <v>45791</v>
      </c>
      <c r="J929">
        <v>15</v>
      </c>
      <c r="K929">
        <v>1973.12</v>
      </c>
      <c r="L929">
        <v>0</v>
      </c>
      <c r="M929" s="1" t="s">
        <v>14</v>
      </c>
      <c r="N929" s="1" t="s">
        <v>28</v>
      </c>
      <c r="O929" s="1" t="s">
        <v>21</v>
      </c>
      <c r="P929" s="3">
        <f>Orders[[#This Row],[Quantity]]*Orders[[#This Row],[UnitPrice]]*(1-Orders[[#This Row],[Discount]])</f>
        <v>29596.799999999999</v>
      </c>
      <c r="Q929" s="1" t="str">
        <f>IF(AND(Orders[[#This Row],[Order Value]]&gt;50000,Orders[[#This Row],[Status]]="Completed"),"Yes","No")</f>
        <v>No</v>
      </c>
      <c r="R929" s="1" t="str">
        <f>IF(OR(Orders[[#This Row],[Region]]="Dhaka",Orders[[#This Row],[Region]]="Chattogram"),"Priority","Standard")</f>
        <v>Standard</v>
      </c>
      <c r="S929" s="1" t="str">
        <f>_xlfn.CONCAT(Orders[[#This Row],[OrderID]],Orders[[#This Row],[CustomerID]],Orders[[#This Row],[Order Value]])</f>
        <v>O02613C006129596.8</v>
      </c>
    </row>
    <row r="930" spans="1:19" x14ac:dyDescent="0.25">
      <c r="A930" s="1" t="s">
        <v>1423</v>
      </c>
      <c r="B930" s="1" t="s">
        <v>1104</v>
      </c>
      <c r="C930" s="1" t="s">
        <v>473</v>
      </c>
      <c r="D930" s="1" t="str">
        <f>VLOOKUP(C930,Products[],2,FALSE)</f>
        <v>Laptops Prime 770</v>
      </c>
      <c r="E930" s="1" t="str">
        <f>VLOOKUP(Orders[[#This Row],[ProductID]],Products[],3,FALSE)</f>
        <v>Electronics</v>
      </c>
      <c r="F930" s="1" t="s">
        <v>23</v>
      </c>
      <c r="G930" s="1" t="str">
        <f>_xlfn.XLOOKUP(Orders[[#This Row],[CustomerID]],'Customers'!A:A,'Customers'!E:E)</f>
        <v>SMB</v>
      </c>
      <c r="H930" s="2">
        <v>45524</v>
      </c>
      <c r="I930" s="2">
        <v>45529</v>
      </c>
      <c r="J930">
        <v>16</v>
      </c>
      <c r="K930">
        <v>4020.79</v>
      </c>
      <c r="L930">
        <v>0</v>
      </c>
      <c r="M930" s="1" t="s">
        <v>14</v>
      </c>
      <c r="N930" s="1" t="s">
        <v>15</v>
      </c>
      <c r="O930" s="1" t="s">
        <v>24</v>
      </c>
      <c r="P930" s="3">
        <f>Orders[[#This Row],[Quantity]]*Orders[[#This Row],[UnitPrice]]*(1-Orders[[#This Row],[Discount]])</f>
        <v>64332.639999999999</v>
      </c>
      <c r="Q930" s="1" t="str">
        <f>IF(AND(Orders[[#This Row],[Order Value]]&gt;50000,Orders[[#This Row],[Status]]="Completed"),"Yes","No")</f>
        <v>No</v>
      </c>
      <c r="R930" s="1" t="str">
        <f>IF(OR(Orders[[#This Row],[Region]]="Dhaka",Orders[[#This Row],[Region]]="Chattogram"),"Priority","Standard")</f>
        <v>Standard</v>
      </c>
      <c r="S930" s="1" t="str">
        <f>_xlfn.CONCAT(Orders[[#This Row],[OrderID]],Orders[[#This Row],[CustomerID]],Orders[[#This Row],[Order Value]])</f>
        <v>O05909C013564332.64</v>
      </c>
    </row>
    <row r="931" spans="1:19" x14ac:dyDescent="0.25">
      <c r="A931" s="1" t="s">
        <v>1424</v>
      </c>
      <c r="B931" s="1" t="s">
        <v>806</v>
      </c>
      <c r="C931" s="1" t="s">
        <v>154</v>
      </c>
      <c r="D931" s="1" t="str">
        <f>VLOOKUP(C931,Products[],2,FALSE)</f>
        <v>Household Standard 873</v>
      </c>
      <c r="E931" s="1" t="str">
        <f>VLOOKUP(Orders[[#This Row],[ProductID]],Products[],3,FALSE)</f>
        <v>Groceries</v>
      </c>
      <c r="F931" s="1" t="s">
        <v>82</v>
      </c>
      <c r="G931" s="1" t="str">
        <f>_xlfn.XLOOKUP(Orders[[#This Row],[CustomerID]],'Customers'!A:A,'Customers'!E:E)</f>
        <v>Corporate</v>
      </c>
      <c r="H931" s="2">
        <v>45984</v>
      </c>
      <c r="I931" s="2">
        <v>45991</v>
      </c>
      <c r="J931">
        <v>20</v>
      </c>
      <c r="K931">
        <v>5689.8</v>
      </c>
      <c r="L931">
        <v>0</v>
      </c>
      <c r="M931" s="1" t="s">
        <v>20</v>
      </c>
      <c r="N931" s="1" t="s">
        <v>34</v>
      </c>
      <c r="O931" s="1" t="s">
        <v>29</v>
      </c>
      <c r="P931" s="3">
        <f>Orders[[#This Row],[Quantity]]*Orders[[#This Row],[UnitPrice]]*(1-Orders[[#This Row],[Discount]])</f>
        <v>113796</v>
      </c>
      <c r="Q931" s="1" t="str">
        <f>IF(AND(Orders[[#This Row],[Order Value]]&gt;50000,Orders[[#This Row],[Status]]="Completed"),"Yes","No")</f>
        <v>Yes</v>
      </c>
      <c r="R931" s="1" t="str">
        <f>IF(OR(Orders[[#This Row],[Region]]="Dhaka",Orders[[#This Row],[Region]]="Chattogram"),"Priority","Standard")</f>
        <v>Priority</v>
      </c>
      <c r="S931" s="1" t="str">
        <f>_xlfn.CONCAT(Orders[[#This Row],[OrderID]],Orders[[#This Row],[CustomerID]],Orders[[#This Row],[Order Value]])</f>
        <v>O04660C0181113796</v>
      </c>
    </row>
    <row r="932" spans="1:19" x14ac:dyDescent="0.25">
      <c r="A932" s="1" t="s">
        <v>1425</v>
      </c>
      <c r="B932" s="1" t="s">
        <v>184</v>
      </c>
      <c r="C932" s="1" t="s">
        <v>71</v>
      </c>
      <c r="D932" s="1" t="str">
        <f>VLOOKUP(C932,Products[],2,FALSE)</f>
        <v>Cameras Classic 922</v>
      </c>
      <c r="E932" s="1" t="str">
        <f>VLOOKUP(Orders[[#This Row],[ProductID]],Products[],3,FALSE)</f>
        <v>Electronics</v>
      </c>
      <c r="F932" s="1" t="s">
        <v>125</v>
      </c>
      <c r="G932" s="1" t="str">
        <f>_xlfn.XLOOKUP(Orders[[#This Row],[CustomerID]],'Customers'!A:A,'Customers'!E:E)</f>
        <v>consumer</v>
      </c>
      <c r="H932" s="2">
        <v>45372</v>
      </c>
      <c r="I932" s="2">
        <v>45376</v>
      </c>
      <c r="J932">
        <v>9</v>
      </c>
      <c r="K932">
        <v>4276.43</v>
      </c>
      <c r="L932">
        <v>0</v>
      </c>
      <c r="M932" s="1" t="s">
        <v>14</v>
      </c>
      <c r="N932" s="1" t="s">
        <v>15</v>
      </c>
      <c r="O932" s="1" t="s">
        <v>29</v>
      </c>
      <c r="P932" s="3">
        <f>Orders[[#This Row],[Quantity]]*Orders[[#This Row],[UnitPrice]]*(1-Orders[[#This Row],[Discount]])</f>
        <v>38487.870000000003</v>
      </c>
      <c r="Q932" s="1" t="str">
        <f>IF(AND(Orders[[#This Row],[Order Value]]&gt;50000,Orders[[#This Row],[Status]]="Completed"),"Yes","No")</f>
        <v>No</v>
      </c>
      <c r="R932" s="1" t="str">
        <f>IF(OR(Orders[[#This Row],[Region]]="Dhaka",Orders[[#This Row],[Region]]="Chattogram"),"Priority","Standard")</f>
        <v>Standard</v>
      </c>
      <c r="S932" s="1" t="str">
        <f>_xlfn.CONCAT(Orders[[#This Row],[OrderID]],Orders[[#This Row],[CustomerID]],Orders[[#This Row],[Order Value]])</f>
        <v>O01022C020038487.87</v>
      </c>
    </row>
    <row r="933" spans="1:19" x14ac:dyDescent="0.25">
      <c r="A933" s="1" t="s">
        <v>1198</v>
      </c>
      <c r="B933" s="1" t="s">
        <v>90</v>
      </c>
      <c r="C933" s="1" t="s">
        <v>114</v>
      </c>
      <c r="D933" s="1" t="str">
        <f>VLOOKUP(C933,Products[],2,FALSE)</f>
        <v>Snacks Standard 963</v>
      </c>
      <c r="E933" s="1" t="str">
        <f>VLOOKUP(Orders[[#This Row],[ProductID]],Products[],3,FALSE)</f>
        <v>Groceries</v>
      </c>
      <c r="F933" s="1" t="s">
        <v>42</v>
      </c>
      <c r="G933" s="1" t="str">
        <f>_xlfn.XLOOKUP(Orders[[#This Row],[CustomerID]],'Customers'!A:A,'Customers'!E:E)</f>
        <v>consumer</v>
      </c>
      <c r="H933" s="2">
        <v>45951</v>
      </c>
      <c r="I933" s="2">
        <v>45952</v>
      </c>
      <c r="J933">
        <v>24</v>
      </c>
      <c r="K933">
        <v>4585.8500000000004</v>
      </c>
      <c r="L933">
        <v>0.2</v>
      </c>
      <c r="M933" s="1" t="s">
        <v>39</v>
      </c>
      <c r="N933" s="1" t="s">
        <v>34</v>
      </c>
      <c r="O933" s="1" t="s">
        <v>35</v>
      </c>
      <c r="P933" s="3">
        <f>Orders[[#This Row],[Quantity]]*Orders[[#This Row],[UnitPrice]]*(1-Orders[[#This Row],[Discount]])</f>
        <v>88048.320000000007</v>
      </c>
      <c r="Q933" s="1" t="str">
        <f>IF(AND(Orders[[#This Row],[Order Value]]&gt;50000,Orders[[#This Row],[Status]]="Completed"),"Yes","No")</f>
        <v>Yes</v>
      </c>
      <c r="R933" s="1" t="str">
        <f>IF(OR(Orders[[#This Row],[Region]]="Dhaka",Orders[[#This Row],[Region]]="Chattogram"),"Priority","Standard")</f>
        <v>Standard</v>
      </c>
      <c r="S933" s="1" t="str">
        <f>_xlfn.CONCAT(Orders[[#This Row],[OrderID]],Orders[[#This Row],[CustomerID]],Orders[[#This Row],[Order Value]])</f>
        <v>O04296C014188048.32</v>
      </c>
    </row>
    <row r="934" spans="1:19" x14ac:dyDescent="0.25">
      <c r="A934" s="1" t="s">
        <v>1426</v>
      </c>
      <c r="B934" s="1" t="s">
        <v>898</v>
      </c>
      <c r="C934" s="1" t="s">
        <v>68</v>
      </c>
      <c r="D934" s="1" t="str">
        <f>VLOOKUP(C934,Products[],2,FALSE)</f>
        <v>Tables Prime 385</v>
      </c>
      <c r="E934" s="1" t="str">
        <f>VLOOKUP(Orders[[#This Row],[ProductID]],Products[],3,FALSE)</f>
        <v>Furniture</v>
      </c>
      <c r="F934" s="1" t="s">
        <v>51</v>
      </c>
      <c r="G934" s="1" t="str">
        <f>_xlfn.XLOOKUP(Orders[[#This Row],[CustomerID]],'Customers'!A:A,'Customers'!E:E)</f>
        <v>Home Office</v>
      </c>
      <c r="H934" s="2">
        <v>45680</v>
      </c>
      <c r="I934" s="2">
        <v>45682</v>
      </c>
      <c r="J934">
        <v>13</v>
      </c>
      <c r="K934">
        <v>7427.29</v>
      </c>
      <c r="L934">
        <v>0.15</v>
      </c>
      <c r="M934" s="1" t="s">
        <v>14</v>
      </c>
      <c r="N934" s="1" t="s">
        <v>28</v>
      </c>
      <c r="O934" s="1" t="s">
        <v>29</v>
      </c>
      <c r="P934" s="3">
        <f>Orders[[#This Row],[Quantity]]*Orders[[#This Row],[UnitPrice]]*(1-Orders[[#This Row],[Discount]])</f>
        <v>82071.554499999998</v>
      </c>
      <c r="Q934" s="1" t="str">
        <f>IF(AND(Orders[[#This Row],[Order Value]]&gt;50000,Orders[[#This Row],[Status]]="Completed"),"Yes","No")</f>
        <v>No</v>
      </c>
      <c r="R934" s="1" t="str">
        <f>IF(OR(Orders[[#This Row],[Region]]="Dhaka",Orders[[#This Row],[Region]]="Chattogram"),"Priority","Standard")</f>
        <v>Standard</v>
      </c>
      <c r="S934" s="1" t="str">
        <f>_xlfn.CONCAT(Orders[[#This Row],[OrderID]],Orders[[#This Row],[CustomerID]],Orders[[#This Row],[Order Value]])</f>
        <v>O00318C006482071.5545</v>
      </c>
    </row>
    <row r="935" spans="1:19" x14ac:dyDescent="0.25">
      <c r="A935" s="1" t="s">
        <v>1427</v>
      </c>
      <c r="B935" s="1" t="s">
        <v>487</v>
      </c>
      <c r="C935" s="1" t="s">
        <v>159</v>
      </c>
      <c r="D935" s="1" t="str">
        <f>VLOOKUP(C935,Products[],2,FALSE)</f>
        <v>Kids Pro 394</v>
      </c>
      <c r="E935" s="1" t="str">
        <f>VLOOKUP(Orders[[#This Row],[ProductID]],Products[],3,FALSE)</f>
        <v>Apparel</v>
      </c>
      <c r="F935" s="1" t="s">
        <v>125</v>
      </c>
      <c r="G935" s="1" t="str">
        <f>_xlfn.XLOOKUP(Orders[[#This Row],[CustomerID]],'Customers'!A:A,'Customers'!E:E)</f>
        <v>Consumer</v>
      </c>
      <c r="H935" s="2">
        <v>45679</v>
      </c>
      <c r="I935" s="2">
        <v>45692</v>
      </c>
      <c r="J935">
        <v>16</v>
      </c>
      <c r="K935">
        <v>419.36</v>
      </c>
      <c r="L935">
        <v>0.2</v>
      </c>
      <c r="M935" s="1" t="s">
        <v>20</v>
      </c>
      <c r="N935" s="1" t="s">
        <v>15</v>
      </c>
      <c r="O935" s="1" t="s">
        <v>29</v>
      </c>
      <c r="P935" s="3">
        <f>Orders[[#This Row],[Quantity]]*Orders[[#This Row],[UnitPrice]]*(1-Orders[[#This Row],[Discount]])</f>
        <v>5367.8080000000009</v>
      </c>
      <c r="Q935" s="1" t="str">
        <f>IF(AND(Orders[[#This Row],[Order Value]]&gt;50000,Orders[[#This Row],[Status]]="Completed"),"Yes","No")</f>
        <v>No</v>
      </c>
      <c r="R935" s="1" t="str">
        <f>IF(OR(Orders[[#This Row],[Region]]="Dhaka",Orders[[#This Row],[Region]]="Chattogram"),"Priority","Standard")</f>
        <v>Priority</v>
      </c>
      <c r="S935" s="1" t="str">
        <f>_xlfn.CONCAT(Orders[[#This Row],[OrderID]],Orders[[#This Row],[CustomerID]],Orders[[#This Row],[Order Value]])</f>
        <v>O03961C00565367.808</v>
      </c>
    </row>
    <row r="936" spans="1:19" x14ac:dyDescent="0.25">
      <c r="A936" s="1" t="s">
        <v>1428</v>
      </c>
      <c r="B936" s="1" t="s">
        <v>180</v>
      </c>
      <c r="C936" s="1" t="s">
        <v>12</v>
      </c>
      <c r="D936" s="1" t="str">
        <f>VLOOKUP(C936,Products[],2,FALSE)</f>
        <v>Beverages Plus 578</v>
      </c>
      <c r="E936" s="1" t="str">
        <f>VLOOKUP(Orders[[#This Row],[ProductID]],Products[],3,FALSE)</f>
        <v>Groceries</v>
      </c>
      <c r="F936" s="1" t="s">
        <v>13</v>
      </c>
      <c r="G936" s="1" t="str">
        <f>_xlfn.XLOOKUP(Orders[[#This Row],[CustomerID]],'Customers'!A:A,'Customers'!E:E)</f>
        <v>Corporate</v>
      </c>
      <c r="H936" s="2">
        <v>45757</v>
      </c>
      <c r="I936" s="2">
        <v>45760</v>
      </c>
      <c r="J936">
        <v>1</v>
      </c>
      <c r="K936">
        <v>423.48</v>
      </c>
      <c r="L936">
        <v>0</v>
      </c>
      <c r="M936" s="1" t="s">
        <v>39</v>
      </c>
      <c r="N936" s="1" t="s">
        <v>15</v>
      </c>
      <c r="O936" s="1" t="s">
        <v>24</v>
      </c>
      <c r="P936" s="3">
        <f>Orders[[#This Row],[Quantity]]*Orders[[#This Row],[UnitPrice]]*(1-Orders[[#This Row],[Discount]])</f>
        <v>423.48</v>
      </c>
      <c r="Q936" s="1" t="str">
        <f>IF(AND(Orders[[#This Row],[Order Value]]&gt;50000,Orders[[#This Row],[Status]]="Completed"),"Yes","No")</f>
        <v>No</v>
      </c>
      <c r="R936" s="1" t="str">
        <f>IF(OR(Orders[[#This Row],[Region]]="Dhaka",Orders[[#This Row],[Region]]="Chattogram"),"Priority","Standard")</f>
        <v>Standard</v>
      </c>
      <c r="S936" s="1" t="str">
        <f>_xlfn.CONCAT(Orders[[#This Row],[OrderID]],Orders[[#This Row],[CustomerID]],Orders[[#This Row],[Order Value]])</f>
        <v>O00090C0301423.48</v>
      </c>
    </row>
    <row r="937" spans="1:19" x14ac:dyDescent="0.25">
      <c r="A937" s="1" t="s">
        <v>1429</v>
      </c>
      <c r="B937" s="1" t="s">
        <v>153</v>
      </c>
      <c r="C937" s="1" t="s">
        <v>212</v>
      </c>
      <c r="D937" s="1" t="str">
        <f>VLOOKUP(C937,Products[],2,FALSE)</f>
        <v>Binders Lite 858</v>
      </c>
      <c r="E937" s="1" t="str">
        <f>VLOOKUP(Orders[[#This Row],[ProductID]],Products[],3,FALSE)</f>
        <v>Office Supplies</v>
      </c>
      <c r="F937" s="1" t="s">
        <v>42</v>
      </c>
      <c r="G937" s="1" t="str">
        <f>_xlfn.XLOOKUP(Orders[[#This Row],[CustomerID]],'Customers'!A:A,'Customers'!E:E)</f>
        <v>SMB</v>
      </c>
      <c r="H937" s="2">
        <v>45479</v>
      </c>
      <c r="I937" s="2">
        <v>45489</v>
      </c>
      <c r="J937">
        <v>3</v>
      </c>
      <c r="K937">
        <v>835.56</v>
      </c>
      <c r="L937">
        <v>0</v>
      </c>
      <c r="M937" s="1" t="s">
        <v>43</v>
      </c>
      <c r="N937" s="1" t="s">
        <v>34</v>
      </c>
      <c r="O937" s="1" t="s">
        <v>21</v>
      </c>
      <c r="P937" s="3">
        <f>Orders[[#This Row],[Quantity]]*Orders[[#This Row],[UnitPrice]]*(1-Orders[[#This Row],[Discount]])</f>
        <v>2506.6799999999998</v>
      </c>
      <c r="Q937" s="1" t="str">
        <f>IF(AND(Orders[[#This Row],[Order Value]]&gt;50000,Orders[[#This Row],[Status]]="Completed"),"Yes","No")</f>
        <v>No</v>
      </c>
      <c r="R937" s="1" t="str">
        <f>IF(OR(Orders[[#This Row],[Region]]="Dhaka",Orders[[#This Row],[Region]]="Chattogram"),"Priority","Standard")</f>
        <v>Standard</v>
      </c>
      <c r="S937" s="1" t="str">
        <f>_xlfn.CONCAT(Orders[[#This Row],[OrderID]],Orders[[#This Row],[CustomerID]],Orders[[#This Row],[Order Value]])</f>
        <v>O00794C04742506.68</v>
      </c>
    </row>
    <row r="938" spans="1:19" x14ac:dyDescent="0.25">
      <c r="A938" s="1" t="s">
        <v>1430</v>
      </c>
      <c r="B938" s="1" t="s">
        <v>306</v>
      </c>
      <c r="C938" s="1" t="s">
        <v>473</v>
      </c>
      <c r="D938" s="1" t="str">
        <f>VLOOKUP(C938,Products[],2,FALSE)</f>
        <v>Laptops Prime 770</v>
      </c>
      <c r="E938" s="1" t="str">
        <f>VLOOKUP(Orders[[#This Row],[ProductID]],Products[],3,FALSE)</f>
        <v>Electronics</v>
      </c>
      <c r="F938" s="1" t="s">
        <v>47</v>
      </c>
      <c r="G938" s="1" t="str">
        <f>_xlfn.XLOOKUP(Orders[[#This Row],[CustomerID]],'Customers'!A:A,'Customers'!E:E)</f>
        <v>SMB</v>
      </c>
      <c r="H938" s="2">
        <v>45767</v>
      </c>
      <c r="I938" s="2">
        <v>45778</v>
      </c>
      <c r="J938">
        <v>22</v>
      </c>
      <c r="K938">
        <v>7433.63</v>
      </c>
      <c r="L938">
        <v>0.1</v>
      </c>
      <c r="M938" s="1" t="s">
        <v>43</v>
      </c>
      <c r="N938" s="1" t="s">
        <v>84</v>
      </c>
      <c r="O938" s="1" t="s">
        <v>21</v>
      </c>
      <c r="P938" s="3">
        <f>Orders[[#This Row],[Quantity]]*Orders[[#This Row],[UnitPrice]]*(1-Orders[[#This Row],[Discount]])</f>
        <v>147185.87400000001</v>
      </c>
      <c r="Q938" s="1" t="str">
        <f>IF(AND(Orders[[#This Row],[Order Value]]&gt;50000,Orders[[#This Row],[Status]]="Completed"),"Yes","No")</f>
        <v>No</v>
      </c>
      <c r="R938" s="1" t="str">
        <f>IF(OR(Orders[[#This Row],[Region]]="Dhaka",Orders[[#This Row],[Region]]="Chattogram"),"Priority","Standard")</f>
        <v>Standard</v>
      </c>
      <c r="S938" s="1" t="str">
        <f>_xlfn.CONCAT(Orders[[#This Row],[OrderID]],Orders[[#This Row],[CustomerID]],Orders[[#This Row],[Order Value]])</f>
        <v>O01663C0001147185.874</v>
      </c>
    </row>
    <row r="939" spans="1:19" x14ac:dyDescent="0.25">
      <c r="A939" s="1" t="s">
        <v>1431</v>
      </c>
      <c r="B939" s="1" t="s">
        <v>505</v>
      </c>
      <c r="C939" s="1" t="s">
        <v>138</v>
      </c>
      <c r="D939" s="1" t="str">
        <f>VLOOKUP(C939,Products[],2,FALSE)</f>
        <v>Pens Deluxe 654</v>
      </c>
      <c r="E939" s="1" t="str">
        <f>VLOOKUP(Orders[[#This Row],[ProductID]],Products[],3,FALSE)</f>
        <v>Office Supplies</v>
      </c>
      <c r="F939" s="1" t="s">
        <v>152</v>
      </c>
      <c r="G939" s="1" t="str">
        <f>_xlfn.XLOOKUP(Orders[[#This Row],[CustomerID]],'Customers'!A:A,'Customers'!E:E)</f>
        <v>consumer</v>
      </c>
      <c r="H939" s="2">
        <v>45878</v>
      </c>
      <c r="I939" s="2">
        <v>45886</v>
      </c>
      <c r="J939">
        <v>13</v>
      </c>
      <c r="K939">
        <v>873.28</v>
      </c>
      <c r="L939">
        <v>0.15</v>
      </c>
      <c r="M939" s="1" t="s">
        <v>20</v>
      </c>
      <c r="N939" s="1" t="s">
        <v>15</v>
      </c>
      <c r="O939" s="1" t="s">
        <v>29</v>
      </c>
      <c r="P939" s="3">
        <f>Orders[[#This Row],[Quantity]]*Orders[[#This Row],[UnitPrice]]*(1-Orders[[#This Row],[Discount]])</f>
        <v>9649.7439999999988</v>
      </c>
      <c r="Q939" s="1" t="str">
        <f>IF(AND(Orders[[#This Row],[Order Value]]&gt;50000,Orders[[#This Row],[Status]]="Completed"),"Yes","No")</f>
        <v>No</v>
      </c>
      <c r="R939" s="1" t="str">
        <f>IF(OR(Orders[[#This Row],[Region]]="Dhaka",Orders[[#This Row],[Region]]="Chattogram"),"Priority","Standard")</f>
        <v>Priority</v>
      </c>
      <c r="S939" s="1" t="str">
        <f>_xlfn.CONCAT(Orders[[#This Row],[OrderID]],Orders[[#This Row],[CustomerID]],Orders[[#This Row],[Order Value]])</f>
        <v>O00600C04709649.744</v>
      </c>
    </row>
    <row r="940" spans="1:19" x14ac:dyDescent="0.25">
      <c r="A940" s="1" t="s">
        <v>1432</v>
      </c>
      <c r="B940" s="1" t="s">
        <v>263</v>
      </c>
      <c r="C940" s="1" t="s">
        <v>102</v>
      </c>
      <c r="D940" s="1" t="str">
        <f>VLOOKUP(C940,Products[],2,FALSE)</f>
        <v>Pens Mini 821</v>
      </c>
      <c r="E940" s="1" t="str">
        <f>VLOOKUP(Orders[[#This Row],[ProductID]],Products[],3,FALSE)</f>
        <v>Office Supplies</v>
      </c>
      <c r="F940" s="1" t="s">
        <v>33</v>
      </c>
      <c r="G940" s="1" t="str">
        <f>_xlfn.XLOOKUP(Orders[[#This Row],[CustomerID]],'Customers'!A:A,'Customers'!E:E)</f>
        <v>Consumer</v>
      </c>
      <c r="H940" s="2">
        <v>45845</v>
      </c>
      <c r="I940" s="2">
        <v>45847</v>
      </c>
      <c r="J940">
        <v>21</v>
      </c>
      <c r="K940">
        <v>3060.94</v>
      </c>
      <c r="L940">
        <v>0</v>
      </c>
      <c r="M940" s="1" t="s">
        <v>39</v>
      </c>
      <c r="N940" s="1" t="s">
        <v>15</v>
      </c>
      <c r="O940" s="1" t="s">
        <v>29</v>
      </c>
      <c r="P940" s="3">
        <f>Orders[[#This Row],[Quantity]]*Orders[[#This Row],[UnitPrice]]*(1-Orders[[#This Row],[Discount]])</f>
        <v>64279.74</v>
      </c>
      <c r="Q940" s="1" t="str">
        <f>IF(AND(Orders[[#This Row],[Order Value]]&gt;50000,Orders[[#This Row],[Status]]="Completed"),"Yes","No")</f>
        <v>No</v>
      </c>
      <c r="R940" s="1" t="str">
        <f>IF(OR(Orders[[#This Row],[Region]]="Dhaka",Orders[[#This Row],[Region]]="Chattogram"),"Priority","Standard")</f>
        <v>Standard</v>
      </c>
      <c r="S940" s="1" t="str">
        <f>_xlfn.CONCAT(Orders[[#This Row],[OrderID]],Orders[[#This Row],[CustomerID]],Orders[[#This Row],[Order Value]])</f>
        <v>O02140C017464279.74</v>
      </c>
    </row>
    <row r="941" spans="1:19" x14ac:dyDescent="0.25">
      <c r="A941" s="1" t="s">
        <v>1433</v>
      </c>
      <c r="B941" s="1" t="s">
        <v>873</v>
      </c>
      <c r="C941" s="1" t="s">
        <v>212</v>
      </c>
      <c r="D941" s="1" t="str">
        <f>VLOOKUP(C941,Products[],2,FALSE)</f>
        <v>Binders Lite 858</v>
      </c>
      <c r="E941" s="1" t="str">
        <f>VLOOKUP(Orders[[#This Row],[ProductID]],Products[],3,FALSE)</f>
        <v>Office Supplies</v>
      </c>
      <c r="F941" s="1" t="s">
        <v>105</v>
      </c>
      <c r="G941" s="1" t="str">
        <f>_xlfn.XLOOKUP(Orders[[#This Row],[CustomerID]],'Customers'!A:A,'Customers'!E:E)</f>
        <v>Corporate</v>
      </c>
      <c r="H941" s="2">
        <v>45862</v>
      </c>
      <c r="I941" s="2">
        <v>45873</v>
      </c>
      <c r="J941">
        <v>20</v>
      </c>
      <c r="K941">
        <v>7062.97</v>
      </c>
      <c r="L941">
        <v>0</v>
      </c>
      <c r="M941" s="1" t="s">
        <v>14</v>
      </c>
      <c r="N941" s="1" t="s">
        <v>34</v>
      </c>
      <c r="O941" s="1" t="s">
        <v>29</v>
      </c>
      <c r="P941" s="3">
        <f>Orders[[#This Row],[Quantity]]*Orders[[#This Row],[UnitPrice]]*(1-Orders[[#This Row],[Discount]])</f>
        <v>141259.4</v>
      </c>
      <c r="Q941" s="1" t="str">
        <f>IF(AND(Orders[[#This Row],[Order Value]]&gt;50000,Orders[[#This Row],[Status]]="Completed"),"Yes","No")</f>
        <v>Yes</v>
      </c>
      <c r="R941" s="1" t="str">
        <f>IF(OR(Orders[[#This Row],[Region]]="Dhaka",Orders[[#This Row],[Region]]="Chattogram"),"Priority","Standard")</f>
        <v>Standard</v>
      </c>
      <c r="S941" s="1" t="str">
        <f>_xlfn.CONCAT(Orders[[#This Row],[OrderID]],Orders[[#This Row],[CustomerID]],Orders[[#This Row],[Order Value]])</f>
        <v>O01846C0074141259.4</v>
      </c>
    </row>
    <row r="942" spans="1:19" x14ac:dyDescent="0.25">
      <c r="A942" s="1" t="s">
        <v>888</v>
      </c>
      <c r="B942" s="1" t="s">
        <v>265</v>
      </c>
      <c r="C942" s="1" t="s">
        <v>124</v>
      </c>
      <c r="D942" s="1" t="str">
        <f>VLOOKUP(C942,Products[],2,FALSE)</f>
        <v>Decor Lite 474</v>
      </c>
      <c r="E942" s="1" t="str">
        <f>VLOOKUP(Orders[[#This Row],[ProductID]],Products[],3,FALSE)</f>
        <v>Furniture</v>
      </c>
      <c r="F942" s="1" t="s">
        <v>125</v>
      </c>
      <c r="G942" s="1" t="str">
        <f>_xlfn.XLOOKUP(Orders[[#This Row],[CustomerID]],'Customers'!A:A,'Customers'!E:E)</f>
        <v>Corporate</v>
      </c>
      <c r="H942" s="2">
        <v>45872</v>
      </c>
      <c r="I942" s="2">
        <v>45883</v>
      </c>
      <c r="J942">
        <v>4</v>
      </c>
      <c r="K942">
        <v>5999.13</v>
      </c>
      <c r="L942">
        <v>0</v>
      </c>
      <c r="M942" s="1" t="s">
        <v>39</v>
      </c>
      <c r="N942" s="1" t="s">
        <v>15</v>
      </c>
      <c r="O942" s="1" t="s">
        <v>29</v>
      </c>
      <c r="P942" s="3">
        <f>Orders[[#This Row],[Quantity]]*Orders[[#This Row],[UnitPrice]]*(1-Orders[[#This Row],[Discount]])</f>
        <v>23996.52</v>
      </c>
      <c r="Q942" s="1" t="str">
        <f>IF(AND(Orders[[#This Row],[Order Value]]&gt;50000,Orders[[#This Row],[Status]]="Completed"),"Yes","No")</f>
        <v>No</v>
      </c>
      <c r="R942" s="1" t="str">
        <f>IF(OR(Orders[[#This Row],[Region]]="Dhaka",Orders[[#This Row],[Region]]="Chattogram"),"Priority","Standard")</f>
        <v>Standard</v>
      </c>
      <c r="S942" s="1" t="str">
        <f>_xlfn.CONCAT(Orders[[#This Row],[OrderID]],Orders[[#This Row],[CustomerID]],Orders[[#This Row],[Order Value]])</f>
        <v>O01764C045323996.52</v>
      </c>
    </row>
    <row r="943" spans="1:19" x14ac:dyDescent="0.25">
      <c r="A943" s="1" t="s">
        <v>1435</v>
      </c>
      <c r="B943" s="1" t="s">
        <v>67</v>
      </c>
      <c r="C943" s="1" t="s">
        <v>212</v>
      </c>
      <c r="D943" s="1" t="str">
        <f>VLOOKUP(C943,Products[],2,FALSE)</f>
        <v>Binders Lite 858</v>
      </c>
      <c r="E943" s="1" t="str">
        <f>VLOOKUP(Orders[[#This Row],[ProductID]],Products[],3,FALSE)</f>
        <v>Office Supplies</v>
      </c>
      <c r="F943" s="1" t="s">
        <v>152</v>
      </c>
      <c r="G943" s="1" t="str">
        <f>_xlfn.XLOOKUP(Orders[[#This Row],[CustomerID]],'Customers'!A:A,'Customers'!E:E)</f>
        <v>Consumer</v>
      </c>
      <c r="H943" s="2">
        <v>45846</v>
      </c>
      <c r="I943" s="2">
        <v>45849</v>
      </c>
      <c r="J943">
        <v>18</v>
      </c>
      <c r="K943">
        <v>7975.58</v>
      </c>
      <c r="L943">
        <v>0</v>
      </c>
      <c r="M943" s="1" t="s">
        <v>52</v>
      </c>
      <c r="N943" s="1" t="s">
        <v>15</v>
      </c>
      <c r="O943" s="1" t="s">
        <v>24</v>
      </c>
      <c r="P943" s="3">
        <f>Orders[[#This Row],[Quantity]]*Orders[[#This Row],[UnitPrice]]*(1-Orders[[#This Row],[Discount]])</f>
        <v>143560.44</v>
      </c>
      <c r="Q943" s="1" t="str">
        <f>IF(AND(Orders[[#This Row],[Order Value]]&gt;50000,Orders[[#This Row],[Status]]="Completed"),"Yes","No")</f>
        <v>No</v>
      </c>
      <c r="R943" s="1" t="str">
        <f>IF(OR(Orders[[#This Row],[Region]]="Dhaka",Orders[[#This Row],[Region]]="Chattogram"),"Priority","Standard")</f>
        <v>Priority</v>
      </c>
      <c r="S943" s="1" t="str">
        <f>_xlfn.CONCAT(Orders[[#This Row],[OrderID]],Orders[[#This Row],[CustomerID]],Orders[[#This Row],[Order Value]])</f>
        <v>O01440C0138143560.44</v>
      </c>
    </row>
    <row r="944" spans="1:19" x14ac:dyDescent="0.25">
      <c r="A944" s="1" t="s">
        <v>1436</v>
      </c>
      <c r="B944" s="1" t="s">
        <v>70</v>
      </c>
      <c r="C944" s="1" t="s">
        <v>148</v>
      </c>
      <c r="D944" s="1" t="str">
        <f>VLOOKUP(C944,Products[],2,FALSE)</f>
        <v>Audio Classic 927</v>
      </c>
      <c r="E944" s="1" t="str">
        <f>VLOOKUP(Orders[[#This Row],[ProductID]],Products[],3,FALSE)</f>
        <v>Electronics</v>
      </c>
      <c r="F944" s="1" t="s">
        <v>55</v>
      </c>
      <c r="G944" s="1" t="str">
        <f>_xlfn.XLOOKUP(Orders[[#This Row],[CustomerID]],'Customers'!A:A,'Customers'!E:E)</f>
        <v>consumer</v>
      </c>
      <c r="H944" s="2">
        <v>45780</v>
      </c>
      <c r="I944" s="2">
        <v>45791</v>
      </c>
      <c r="J944">
        <v>1</v>
      </c>
      <c r="K944">
        <v>7898.86</v>
      </c>
      <c r="L944">
        <v>0.05</v>
      </c>
      <c r="M944" s="1" t="s">
        <v>39</v>
      </c>
      <c r="N944" s="1" t="s">
        <v>34</v>
      </c>
      <c r="O944" s="1" t="s">
        <v>21</v>
      </c>
      <c r="P944" s="3">
        <f>Orders[[#This Row],[Quantity]]*Orders[[#This Row],[UnitPrice]]*(1-Orders[[#This Row],[Discount]])</f>
        <v>7503.9169999999995</v>
      </c>
      <c r="Q944" s="1" t="str">
        <f>IF(AND(Orders[[#This Row],[Order Value]]&gt;50000,Orders[[#This Row],[Status]]="Completed"),"Yes","No")</f>
        <v>No</v>
      </c>
      <c r="R944" s="1" t="str">
        <f>IF(OR(Orders[[#This Row],[Region]]="Dhaka",Orders[[#This Row],[Region]]="Chattogram"),"Priority","Standard")</f>
        <v>Standard</v>
      </c>
      <c r="S944" s="1" t="str">
        <f>_xlfn.CONCAT(Orders[[#This Row],[OrderID]],Orders[[#This Row],[CustomerID]],Orders[[#This Row],[Order Value]])</f>
        <v>O02291C03147503.917</v>
      </c>
    </row>
    <row r="945" spans="1:19" x14ac:dyDescent="0.25">
      <c r="A945" s="1" t="s">
        <v>1437</v>
      </c>
      <c r="B945" s="1" t="s">
        <v>166</v>
      </c>
      <c r="C945" s="1" t="s">
        <v>32</v>
      </c>
      <c r="D945" s="1" t="str">
        <f>VLOOKUP(C945,Products[],2,FALSE)</f>
        <v>Binders Max 146</v>
      </c>
      <c r="E945" s="1" t="str">
        <f>VLOOKUP(Orders[[#This Row],[ProductID]],Products[],3,FALSE)</f>
        <v>Office Supplies</v>
      </c>
      <c r="F945" s="1" t="s">
        <v>152</v>
      </c>
      <c r="G945" s="1" t="str">
        <f>_xlfn.XLOOKUP(Orders[[#This Row],[CustomerID]],'Customers'!A:A,'Customers'!E:E)</f>
        <v>consumer</v>
      </c>
      <c r="H945" s="2">
        <v>45901</v>
      </c>
      <c r="I945" s="2">
        <v>45915</v>
      </c>
      <c r="J945">
        <v>17</v>
      </c>
      <c r="K945">
        <v>4779</v>
      </c>
      <c r="L945">
        <v>0.1</v>
      </c>
      <c r="M945" s="1" t="s">
        <v>39</v>
      </c>
      <c r="N945" s="1" t="s">
        <v>34</v>
      </c>
      <c r="O945" s="1" t="s">
        <v>35</v>
      </c>
      <c r="P945" s="3">
        <f>Orders[[#This Row],[Quantity]]*Orders[[#This Row],[UnitPrice]]*(1-Orders[[#This Row],[Discount]])</f>
        <v>73118.7</v>
      </c>
      <c r="Q945" s="1" t="str">
        <f>IF(AND(Orders[[#This Row],[Order Value]]&gt;50000,Orders[[#This Row],[Status]]="Completed"),"Yes","No")</f>
        <v>Yes</v>
      </c>
      <c r="R945" s="1" t="str">
        <f>IF(OR(Orders[[#This Row],[Region]]="Dhaka",Orders[[#This Row],[Region]]="Chattogram"),"Priority","Standard")</f>
        <v>Standard</v>
      </c>
      <c r="S945" s="1" t="str">
        <f>_xlfn.CONCAT(Orders[[#This Row],[OrderID]],Orders[[#This Row],[CustomerID]],Orders[[#This Row],[Order Value]])</f>
        <v>O02599C035473118.7</v>
      </c>
    </row>
    <row r="946" spans="1:19" x14ac:dyDescent="0.25">
      <c r="A946" s="1" t="s">
        <v>1438</v>
      </c>
      <c r="B946" s="1" t="s">
        <v>552</v>
      </c>
      <c r="C946" s="1" t="s">
        <v>62</v>
      </c>
      <c r="D946" s="1" t="str">
        <f>VLOOKUP(C946,Products[],2,FALSE)</f>
        <v>Mobile Accessories Lite 346</v>
      </c>
      <c r="E946" s="1" t="str">
        <f>VLOOKUP(Orders[[#This Row],[ProductID]],Products[],3,FALSE)</f>
        <v>Electronics</v>
      </c>
      <c r="F946" s="1" t="s">
        <v>55</v>
      </c>
      <c r="G946" s="1" t="str">
        <f>_xlfn.XLOOKUP(Orders[[#This Row],[CustomerID]],'Customers'!A:A,'Customers'!E:E)</f>
        <v>Corporate</v>
      </c>
      <c r="H946" s="2">
        <v>45838</v>
      </c>
      <c r="I946" s="2">
        <v>45838</v>
      </c>
      <c r="J946">
        <v>16</v>
      </c>
      <c r="K946">
        <v>1709.87</v>
      </c>
      <c r="L946">
        <v>0.05</v>
      </c>
      <c r="M946" s="1" t="s">
        <v>14</v>
      </c>
      <c r="N946" s="1" t="s">
        <v>34</v>
      </c>
      <c r="O946" s="1" t="s">
        <v>21</v>
      </c>
      <c r="P946" s="3">
        <f>Orders[[#This Row],[Quantity]]*Orders[[#This Row],[UnitPrice]]*(1-Orders[[#This Row],[Discount]])</f>
        <v>25990.023999999998</v>
      </c>
      <c r="Q946" s="1" t="str">
        <f>IF(AND(Orders[[#This Row],[Order Value]]&gt;50000,Orders[[#This Row],[Status]]="Completed"),"Yes","No")</f>
        <v>No</v>
      </c>
      <c r="R946" s="1" t="str">
        <f>IF(OR(Orders[[#This Row],[Region]]="Dhaka",Orders[[#This Row],[Region]]="Chattogram"),"Priority","Standard")</f>
        <v>Standard</v>
      </c>
      <c r="S946" s="1" t="str">
        <f>_xlfn.CONCAT(Orders[[#This Row],[OrderID]],Orders[[#This Row],[CustomerID]],Orders[[#This Row],[Order Value]])</f>
        <v>O01661C001625990.024</v>
      </c>
    </row>
    <row r="947" spans="1:19" x14ac:dyDescent="0.25">
      <c r="A947" s="1" t="s">
        <v>1439</v>
      </c>
      <c r="B947" s="1" t="s">
        <v>171</v>
      </c>
      <c r="C947" s="1" t="s">
        <v>32</v>
      </c>
      <c r="D947" s="1" t="str">
        <f>VLOOKUP(C947,Products[],2,FALSE)</f>
        <v>Binders Max 146</v>
      </c>
      <c r="E947" s="1" t="str">
        <f>VLOOKUP(Orders[[#This Row],[ProductID]],Products[],3,FALSE)</f>
        <v>Office Supplies</v>
      </c>
      <c r="F947" s="1" t="s">
        <v>105</v>
      </c>
      <c r="G947" s="1" t="str">
        <f>_xlfn.XLOOKUP(Orders[[#This Row],[CustomerID]],'Customers'!A:A,'Customers'!E:E)</f>
        <v>Home Office</v>
      </c>
      <c r="H947" s="2">
        <v>45791</v>
      </c>
      <c r="I947" s="2">
        <v>45800</v>
      </c>
      <c r="J947">
        <v>23</v>
      </c>
      <c r="K947">
        <v>4051.28</v>
      </c>
      <c r="L947">
        <v>0.1</v>
      </c>
      <c r="M947" s="1" t="s">
        <v>52</v>
      </c>
      <c r="N947" s="1" t="s">
        <v>34</v>
      </c>
      <c r="O947" s="1" t="s">
        <v>35</v>
      </c>
      <c r="P947" s="3">
        <f>Orders[[#This Row],[Quantity]]*Orders[[#This Row],[UnitPrice]]*(1-Orders[[#This Row],[Discount]])</f>
        <v>83861.495999999999</v>
      </c>
      <c r="Q947" s="1" t="str">
        <f>IF(AND(Orders[[#This Row],[Order Value]]&gt;50000,Orders[[#This Row],[Status]]="Completed"),"Yes","No")</f>
        <v>Yes</v>
      </c>
      <c r="R947" s="1" t="str">
        <f>IF(OR(Orders[[#This Row],[Region]]="Dhaka",Orders[[#This Row],[Region]]="Chattogram"),"Priority","Standard")</f>
        <v>Priority</v>
      </c>
      <c r="S947" s="1" t="str">
        <f>_xlfn.CONCAT(Orders[[#This Row],[OrderID]],Orders[[#This Row],[CustomerID]],Orders[[#This Row],[Order Value]])</f>
        <v>O02678C005383861.496</v>
      </c>
    </row>
    <row r="948" spans="1:19" x14ac:dyDescent="0.25">
      <c r="A948" s="1" t="s">
        <v>1440</v>
      </c>
      <c r="B948" s="1" t="s">
        <v>408</v>
      </c>
      <c r="C948" s="1" t="s">
        <v>27</v>
      </c>
      <c r="D948" s="1" t="str">
        <f>VLOOKUP(C948,Products[],2,FALSE)</f>
        <v>Women Eco 225</v>
      </c>
      <c r="E948" s="1" t="str">
        <f>VLOOKUP(Orders[[#This Row],[ProductID]],Products[],3,FALSE)</f>
        <v>Apparel</v>
      </c>
      <c r="F948" s="1" t="s">
        <v>13</v>
      </c>
      <c r="G948" s="1" t="str">
        <f>_xlfn.XLOOKUP(Orders[[#This Row],[CustomerID]],'Customers'!A:A,'Customers'!E:E)</f>
        <v>Corporate</v>
      </c>
      <c r="H948" s="2">
        <v>45862</v>
      </c>
      <c r="I948" s="2">
        <v>45862</v>
      </c>
      <c r="J948">
        <v>10</v>
      </c>
      <c r="K948">
        <v>197.94</v>
      </c>
      <c r="L948">
        <v>0.15</v>
      </c>
      <c r="M948" s="1" t="s">
        <v>52</v>
      </c>
      <c r="N948" s="1" t="s">
        <v>34</v>
      </c>
      <c r="O948" s="1" t="s">
        <v>29</v>
      </c>
      <c r="P948" s="3">
        <f>Orders[[#This Row],[Quantity]]*Orders[[#This Row],[UnitPrice]]*(1-Orders[[#This Row],[Discount]])</f>
        <v>1682.49</v>
      </c>
      <c r="Q948" s="1" t="str">
        <f>IF(AND(Orders[[#This Row],[Order Value]]&gt;50000,Orders[[#This Row],[Status]]="Completed"),"Yes","No")</f>
        <v>No</v>
      </c>
      <c r="R948" s="1" t="str">
        <f>IF(OR(Orders[[#This Row],[Region]]="Dhaka",Orders[[#This Row],[Region]]="Chattogram"),"Priority","Standard")</f>
        <v>Priority</v>
      </c>
      <c r="S948" s="1" t="str">
        <f>_xlfn.CONCAT(Orders[[#This Row],[OrderID]],Orders[[#This Row],[CustomerID]],Orders[[#This Row],[Order Value]])</f>
        <v>O00727C03351682.49</v>
      </c>
    </row>
    <row r="949" spans="1:19" hidden="1" x14ac:dyDescent="0.25">
      <c r="A949" s="1" t="s">
        <v>1441</v>
      </c>
      <c r="B949" s="1" t="s">
        <v>1354</v>
      </c>
      <c r="C949" s="1" t="s">
        <v>95</v>
      </c>
      <c r="D949" s="1" t="e">
        <f>VLOOKUP(C949,Products[],2,FALSE)</f>
        <v>#N/A</v>
      </c>
      <c r="E949" s="1" t="e">
        <f>VLOOKUP(Orders[[#This Row],[ProductID]],Products[],3,FALSE)</f>
        <v>#N/A</v>
      </c>
      <c r="F949" s="1" t="s">
        <v>55</v>
      </c>
      <c r="G949" s="1" t="str">
        <f>_xlfn.XLOOKUP(Orders[[#This Row],[CustomerID]],'Customers'!A:A,'Customers'!E:E)</f>
        <v>Home Office</v>
      </c>
      <c r="H949" s="2">
        <v>45375</v>
      </c>
      <c r="I949" s="2">
        <v>45389</v>
      </c>
      <c r="J949">
        <v>18</v>
      </c>
      <c r="K949">
        <v>2594.92</v>
      </c>
      <c r="L949">
        <v>0.2</v>
      </c>
      <c r="M949" s="1" t="s">
        <v>52</v>
      </c>
      <c r="N949" s="1" t="s">
        <v>15</v>
      </c>
      <c r="O949" s="1" t="s">
        <v>29</v>
      </c>
      <c r="P949" s="3">
        <f>Orders[[#This Row],[Quantity]]*Orders[[#This Row],[UnitPrice]]*(1-Orders[[#This Row],[Discount]])</f>
        <v>37366.847999999998</v>
      </c>
      <c r="Q949" s="1" t="str">
        <f>IF(AND(Orders[[#This Row],[Order Value]]&gt;50000,Orders[[#This Row],[Status]]="Completed"),"Yes","No")</f>
        <v>No</v>
      </c>
      <c r="R949" s="1" t="str">
        <f>IF(OR(Orders[[#This Row],[Region]]="Dhaka",Orders[[#This Row],[Region]]="Chattogram"),"Priority","Standard")</f>
        <v>Priority</v>
      </c>
      <c r="S949" s="1" t="str">
        <f>_xlfn.CONCAT(Orders[[#This Row],[OrderID]],Orders[[#This Row],[CustomerID]],Orders[[#This Row],[Order Value]])</f>
        <v>O03288C005137366.848</v>
      </c>
    </row>
    <row r="950" spans="1:19" x14ac:dyDescent="0.25">
      <c r="A950" s="1" t="s">
        <v>1442</v>
      </c>
      <c r="B950" s="1" t="s">
        <v>249</v>
      </c>
      <c r="C950" s="1" t="s">
        <v>230</v>
      </c>
      <c r="D950" s="1" t="str">
        <f>VLOOKUP(C950,Products[],2,FALSE)</f>
        <v>Footwear Eco 532</v>
      </c>
      <c r="E950" s="1" t="str">
        <f>VLOOKUP(Orders[[#This Row],[ProductID]],Products[],3,FALSE)</f>
        <v>Apparel</v>
      </c>
      <c r="F950" s="1" t="s">
        <v>33</v>
      </c>
      <c r="G950" s="1" t="str">
        <f>_xlfn.XLOOKUP(Orders[[#This Row],[CustomerID]],'Customers'!A:A,'Customers'!E:E)</f>
        <v>Consumer</v>
      </c>
      <c r="H950" s="2">
        <v>45644</v>
      </c>
      <c r="I950" s="2">
        <v>45647</v>
      </c>
      <c r="J950">
        <v>20</v>
      </c>
      <c r="K950">
        <v>3569.78</v>
      </c>
      <c r="L950">
        <v>0.2</v>
      </c>
      <c r="M950" s="1" t="s">
        <v>39</v>
      </c>
      <c r="N950" s="1" t="s">
        <v>84</v>
      </c>
      <c r="O950" s="1" t="s">
        <v>35</v>
      </c>
      <c r="P950" s="3">
        <f>Orders[[#This Row],[Quantity]]*Orders[[#This Row],[UnitPrice]]*(1-Orders[[#This Row],[Discount]])</f>
        <v>57116.48000000001</v>
      </c>
      <c r="Q950" s="1" t="str">
        <f>IF(AND(Orders[[#This Row],[Order Value]]&gt;50000,Orders[[#This Row],[Status]]="Completed"),"Yes","No")</f>
        <v>No</v>
      </c>
      <c r="R950" s="1" t="str">
        <f>IF(OR(Orders[[#This Row],[Region]]="Dhaka",Orders[[#This Row],[Region]]="Chattogram"),"Priority","Standard")</f>
        <v>Standard</v>
      </c>
      <c r="S950" s="1" t="str">
        <f>_xlfn.CONCAT(Orders[[#This Row],[OrderID]],Orders[[#This Row],[CustomerID]],Orders[[#This Row],[Order Value]])</f>
        <v>O01037C043257116.48</v>
      </c>
    </row>
    <row r="951" spans="1:19" x14ac:dyDescent="0.25">
      <c r="A951" s="1" t="s">
        <v>1443</v>
      </c>
      <c r="B951" s="1" t="s">
        <v>26</v>
      </c>
      <c r="C951" s="1" t="s">
        <v>62</v>
      </c>
      <c r="D951" s="1" t="str">
        <f>VLOOKUP(C951,Products[],2,FALSE)</f>
        <v>Mobile Accessories Lite 346</v>
      </c>
      <c r="E951" s="1" t="str">
        <f>VLOOKUP(Orders[[#This Row],[ProductID]],Products[],3,FALSE)</f>
        <v>Electronics</v>
      </c>
      <c r="F951" s="1" t="s">
        <v>23</v>
      </c>
      <c r="G951" s="1" t="str">
        <f>_xlfn.XLOOKUP(Orders[[#This Row],[CustomerID]],'Customers'!A:A,'Customers'!E:E)</f>
        <v>Home Office</v>
      </c>
      <c r="H951" s="2">
        <v>45624</v>
      </c>
      <c r="I951" s="2">
        <v>45632</v>
      </c>
      <c r="J951">
        <v>5</v>
      </c>
      <c r="K951">
        <v>5085.42</v>
      </c>
      <c r="L951">
        <v>0.15</v>
      </c>
      <c r="M951" s="1" t="s">
        <v>20</v>
      </c>
      <c r="N951" s="1" t="s">
        <v>34</v>
      </c>
      <c r="O951" s="1" t="s">
        <v>21</v>
      </c>
      <c r="P951" s="3">
        <f>Orders[[#This Row],[Quantity]]*Orders[[#This Row],[UnitPrice]]*(1-Orders[[#This Row],[Discount]])</f>
        <v>21613.035</v>
      </c>
      <c r="Q951" s="1" t="str">
        <f>IF(AND(Orders[[#This Row],[Order Value]]&gt;50000,Orders[[#This Row],[Status]]="Completed"),"Yes","No")</f>
        <v>No</v>
      </c>
      <c r="R951" s="1" t="str">
        <f>IF(OR(Orders[[#This Row],[Region]]="Dhaka",Orders[[#This Row],[Region]]="Chattogram"),"Priority","Standard")</f>
        <v>Priority</v>
      </c>
      <c r="S951" s="1" t="str">
        <f>_xlfn.CONCAT(Orders[[#This Row],[OrderID]],Orders[[#This Row],[CustomerID]],Orders[[#This Row],[Order Value]])</f>
        <v>O00382C043521613.035</v>
      </c>
    </row>
    <row r="952" spans="1:19" x14ac:dyDescent="0.25">
      <c r="A952" s="1" t="s">
        <v>1444</v>
      </c>
      <c r="B952" s="1" t="s">
        <v>446</v>
      </c>
      <c r="C952" s="1" t="s">
        <v>174</v>
      </c>
      <c r="D952" s="1" t="str">
        <f>VLOOKUP(C952,Products[],2,FALSE)</f>
        <v>Women Eco 309</v>
      </c>
      <c r="E952" s="1" t="str">
        <f>VLOOKUP(Orders[[#This Row],[ProductID]],Products[],3,FALSE)</f>
        <v>Apparel</v>
      </c>
      <c r="F952" s="1" t="s">
        <v>125</v>
      </c>
      <c r="G952" s="1" t="str">
        <f>_xlfn.XLOOKUP(Orders[[#This Row],[CustomerID]],'Customers'!A:A,'Customers'!E:E)</f>
        <v>consumer</v>
      </c>
      <c r="H952" s="2">
        <v>45720</v>
      </c>
      <c r="I952" s="2">
        <v>45725</v>
      </c>
      <c r="J952">
        <v>12</v>
      </c>
      <c r="K952">
        <v>2737.41</v>
      </c>
      <c r="L952">
        <v>0.05</v>
      </c>
      <c r="M952" s="1" t="s">
        <v>43</v>
      </c>
      <c r="N952" s="1" t="s">
        <v>34</v>
      </c>
      <c r="O952" s="1" t="s">
        <v>35</v>
      </c>
      <c r="P952" s="3">
        <f>Orders[[#This Row],[Quantity]]*Orders[[#This Row],[UnitPrice]]*(1-Orders[[#This Row],[Discount]])</f>
        <v>31206.473999999998</v>
      </c>
      <c r="Q952" s="1" t="str">
        <f>IF(AND(Orders[[#This Row],[Order Value]]&gt;50000,Orders[[#This Row],[Status]]="Completed"),"Yes","No")</f>
        <v>No</v>
      </c>
      <c r="R952" s="1" t="str">
        <f>IF(OR(Orders[[#This Row],[Region]]="Dhaka",Orders[[#This Row],[Region]]="Chattogram"),"Priority","Standard")</f>
        <v>Standard</v>
      </c>
      <c r="S952" s="1" t="str">
        <f>_xlfn.CONCAT(Orders[[#This Row],[OrderID]],Orders[[#This Row],[CustomerID]],Orders[[#This Row],[Order Value]])</f>
        <v>O02184C032031206.474</v>
      </c>
    </row>
    <row r="953" spans="1:19" x14ac:dyDescent="0.25">
      <c r="A953" s="1" t="s">
        <v>1445</v>
      </c>
      <c r="B953" s="1" t="s">
        <v>259</v>
      </c>
      <c r="C953" s="1" t="s">
        <v>218</v>
      </c>
      <c r="D953" s="1" t="str">
        <f>VLOOKUP(C953,Products[],2,FALSE)</f>
        <v>Kids Eco 762</v>
      </c>
      <c r="E953" s="1" t="str">
        <f>VLOOKUP(Orders[[#This Row],[ProductID]],Products[],3,FALSE)</f>
        <v>Apparel</v>
      </c>
      <c r="F953" s="1" t="s">
        <v>63</v>
      </c>
      <c r="G953" s="1" t="str">
        <f>_xlfn.XLOOKUP(Orders[[#This Row],[CustomerID]],'Customers'!A:A,'Customers'!E:E)</f>
        <v>Corporate</v>
      </c>
      <c r="H953" s="2">
        <v>45924</v>
      </c>
      <c r="I953" s="2">
        <v>45927</v>
      </c>
      <c r="J953">
        <v>1</v>
      </c>
      <c r="K953">
        <v>4290.75</v>
      </c>
      <c r="L953">
        <v>0.05</v>
      </c>
      <c r="M953" s="1" t="s">
        <v>20</v>
      </c>
      <c r="N953" s="1" t="s">
        <v>15</v>
      </c>
      <c r="O953" s="1" t="s">
        <v>35</v>
      </c>
      <c r="P953" s="3">
        <f>Orders[[#This Row],[Quantity]]*Orders[[#This Row],[UnitPrice]]*(1-Orders[[#This Row],[Discount]])</f>
        <v>4076.2124999999996</v>
      </c>
      <c r="Q953" s="1" t="str">
        <f>IF(AND(Orders[[#This Row],[Order Value]]&gt;50000,Orders[[#This Row],[Status]]="Completed"),"Yes","No")</f>
        <v>No</v>
      </c>
      <c r="R953" s="1" t="str">
        <f>IF(OR(Orders[[#This Row],[Region]]="Dhaka",Orders[[#This Row],[Region]]="Chattogram"),"Priority","Standard")</f>
        <v>Priority</v>
      </c>
      <c r="S953" s="1" t="str">
        <f>_xlfn.CONCAT(Orders[[#This Row],[OrderID]],Orders[[#This Row],[CustomerID]],Orders[[#This Row],[Order Value]])</f>
        <v>O01607C00304076.2125</v>
      </c>
    </row>
    <row r="954" spans="1:19" x14ac:dyDescent="0.25">
      <c r="A954" s="1" t="s">
        <v>1446</v>
      </c>
      <c r="B954" s="1" t="s">
        <v>1210</v>
      </c>
      <c r="C954" s="1" t="s">
        <v>81</v>
      </c>
      <c r="D954" s="1" t="str">
        <f>VLOOKUP(C954,Products[],2,FALSE)</f>
        <v>Beverages Pro 760</v>
      </c>
      <c r="E954" s="1" t="str">
        <f>VLOOKUP(Orders[[#This Row],[ProductID]],Products[],3,FALSE)</f>
        <v>Groceries</v>
      </c>
      <c r="F954" s="1" t="s">
        <v>55</v>
      </c>
      <c r="G954" s="1" t="str">
        <f>_xlfn.XLOOKUP(Orders[[#This Row],[CustomerID]],'Customers'!A:A,'Customers'!E:E)</f>
        <v>Consumer</v>
      </c>
      <c r="H954" s="2">
        <v>45737</v>
      </c>
      <c r="I954" s="2">
        <v>45741</v>
      </c>
      <c r="J954">
        <v>11</v>
      </c>
      <c r="K954">
        <v>7493.91</v>
      </c>
      <c r="L954">
        <v>0.15</v>
      </c>
      <c r="M954" s="1" t="s">
        <v>20</v>
      </c>
      <c r="N954" s="1" t="s">
        <v>15</v>
      </c>
      <c r="O954" s="1" t="s">
        <v>24</v>
      </c>
      <c r="P954" s="3">
        <f>Orders[[#This Row],[Quantity]]*Orders[[#This Row],[UnitPrice]]*(1-Orders[[#This Row],[Discount]])</f>
        <v>70068.058499999999</v>
      </c>
      <c r="Q954" s="1" t="str">
        <f>IF(AND(Orders[[#This Row],[Order Value]]&gt;50000,Orders[[#This Row],[Status]]="Completed"),"Yes","No")</f>
        <v>No</v>
      </c>
      <c r="R954" s="1" t="str">
        <f>IF(OR(Orders[[#This Row],[Region]]="Dhaka",Orders[[#This Row],[Region]]="Chattogram"),"Priority","Standard")</f>
        <v>Priority</v>
      </c>
      <c r="S954" s="1" t="str">
        <f>_xlfn.CONCAT(Orders[[#This Row],[OrderID]],Orders[[#This Row],[CustomerID]],Orders[[#This Row],[Order Value]])</f>
        <v>O00241C045170068.0585</v>
      </c>
    </row>
    <row r="955" spans="1:19" x14ac:dyDescent="0.25">
      <c r="A955" s="1" t="s">
        <v>1447</v>
      </c>
      <c r="B955" s="1" t="s">
        <v>188</v>
      </c>
      <c r="C955" s="1" t="s">
        <v>81</v>
      </c>
      <c r="D955" s="1" t="str">
        <f>VLOOKUP(C955,Products[],2,FALSE)</f>
        <v>Beverages Pro 760</v>
      </c>
      <c r="E955" s="1" t="str">
        <f>VLOOKUP(Orders[[#This Row],[ProductID]],Products[],3,FALSE)</f>
        <v>Groceries</v>
      </c>
      <c r="F955" s="1" t="s">
        <v>51</v>
      </c>
      <c r="G955" s="1" t="str">
        <f>_xlfn.XLOOKUP(Orders[[#This Row],[CustomerID]],'Customers'!A:A,'Customers'!E:E)</f>
        <v>SMB</v>
      </c>
      <c r="H955" s="2">
        <v>45812</v>
      </c>
      <c r="I955" s="2">
        <v>45818</v>
      </c>
      <c r="J955">
        <v>1</v>
      </c>
      <c r="K955">
        <v>6124.22</v>
      </c>
      <c r="L955">
        <v>0.1</v>
      </c>
      <c r="M955" s="1" t="s">
        <v>20</v>
      </c>
      <c r="N955" s="1" t="s">
        <v>34</v>
      </c>
      <c r="O955" s="1" t="s">
        <v>24</v>
      </c>
      <c r="P955" s="3">
        <f>Orders[[#This Row],[Quantity]]*Orders[[#This Row],[UnitPrice]]*(1-Orders[[#This Row],[Discount]])</f>
        <v>5511.7980000000007</v>
      </c>
      <c r="Q955" s="1" t="str">
        <f>IF(AND(Orders[[#This Row],[Order Value]]&gt;50000,Orders[[#This Row],[Status]]="Completed"),"Yes","No")</f>
        <v>No</v>
      </c>
      <c r="R955" s="1" t="str">
        <f>IF(OR(Orders[[#This Row],[Region]]="Dhaka",Orders[[#This Row],[Region]]="Chattogram"),"Priority","Standard")</f>
        <v>Priority</v>
      </c>
      <c r="S955" s="1" t="str">
        <f>_xlfn.CONCAT(Orders[[#This Row],[OrderID]],Orders[[#This Row],[CustomerID]],Orders[[#This Row],[Order Value]])</f>
        <v>O05473C03955511.798</v>
      </c>
    </row>
    <row r="956" spans="1:19" x14ac:dyDescent="0.25">
      <c r="A956" s="1" t="s">
        <v>1448</v>
      </c>
      <c r="B956" s="1" t="s">
        <v>782</v>
      </c>
      <c r="C956" s="1" t="s">
        <v>50</v>
      </c>
      <c r="D956" s="1" t="str">
        <f>VLOOKUP(C956,Products[],2,FALSE)</f>
        <v>Kids Pro 311</v>
      </c>
      <c r="E956" s="1" t="str">
        <f>VLOOKUP(Orders[[#This Row],[ProductID]],Products[],3,FALSE)</f>
        <v>Apparel</v>
      </c>
      <c r="F956" s="1" t="s">
        <v>19</v>
      </c>
      <c r="G956" s="1" t="str">
        <f>_xlfn.XLOOKUP(Orders[[#This Row],[CustomerID]],'Customers'!A:A,'Customers'!E:E)</f>
        <v>Consumer</v>
      </c>
      <c r="H956" s="2">
        <v>45307</v>
      </c>
      <c r="I956" s="2">
        <v>45320</v>
      </c>
      <c r="J956">
        <v>4</v>
      </c>
      <c r="K956">
        <v>4080.04</v>
      </c>
      <c r="L956">
        <v>0.1</v>
      </c>
      <c r="M956" s="1" t="s">
        <v>52</v>
      </c>
      <c r="N956" s="1" t="s">
        <v>34</v>
      </c>
      <c r="O956" s="1" t="s">
        <v>24</v>
      </c>
      <c r="P956" s="3">
        <f>Orders[[#This Row],[Quantity]]*Orders[[#This Row],[UnitPrice]]*(1-Orders[[#This Row],[Discount]])</f>
        <v>14688.144</v>
      </c>
      <c r="Q956" s="1" t="str">
        <f>IF(AND(Orders[[#This Row],[Order Value]]&gt;50000,Orders[[#This Row],[Status]]="Completed"),"Yes","No")</f>
        <v>No</v>
      </c>
      <c r="R956" s="1" t="str">
        <f>IF(OR(Orders[[#This Row],[Region]]="Dhaka",Orders[[#This Row],[Region]]="Chattogram"),"Priority","Standard")</f>
        <v>Priority</v>
      </c>
      <c r="S956" s="1" t="str">
        <f>_xlfn.CONCAT(Orders[[#This Row],[OrderID]],Orders[[#This Row],[CustomerID]],Orders[[#This Row],[Order Value]])</f>
        <v>O03168C031314688.144</v>
      </c>
    </row>
    <row r="957" spans="1:19" x14ac:dyDescent="0.25">
      <c r="A957" s="1" t="s">
        <v>1449</v>
      </c>
      <c r="B957" s="1" t="s">
        <v>166</v>
      </c>
      <c r="C957" s="1" t="s">
        <v>199</v>
      </c>
      <c r="D957" s="1" t="str">
        <f>VLOOKUP(C957,Products[],2,FALSE)</f>
        <v>Laptops Deluxe 892</v>
      </c>
      <c r="E957" s="1" t="str">
        <f>VLOOKUP(Orders[[#This Row],[ProductID]],Products[],3,FALSE)</f>
        <v>Electronics</v>
      </c>
      <c r="F957" s="1" t="s">
        <v>47</v>
      </c>
      <c r="G957" s="1" t="str">
        <f>_xlfn.XLOOKUP(Orders[[#This Row],[CustomerID]],'Customers'!A:A,'Customers'!E:E)</f>
        <v>consumer</v>
      </c>
      <c r="H957" s="2">
        <v>45361</v>
      </c>
      <c r="I957" s="2">
        <v>45374</v>
      </c>
      <c r="J957">
        <v>18</v>
      </c>
      <c r="K957">
        <v>7305.16</v>
      </c>
      <c r="L957">
        <v>0.15</v>
      </c>
      <c r="M957" s="1" t="s">
        <v>43</v>
      </c>
      <c r="N957" s="1" t="s">
        <v>84</v>
      </c>
      <c r="O957" s="1" t="s">
        <v>35</v>
      </c>
      <c r="P957" s="3">
        <f>Orders[[#This Row],[Quantity]]*Orders[[#This Row],[UnitPrice]]*(1-Orders[[#This Row],[Discount]])</f>
        <v>111768.948</v>
      </c>
      <c r="Q957" s="1" t="str">
        <f>IF(AND(Orders[[#This Row],[Order Value]]&gt;50000,Orders[[#This Row],[Status]]="Completed"),"Yes","No")</f>
        <v>No</v>
      </c>
      <c r="R957" s="1" t="str">
        <f>IF(OR(Orders[[#This Row],[Region]]="Dhaka",Orders[[#This Row],[Region]]="Chattogram"),"Priority","Standard")</f>
        <v>Standard</v>
      </c>
      <c r="S957" s="1" t="str">
        <f>_xlfn.CONCAT(Orders[[#This Row],[OrderID]],Orders[[#This Row],[CustomerID]],Orders[[#This Row],[Order Value]])</f>
        <v>O03145C0354111768.948</v>
      </c>
    </row>
    <row r="958" spans="1:19" x14ac:dyDescent="0.25">
      <c r="A958" s="1" t="s">
        <v>1450</v>
      </c>
      <c r="B958" s="1" t="s">
        <v>998</v>
      </c>
      <c r="C958" s="1" t="s">
        <v>297</v>
      </c>
      <c r="D958" s="1" t="str">
        <f>VLOOKUP(C958,Products[],2,FALSE)</f>
        <v>Household Standard 552</v>
      </c>
      <c r="E958" s="1" t="str">
        <f>VLOOKUP(Orders[[#This Row],[ProductID]],Products[],3,FALSE)</f>
        <v>Groceries</v>
      </c>
      <c r="F958" s="1" t="s">
        <v>33</v>
      </c>
      <c r="G958" s="1" t="str">
        <f>_xlfn.XLOOKUP(Orders[[#This Row],[CustomerID]],'Customers'!A:A,'Customers'!E:E)</f>
        <v>consumer</v>
      </c>
      <c r="H958" s="2">
        <v>45587</v>
      </c>
      <c r="I958" s="2">
        <v>45585</v>
      </c>
      <c r="J958">
        <v>24</v>
      </c>
      <c r="K958">
        <v>1262.42</v>
      </c>
      <c r="L958">
        <v>0.15</v>
      </c>
      <c r="M958" s="1" t="s">
        <v>43</v>
      </c>
      <c r="N958" s="1" t="s">
        <v>28</v>
      </c>
      <c r="O958" s="1" t="s">
        <v>21</v>
      </c>
      <c r="P958" s="3">
        <f>Orders[[#This Row],[Quantity]]*Orders[[#This Row],[UnitPrice]]*(1-Orders[[#This Row],[Discount]])</f>
        <v>25753.368000000002</v>
      </c>
      <c r="Q958" s="1" t="str">
        <f>IF(AND(Orders[[#This Row],[Order Value]]&gt;50000,Orders[[#This Row],[Status]]="Completed"),"Yes","No")</f>
        <v>No</v>
      </c>
      <c r="R958" s="1" t="str">
        <f>IF(OR(Orders[[#This Row],[Region]]="Dhaka",Orders[[#This Row],[Region]]="Chattogram"),"Priority","Standard")</f>
        <v>Standard</v>
      </c>
      <c r="S958" s="1" t="str">
        <f>_xlfn.CONCAT(Orders[[#This Row],[OrderID]],Orders[[#This Row],[CustomerID]],Orders[[#This Row],[Order Value]])</f>
        <v>O04678C016225753.368</v>
      </c>
    </row>
    <row r="959" spans="1:19" x14ac:dyDescent="0.25">
      <c r="A959" s="1" t="s">
        <v>1451</v>
      </c>
      <c r="B959" s="1" t="s">
        <v>644</v>
      </c>
      <c r="C959" s="1" t="s">
        <v>58</v>
      </c>
      <c r="D959" s="1" t="str">
        <f>VLOOKUP(C959,Products[],2,FALSE)</f>
        <v>Beverages Standard 258</v>
      </c>
      <c r="E959" s="1" t="str">
        <f>VLOOKUP(Orders[[#This Row],[ProductID]],Products[],3,FALSE)</f>
        <v>Groceries</v>
      </c>
      <c r="F959" s="1" t="s">
        <v>152</v>
      </c>
      <c r="G959" s="1" t="str">
        <f>_xlfn.XLOOKUP(Orders[[#This Row],[CustomerID]],'Customers'!A:A,'Customers'!E:E)</f>
        <v>Consumer</v>
      </c>
      <c r="H959" s="2">
        <v>45295</v>
      </c>
      <c r="I959" s="2">
        <v>45293</v>
      </c>
      <c r="J959">
        <v>11</v>
      </c>
      <c r="K959">
        <v>147.86000000000001</v>
      </c>
      <c r="L959">
        <v>0.15</v>
      </c>
      <c r="M959" s="1" t="s">
        <v>20</v>
      </c>
      <c r="N959" s="1" t="s">
        <v>34</v>
      </c>
      <c r="O959" s="1" t="s">
        <v>24</v>
      </c>
      <c r="P959" s="3">
        <f>Orders[[#This Row],[Quantity]]*Orders[[#This Row],[UnitPrice]]*(1-Orders[[#This Row],[Discount]])</f>
        <v>1382.491</v>
      </c>
      <c r="Q959" s="1" t="str">
        <f>IF(AND(Orders[[#This Row],[Order Value]]&gt;50000,Orders[[#This Row],[Status]]="Completed"),"Yes","No")</f>
        <v>No</v>
      </c>
      <c r="R959" s="1" t="str">
        <f>IF(OR(Orders[[#This Row],[Region]]="Dhaka",Orders[[#This Row],[Region]]="Chattogram"),"Priority","Standard")</f>
        <v>Priority</v>
      </c>
      <c r="S959" s="1" t="str">
        <f>_xlfn.CONCAT(Orders[[#This Row],[OrderID]],Orders[[#This Row],[CustomerID]],Orders[[#This Row],[Order Value]])</f>
        <v>O01470C01531382.491</v>
      </c>
    </row>
    <row r="960" spans="1:19" x14ac:dyDescent="0.25">
      <c r="A960" s="1" t="s">
        <v>1452</v>
      </c>
      <c r="B960" s="1" t="s">
        <v>607</v>
      </c>
      <c r="C960" s="1" t="s">
        <v>54</v>
      </c>
      <c r="D960" s="1" t="str">
        <f>VLOOKUP(C960,Products[],2,FALSE)</f>
        <v>Women Lite 643</v>
      </c>
      <c r="E960" s="1" t="str">
        <f>VLOOKUP(Orders[[#This Row],[ProductID]],Products[],3,FALSE)</f>
        <v>Apparel</v>
      </c>
      <c r="F960" s="1" t="s">
        <v>19</v>
      </c>
      <c r="G960" s="1" t="str">
        <f>_xlfn.XLOOKUP(Orders[[#This Row],[CustomerID]],'Customers'!A:A,'Customers'!E:E)</f>
        <v>Consumer</v>
      </c>
      <c r="H960" s="2">
        <v>45933</v>
      </c>
      <c r="I960" s="2">
        <v>45933</v>
      </c>
      <c r="J960">
        <v>10</v>
      </c>
      <c r="K960">
        <v>7795.47</v>
      </c>
      <c r="L960">
        <v>0.1</v>
      </c>
      <c r="M960" s="1" t="s">
        <v>14</v>
      </c>
      <c r="N960" s="1" t="s">
        <v>28</v>
      </c>
      <c r="O960" s="1" t="s">
        <v>29</v>
      </c>
      <c r="P960" s="3">
        <f>Orders[[#This Row],[Quantity]]*Orders[[#This Row],[UnitPrice]]*(1-Orders[[#This Row],[Discount]])</f>
        <v>70159.23</v>
      </c>
      <c r="Q960" s="1" t="str">
        <f>IF(AND(Orders[[#This Row],[Order Value]]&gt;50000,Orders[[#This Row],[Status]]="Completed"),"Yes","No")</f>
        <v>No</v>
      </c>
      <c r="R960" s="1" t="str">
        <f>IF(OR(Orders[[#This Row],[Region]]="Dhaka",Orders[[#This Row],[Region]]="Chattogram"),"Priority","Standard")</f>
        <v>Standard</v>
      </c>
      <c r="S960" s="1" t="str">
        <f>_xlfn.CONCAT(Orders[[#This Row],[OrderID]],Orders[[#This Row],[CustomerID]],Orders[[#This Row],[Order Value]])</f>
        <v>O01011C022170159.23</v>
      </c>
    </row>
    <row r="961" spans="1:19" x14ac:dyDescent="0.25">
      <c r="A961" s="1" t="s">
        <v>1453</v>
      </c>
      <c r="B961" s="1" t="s">
        <v>261</v>
      </c>
      <c r="C961" s="1" t="s">
        <v>12</v>
      </c>
      <c r="D961" s="1" t="str">
        <f>VLOOKUP(C961,Products[],2,FALSE)</f>
        <v>Beverages Plus 578</v>
      </c>
      <c r="E961" s="1" t="str">
        <f>VLOOKUP(Orders[[#This Row],[ProductID]],Products[],3,FALSE)</f>
        <v>Groceries</v>
      </c>
      <c r="F961" s="1" t="s">
        <v>51</v>
      </c>
      <c r="G961" s="1" t="str">
        <f>_xlfn.XLOOKUP(Orders[[#This Row],[CustomerID]],'Customers'!A:A,'Customers'!E:E)</f>
        <v>Home Office</v>
      </c>
      <c r="H961" s="2">
        <v>45731</v>
      </c>
      <c r="I961" s="2">
        <v>45737</v>
      </c>
      <c r="J961">
        <v>16</v>
      </c>
      <c r="K961">
        <v>4135.93</v>
      </c>
      <c r="L961">
        <v>0.2</v>
      </c>
      <c r="M961" s="1" t="s">
        <v>20</v>
      </c>
      <c r="N961" s="1" t="s">
        <v>34</v>
      </c>
      <c r="O961" s="1" t="s">
        <v>29</v>
      </c>
      <c r="P961" s="3">
        <f>Orders[[#This Row],[Quantity]]*Orders[[#This Row],[UnitPrice]]*(1-Orders[[#This Row],[Discount]])</f>
        <v>52939.90400000001</v>
      </c>
      <c r="Q961" s="1" t="str">
        <f>IF(AND(Orders[[#This Row],[Order Value]]&gt;50000,Orders[[#This Row],[Status]]="Completed"),"Yes","No")</f>
        <v>Yes</v>
      </c>
      <c r="R961" s="1" t="str">
        <f>IF(OR(Orders[[#This Row],[Region]]="Dhaka",Orders[[#This Row],[Region]]="Chattogram"),"Priority","Standard")</f>
        <v>Priority</v>
      </c>
      <c r="S961" s="1" t="str">
        <f>_xlfn.CONCAT(Orders[[#This Row],[OrderID]],Orders[[#This Row],[CustomerID]],Orders[[#This Row],[Order Value]])</f>
        <v>O01223C034352939.904</v>
      </c>
    </row>
    <row r="962" spans="1:19" x14ac:dyDescent="0.25">
      <c r="A962" s="1" t="s">
        <v>1454</v>
      </c>
      <c r="B962" s="1" t="s">
        <v>188</v>
      </c>
      <c r="C962" s="1" t="s">
        <v>108</v>
      </c>
      <c r="D962" s="1" t="str">
        <f>VLOOKUP(C962,Products[],2,FALSE)</f>
        <v>Men Max 446</v>
      </c>
      <c r="E962" s="1" t="str">
        <f>VLOOKUP(Orders[[#This Row],[ProductID]],Products[],3,FALSE)</f>
        <v>Apparel</v>
      </c>
      <c r="F962" s="1" t="s">
        <v>59</v>
      </c>
      <c r="G962" s="1" t="str">
        <f>_xlfn.XLOOKUP(Orders[[#This Row],[CustomerID]],'Customers'!A:A,'Customers'!E:E)</f>
        <v>SMB</v>
      </c>
      <c r="H962" s="2">
        <v>45937</v>
      </c>
      <c r="I962" s="2">
        <v>45945</v>
      </c>
      <c r="J962">
        <v>9</v>
      </c>
      <c r="K962">
        <v>3505.5</v>
      </c>
      <c r="L962">
        <v>0.05</v>
      </c>
      <c r="M962" s="1" t="s">
        <v>52</v>
      </c>
      <c r="N962" s="1" t="s">
        <v>34</v>
      </c>
      <c r="O962" s="1" t="s">
        <v>29</v>
      </c>
      <c r="P962" s="3">
        <f>Orders[[#This Row],[Quantity]]*Orders[[#This Row],[UnitPrice]]*(1-Orders[[#This Row],[Discount]])</f>
        <v>29972.024999999998</v>
      </c>
      <c r="Q962" s="1" t="str">
        <f>IF(AND(Orders[[#This Row],[Order Value]]&gt;50000,Orders[[#This Row],[Status]]="Completed"),"Yes","No")</f>
        <v>No</v>
      </c>
      <c r="R962" s="1" t="str">
        <f>IF(OR(Orders[[#This Row],[Region]]="Dhaka",Orders[[#This Row],[Region]]="Chattogram"),"Priority","Standard")</f>
        <v>Priority</v>
      </c>
      <c r="S962" s="1" t="str">
        <f>_xlfn.CONCAT(Orders[[#This Row],[OrderID]],Orders[[#This Row],[CustomerID]],Orders[[#This Row],[Order Value]])</f>
        <v>O00343C039529972.025</v>
      </c>
    </row>
    <row r="963" spans="1:19" x14ac:dyDescent="0.25">
      <c r="A963" s="1" t="s">
        <v>1455</v>
      </c>
      <c r="B963" s="1" t="s">
        <v>1142</v>
      </c>
      <c r="C963" s="1" t="s">
        <v>73</v>
      </c>
      <c r="D963" s="1" t="str">
        <f>VLOOKUP(C963,Products[],2,FALSE)</f>
        <v>Mobile Accessories Max 508</v>
      </c>
      <c r="E963" s="1" t="str">
        <f>VLOOKUP(Orders[[#This Row],[ProductID]],Products[],3,FALSE)</f>
        <v>Electronics</v>
      </c>
      <c r="F963" s="1" t="s">
        <v>23</v>
      </c>
      <c r="G963" s="1" t="str">
        <f>_xlfn.XLOOKUP(Orders[[#This Row],[CustomerID]],'Customers'!A:A,'Customers'!E:E)</f>
        <v>Home Office</v>
      </c>
      <c r="H963" s="2">
        <v>45755</v>
      </c>
      <c r="I963" s="2">
        <v>45755</v>
      </c>
      <c r="J963">
        <v>1</v>
      </c>
      <c r="K963">
        <v>4047.64</v>
      </c>
      <c r="L963">
        <v>0.15</v>
      </c>
      <c r="M963" s="1" t="s">
        <v>39</v>
      </c>
      <c r="N963" s="1" t="s">
        <v>84</v>
      </c>
      <c r="O963" s="1" t="s">
        <v>29</v>
      </c>
      <c r="P963" s="3">
        <f>Orders[[#This Row],[Quantity]]*Orders[[#This Row],[UnitPrice]]*(1-Orders[[#This Row],[Discount]])</f>
        <v>3440.4939999999997</v>
      </c>
      <c r="Q963" s="1" t="str">
        <f>IF(AND(Orders[[#This Row],[Order Value]]&gt;50000,Orders[[#This Row],[Status]]="Completed"),"Yes","No")</f>
        <v>No</v>
      </c>
      <c r="R963" s="1" t="str">
        <f>IF(OR(Orders[[#This Row],[Region]]="Dhaka",Orders[[#This Row],[Region]]="Chattogram"),"Priority","Standard")</f>
        <v>Standard</v>
      </c>
      <c r="S963" s="1" t="str">
        <f>_xlfn.CONCAT(Orders[[#This Row],[OrderID]],Orders[[#This Row],[CustomerID]],Orders[[#This Row],[Order Value]])</f>
        <v>O02835C01973440.494</v>
      </c>
    </row>
    <row r="964" spans="1:19" x14ac:dyDescent="0.25">
      <c r="A964" s="1" t="s">
        <v>1456</v>
      </c>
      <c r="B964" s="1" t="s">
        <v>421</v>
      </c>
      <c r="C964" s="1" t="s">
        <v>148</v>
      </c>
      <c r="D964" s="1" t="str">
        <f>VLOOKUP(C964,Products[],2,FALSE)</f>
        <v>Audio Classic 927</v>
      </c>
      <c r="E964" s="1" t="str">
        <f>VLOOKUP(Orders[[#This Row],[ProductID]],Products[],3,FALSE)</f>
        <v>Electronics</v>
      </c>
      <c r="F964" s="1" t="s">
        <v>19</v>
      </c>
      <c r="G964" s="1" t="str">
        <f>_xlfn.XLOOKUP(Orders[[#This Row],[CustomerID]],'Customers'!A:A,'Customers'!E:E)</f>
        <v>Home Office</v>
      </c>
      <c r="H964" s="2">
        <v>45890</v>
      </c>
      <c r="I964" s="2">
        <v>45888</v>
      </c>
      <c r="J964">
        <v>13</v>
      </c>
      <c r="K964">
        <v>3453.53</v>
      </c>
      <c r="L964">
        <v>0</v>
      </c>
      <c r="M964" s="1" t="s">
        <v>52</v>
      </c>
      <c r="N964" s="1" t="s">
        <v>34</v>
      </c>
      <c r="O964" s="1" t="s">
        <v>21</v>
      </c>
      <c r="P964" s="3">
        <f>Orders[[#This Row],[Quantity]]*Orders[[#This Row],[UnitPrice]]*(1-Orders[[#This Row],[Discount]])</f>
        <v>44895.89</v>
      </c>
      <c r="Q964" s="1" t="str">
        <f>IF(AND(Orders[[#This Row],[Order Value]]&gt;50000,Orders[[#This Row],[Status]]="Completed"),"Yes","No")</f>
        <v>No</v>
      </c>
      <c r="R964" s="1" t="str">
        <f>IF(OR(Orders[[#This Row],[Region]]="Dhaka",Orders[[#This Row],[Region]]="Chattogram"),"Priority","Standard")</f>
        <v>Priority</v>
      </c>
      <c r="S964" s="1" t="str">
        <f>_xlfn.CONCAT(Orders[[#This Row],[OrderID]],Orders[[#This Row],[CustomerID]],Orders[[#This Row],[Order Value]])</f>
        <v>O02903C046844895.89</v>
      </c>
    </row>
    <row r="965" spans="1:19" x14ac:dyDescent="0.25">
      <c r="A965" s="1" t="s">
        <v>1457</v>
      </c>
      <c r="B965" s="1" t="s">
        <v>75</v>
      </c>
      <c r="C965" s="1" t="s">
        <v>176</v>
      </c>
      <c r="D965" s="1" t="str">
        <f>VLOOKUP(C965,Products[],2,FALSE)</f>
        <v>Decor Standard 312 (New)</v>
      </c>
      <c r="E965" s="1" t="str">
        <f>VLOOKUP(Orders[[#This Row],[ProductID]],Products[],3,FALSE)</f>
        <v>Furniture</v>
      </c>
      <c r="F965" s="1" t="s">
        <v>47</v>
      </c>
      <c r="G965" s="1" t="str">
        <f>_xlfn.XLOOKUP(Orders[[#This Row],[CustomerID]],'Customers'!A:A,'Customers'!E:E)</f>
        <v>consumer</v>
      </c>
      <c r="H965" s="2">
        <v>45834</v>
      </c>
      <c r="I965" s="2">
        <v>45835</v>
      </c>
      <c r="J965">
        <v>12</v>
      </c>
      <c r="K965">
        <v>5474.23</v>
      </c>
      <c r="L965">
        <v>0.15</v>
      </c>
      <c r="M965" s="1" t="s">
        <v>39</v>
      </c>
      <c r="N965" s="1" t="s">
        <v>34</v>
      </c>
      <c r="O965" s="1" t="s">
        <v>29</v>
      </c>
      <c r="P965" s="3">
        <f>Orders[[#This Row],[Quantity]]*Orders[[#This Row],[UnitPrice]]*(1-Orders[[#This Row],[Discount]])</f>
        <v>55837.145999999993</v>
      </c>
      <c r="Q965" s="1" t="str">
        <f>IF(AND(Orders[[#This Row],[Order Value]]&gt;50000,Orders[[#This Row],[Status]]="Completed"),"Yes","No")</f>
        <v>Yes</v>
      </c>
      <c r="R965" s="1" t="str">
        <f>IF(OR(Orders[[#This Row],[Region]]="Dhaka",Orders[[#This Row],[Region]]="Chattogram"),"Priority","Standard")</f>
        <v>Standard</v>
      </c>
      <c r="S965" s="1" t="str">
        <f>_xlfn.CONCAT(Orders[[#This Row],[OrderID]],Orders[[#This Row],[CustomerID]],Orders[[#This Row],[Order Value]])</f>
        <v>O03322C011255837.146</v>
      </c>
    </row>
    <row r="966" spans="1:19" x14ac:dyDescent="0.25">
      <c r="A966" s="1" t="s">
        <v>1458</v>
      </c>
      <c r="B966" s="1" t="s">
        <v>203</v>
      </c>
      <c r="C966" s="1" t="s">
        <v>199</v>
      </c>
      <c r="D966" s="1" t="str">
        <f>VLOOKUP(C966,Products[],2,FALSE)</f>
        <v>Laptops Deluxe 892</v>
      </c>
      <c r="E966" s="1" t="str">
        <f>VLOOKUP(Orders[[#This Row],[ProductID]],Products[],3,FALSE)</f>
        <v>Electronics</v>
      </c>
      <c r="F966" s="1" t="s">
        <v>23</v>
      </c>
      <c r="G966" s="1" t="str">
        <f>_xlfn.XLOOKUP(Orders[[#This Row],[CustomerID]],'Customers'!A:A,'Customers'!E:E)</f>
        <v>Consumer</v>
      </c>
      <c r="H966" s="2">
        <v>45504</v>
      </c>
      <c r="I966" s="2">
        <v>45512</v>
      </c>
      <c r="J966">
        <v>24</v>
      </c>
      <c r="K966">
        <v>6213.77</v>
      </c>
      <c r="L966">
        <v>0</v>
      </c>
      <c r="M966" s="1" t="s">
        <v>14</v>
      </c>
      <c r="N966" s="1" t="s">
        <v>15</v>
      </c>
      <c r="O966" s="1" t="s">
        <v>29</v>
      </c>
      <c r="P966" s="3">
        <f>Orders[[#This Row],[Quantity]]*Orders[[#This Row],[UnitPrice]]*(1-Orders[[#This Row],[Discount]])</f>
        <v>149130.48000000001</v>
      </c>
      <c r="Q966" s="1" t="str">
        <f>IF(AND(Orders[[#This Row],[Order Value]]&gt;50000,Orders[[#This Row],[Status]]="Completed"),"Yes","No")</f>
        <v>No</v>
      </c>
      <c r="R966" s="1" t="str">
        <f>IF(OR(Orders[[#This Row],[Region]]="Dhaka",Orders[[#This Row],[Region]]="Chattogram"),"Priority","Standard")</f>
        <v>Standard</v>
      </c>
      <c r="S966" s="1" t="str">
        <f>_xlfn.CONCAT(Orders[[#This Row],[OrderID]],Orders[[#This Row],[CustomerID]],Orders[[#This Row],[Order Value]])</f>
        <v>O02191C0103149130.48</v>
      </c>
    </row>
    <row r="967" spans="1:19" x14ac:dyDescent="0.25">
      <c r="A967" s="1" t="s">
        <v>1459</v>
      </c>
      <c r="B967" s="1" t="s">
        <v>64</v>
      </c>
      <c r="C967" s="1" t="s">
        <v>124</v>
      </c>
      <c r="D967" s="1" t="str">
        <f>VLOOKUP(C967,Products[],2,FALSE)</f>
        <v>Decor Lite 474</v>
      </c>
      <c r="E967" s="1" t="str">
        <f>VLOOKUP(Orders[[#This Row],[ProductID]],Products[],3,FALSE)</f>
        <v>Furniture</v>
      </c>
      <c r="F967" s="1" t="s">
        <v>42</v>
      </c>
      <c r="G967" s="1" t="str">
        <f>_xlfn.XLOOKUP(Orders[[#This Row],[CustomerID]],'Customers'!A:A,'Customers'!E:E)</f>
        <v>consumer</v>
      </c>
      <c r="H967" s="2">
        <v>45941</v>
      </c>
      <c r="I967" s="2">
        <v>45947</v>
      </c>
      <c r="J967">
        <v>19</v>
      </c>
      <c r="K967">
        <v>5615.7</v>
      </c>
      <c r="L967">
        <v>0.05</v>
      </c>
      <c r="M967" s="1" t="s">
        <v>43</v>
      </c>
      <c r="N967" s="1" t="s">
        <v>15</v>
      </c>
      <c r="O967" s="1" t="s">
        <v>24</v>
      </c>
      <c r="P967" s="3">
        <f>Orders[[#This Row],[Quantity]]*Orders[[#This Row],[UnitPrice]]*(1-Orders[[#This Row],[Discount]])</f>
        <v>101363.38499999999</v>
      </c>
      <c r="Q967" s="1" t="str">
        <f>IF(AND(Orders[[#This Row],[Order Value]]&gt;50000,Orders[[#This Row],[Status]]="Completed"),"Yes","No")</f>
        <v>No</v>
      </c>
      <c r="R967" s="1" t="str">
        <f>IF(OR(Orders[[#This Row],[Region]]="Dhaka",Orders[[#This Row],[Region]]="Chattogram"),"Priority","Standard")</f>
        <v>Standard</v>
      </c>
      <c r="S967" s="1" t="str">
        <f>_xlfn.CONCAT(Orders[[#This Row],[OrderID]],Orders[[#This Row],[CustomerID]],Orders[[#This Row],[Order Value]])</f>
        <v>O00885C0249101363.385</v>
      </c>
    </row>
    <row r="968" spans="1:19" hidden="1" x14ac:dyDescent="0.25">
      <c r="A968" s="1" t="s">
        <v>1460</v>
      </c>
      <c r="B968" s="1" t="s">
        <v>150</v>
      </c>
      <c r="C968" s="1" t="s">
        <v>181</v>
      </c>
      <c r="D968" s="1" t="e">
        <f>VLOOKUP(C968,Products[],2,FALSE)</f>
        <v>#N/A</v>
      </c>
      <c r="E968" s="1" t="e">
        <f>VLOOKUP(Orders[[#This Row],[ProductID]],Products[],3,FALSE)</f>
        <v>#N/A</v>
      </c>
      <c r="F968" s="1" t="s">
        <v>55</v>
      </c>
      <c r="G968" s="1" t="str">
        <f>_xlfn.XLOOKUP(Orders[[#This Row],[CustomerID]],'Customers'!A:A,'Customers'!E:E)</f>
        <v>Consumer</v>
      </c>
      <c r="H968" s="2">
        <v>45949</v>
      </c>
      <c r="I968" s="2">
        <v>45963</v>
      </c>
      <c r="J968">
        <v>11</v>
      </c>
      <c r="K968">
        <v>699.99</v>
      </c>
      <c r="L968">
        <v>0</v>
      </c>
      <c r="M968" s="1" t="s">
        <v>14</v>
      </c>
      <c r="N968" s="1" t="s">
        <v>15</v>
      </c>
      <c r="O968" s="1" t="s">
        <v>35</v>
      </c>
      <c r="P968" s="3">
        <f>Orders[[#This Row],[Quantity]]*Orders[[#This Row],[UnitPrice]]*(1-Orders[[#This Row],[Discount]])</f>
        <v>7699.89</v>
      </c>
      <c r="Q968" s="1" t="str">
        <f>IF(AND(Orders[[#This Row],[Order Value]]&gt;50000,Orders[[#This Row],[Status]]="Completed"),"Yes","No")</f>
        <v>No</v>
      </c>
      <c r="R968" s="1" t="str">
        <f>IF(OR(Orders[[#This Row],[Region]]="Dhaka",Orders[[#This Row],[Region]]="Chattogram"),"Priority","Standard")</f>
        <v>Standard</v>
      </c>
      <c r="S968" s="1" t="str">
        <f>_xlfn.CONCAT(Orders[[#This Row],[OrderID]],Orders[[#This Row],[CustomerID]],Orders[[#This Row],[Order Value]])</f>
        <v>O01025C03917699.89</v>
      </c>
    </row>
    <row r="969" spans="1:19" x14ac:dyDescent="0.25">
      <c r="A969" s="1" t="s">
        <v>1461</v>
      </c>
      <c r="B969" s="1" t="s">
        <v>596</v>
      </c>
      <c r="C969" s="1" t="s">
        <v>162</v>
      </c>
      <c r="D969" s="1" t="str">
        <f>VLOOKUP(C969,Products[],2,FALSE)</f>
        <v>Binders Lite 852</v>
      </c>
      <c r="E969" s="1" t="str">
        <f>VLOOKUP(Orders[[#This Row],[ProductID]],Products[],3,FALSE)</f>
        <v>Office Supplies</v>
      </c>
      <c r="F969" s="1" t="s">
        <v>33</v>
      </c>
      <c r="G969" s="1" t="str">
        <f>_xlfn.XLOOKUP(Orders[[#This Row],[CustomerID]],'Customers'!A:A,'Customers'!E:E)</f>
        <v>Home Office</v>
      </c>
      <c r="H969" s="2">
        <v>45662</v>
      </c>
      <c r="I969" s="2">
        <v>45671</v>
      </c>
      <c r="J969">
        <v>5</v>
      </c>
      <c r="K969">
        <v>467.61</v>
      </c>
      <c r="L969">
        <v>0</v>
      </c>
      <c r="M969" s="1" t="s">
        <v>20</v>
      </c>
      <c r="N969" s="1" t="s">
        <v>28</v>
      </c>
      <c r="O969" s="1" t="s">
        <v>35</v>
      </c>
      <c r="P969" s="3">
        <f>Orders[[#This Row],[Quantity]]*Orders[[#This Row],[UnitPrice]]*(1-Orders[[#This Row],[Discount]])</f>
        <v>2338.0500000000002</v>
      </c>
      <c r="Q969" s="1" t="str">
        <f>IF(AND(Orders[[#This Row],[Order Value]]&gt;50000,Orders[[#This Row],[Status]]="Completed"),"Yes","No")</f>
        <v>No</v>
      </c>
      <c r="R969" s="1" t="str">
        <f>IF(OR(Orders[[#This Row],[Region]]="Dhaka",Orders[[#This Row],[Region]]="Chattogram"),"Priority","Standard")</f>
        <v>Priority</v>
      </c>
      <c r="S969" s="1" t="str">
        <f>_xlfn.CONCAT(Orders[[#This Row],[OrderID]],Orders[[#This Row],[CustomerID]],Orders[[#This Row],[Order Value]])</f>
        <v>O03957C04222338.05</v>
      </c>
    </row>
    <row r="970" spans="1:19" x14ac:dyDescent="0.25">
      <c r="A970" s="1" t="s">
        <v>1462</v>
      </c>
      <c r="B970" s="1" t="s">
        <v>908</v>
      </c>
      <c r="C970" s="1" t="s">
        <v>176</v>
      </c>
      <c r="D970" s="1" t="str">
        <f>VLOOKUP(C970,Products[],2,FALSE)</f>
        <v>Decor Standard 312 (New)</v>
      </c>
      <c r="E970" s="1" t="str">
        <f>VLOOKUP(Orders[[#This Row],[ProductID]],Products[],3,FALSE)</f>
        <v>Furniture</v>
      </c>
      <c r="F970" s="1" t="s">
        <v>19</v>
      </c>
      <c r="G970" s="1" t="str">
        <f>_xlfn.XLOOKUP(Orders[[#This Row],[CustomerID]],'Customers'!A:A,'Customers'!E:E)</f>
        <v>consumer</v>
      </c>
      <c r="H970" s="2">
        <v>45389</v>
      </c>
      <c r="I970" s="2">
        <v>45389</v>
      </c>
      <c r="J970">
        <v>7</v>
      </c>
      <c r="K970">
        <v>7948.56</v>
      </c>
      <c r="L970">
        <v>0</v>
      </c>
      <c r="M970" s="1" t="s">
        <v>43</v>
      </c>
      <c r="N970" s="1" t="s">
        <v>84</v>
      </c>
      <c r="O970" s="1" t="s">
        <v>29</v>
      </c>
      <c r="P970" s="3">
        <f>Orders[[#This Row],[Quantity]]*Orders[[#This Row],[UnitPrice]]*(1-Orders[[#This Row],[Discount]])</f>
        <v>55639.920000000006</v>
      </c>
      <c r="Q970" s="1" t="str">
        <f>IF(AND(Orders[[#This Row],[Order Value]]&gt;50000,Orders[[#This Row],[Status]]="Completed"),"Yes","No")</f>
        <v>No</v>
      </c>
      <c r="R970" s="1" t="str">
        <f>IF(OR(Orders[[#This Row],[Region]]="Dhaka",Orders[[#This Row],[Region]]="Chattogram"),"Priority","Standard")</f>
        <v>Standard</v>
      </c>
      <c r="S970" s="1" t="str">
        <f>_xlfn.CONCAT(Orders[[#This Row],[OrderID]],Orders[[#This Row],[CustomerID]],Orders[[#This Row],[Order Value]])</f>
        <v>O03366C016955639.92</v>
      </c>
    </row>
    <row r="971" spans="1:19" x14ac:dyDescent="0.25">
      <c r="A971" s="1" t="s">
        <v>1463</v>
      </c>
      <c r="B971" s="1" t="s">
        <v>286</v>
      </c>
      <c r="C971" s="1" t="s">
        <v>141</v>
      </c>
      <c r="D971" s="1" t="str">
        <f>VLOOKUP(C971,Products[],2,FALSE)</f>
        <v>Footwear Deluxe 366</v>
      </c>
      <c r="E971" s="1" t="str">
        <f>VLOOKUP(Orders[[#This Row],[ProductID]],Products[],3,FALSE)</f>
        <v>Apparel</v>
      </c>
      <c r="F971" s="1" t="s">
        <v>13</v>
      </c>
      <c r="G971" s="1" t="str">
        <f>_xlfn.XLOOKUP(Orders[[#This Row],[CustomerID]],'Customers'!A:A,'Customers'!E:E)</f>
        <v>Consumer</v>
      </c>
      <c r="H971" s="2">
        <v>46005</v>
      </c>
      <c r="I971" s="2">
        <v>46008</v>
      </c>
      <c r="J971">
        <v>2</v>
      </c>
      <c r="K971">
        <v>1281.49</v>
      </c>
      <c r="L971">
        <v>0</v>
      </c>
      <c r="M971" s="1" t="s">
        <v>52</v>
      </c>
      <c r="N971" s="1" t="s">
        <v>28</v>
      </c>
      <c r="O971" s="1" t="s">
        <v>21</v>
      </c>
      <c r="P971" s="3">
        <f>Orders[[#This Row],[Quantity]]*Orders[[#This Row],[UnitPrice]]*(1-Orders[[#This Row],[Discount]])</f>
        <v>2562.98</v>
      </c>
      <c r="Q971" s="1" t="str">
        <f>IF(AND(Orders[[#This Row],[Order Value]]&gt;50000,Orders[[#This Row],[Status]]="Completed"),"Yes","No")</f>
        <v>No</v>
      </c>
      <c r="R971" s="1" t="str">
        <f>IF(OR(Orders[[#This Row],[Region]]="Dhaka",Orders[[#This Row],[Region]]="Chattogram"),"Priority","Standard")</f>
        <v>Priority</v>
      </c>
      <c r="S971" s="1" t="str">
        <f>_xlfn.CONCAT(Orders[[#This Row],[OrderID]],Orders[[#This Row],[CustomerID]],Orders[[#This Row],[Order Value]])</f>
        <v>O04217C01202562.98</v>
      </c>
    </row>
    <row r="972" spans="1:19" x14ac:dyDescent="0.25">
      <c r="A972" s="1" t="s">
        <v>1464</v>
      </c>
      <c r="B972" s="1" t="s">
        <v>375</v>
      </c>
      <c r="C972" s="1" t="s">
        <v>27</v>
      </c>
      <c r="D972" s="1" t="str">
        <f>VLOOKUP(C972,Products[],2,FALSE)</f>
        <v>Women Eco 225</v>
      </c>
      <c r="E972" s="1" t="str">
        <f>VLOOKUP(Orders[[#This Row],[ProductID]],Products[],3,FALSE)</f>
        <v>Apparel</v>
      </c>
      <c r="F972" s="1" t="s">
        <v>13</v>
      </c>
      <c r="G972" s="1" t="str">
        <f>_xlfn.XLOOKUP(Orders[[#This Row],[CustomerID]],'Customers'!A:A,'Customers'!E:E)</f>
        <v>SMB</v>
      </c>
      <c r="H972" s="2">
        <v>45447</v>
      </c>
      <c r="I972" s="2">
        <v>45449</v>
      </c>
      <c r="J972">
        <v>3</v>
      </c>
      <c r="K972">
        <v>2692.17</v>
      </c>
      <c r="L972">
        <v>0</v>
      </c>
      <c r="M972" s="1" t="s">
        <v>20</v>
      </c>
      <c r="N972" s="1" t="s">
        <v>15</v>
      </c>
      <c r="O972" s="1" t="s">
        <v>29</v>
      </c>
      <c r="P972" s="3">
        <f>Orders[[#This Row],[Quantity]]*Orders[[#This Row],[UnitPrice]]*(1-Orders[[#This Row],[Discount]])</f>
        <v>8076.51</v>
      </c>
      <c r="Q972" s="1" t="str">
        <f>IF(AND(Orders[[#This Row],[Order Value]]&gt;50000,Orders[[#This Row],[Status]]="Completed"),"Yes","No")</f>
        <v>No</v>
      </c>
      <c r="R972" s="1" t="str">
        <f>IF(OR(Orders[[#This Row],[Region]]="Dhaka",Orders[[#This Row],[Region]]="Chattogram"),"Priority","Standard")</f>
        <v>Priority</v>
      </c>
      <c r="S972" s="1" t="str">
        <f>_xlfn.CONCAT(Orders[[#This Row],[OrderID]],Orders[[#This Row],[CustomerID]],Orders[[#This Row],[Order Value]])</f>
        <v>O02239C01278076.51</v>
      </c>
    </row>
    <row r="973" spans="1:19" x14ac:dyDescent="0.25">
      <c r="A973" s="1" t="s">
        <v>1465</v>
      </c>
      <c r="B973" s="1" t="s">
        <v>300</v>
      </c>
      <c r="C973" s="1" t="s">
        <v>71</v>
      </c>
      <c r="D973" s="1" t="str">
        <f>VLOOKUP(C973,Products[],2,FALSE)</f>
        <v>Cameras Classic 922</v>
      </c>
      <c r="E973" s="1" t="str">
        <f>VLOOKUP(Orders[[#This Row],[ProductID]],Products[],3,FALSE)</f>
        <v>Electronics</v>
      </c>
      <c r="F973" s="1" t="s">
        <v>42</v>
      </c>
      <c r="G973" s="1" t="str">
        <f>_xlfn.XLOOKUP(Orders[[#This Row],[CustomerID]],'Customers'!A:A,'Customers'!E:E)</f>
        <v>consumer</v>
      </c>
      <c r="H973" s="2">
        <v>45352</v>
      </c>
      <c r="I973" s="2">
        <v>45362</v>
      </c>
      <c r="J973">
        <v>16</v>
      </c>
      <c r="K973">
        <v>7150.2</v>
      </c>
      <c r="L973">
        <v>0</v>
      </c>
      <c r="M973" s="1" t="s">
        <v>52</v>
      </c>
      <c r="N973" s="1" t="s">
        <v>84</v>
      </c>
      <c r="O973" s="1" t="s">
        <v>21</v>
      </c>
      <c r="P973" s="3">
        <f>Orders[[#This Row],[Quantity]]*Orders[[#This Row],[UnitPrice]]*(1-Orders[[#This Row],[Discount]])</f>
        <v>114403.2</v>
      </c>
      <c r="Q973" s="1" t="str">
        <f>IF(AND(Orders[[#This Row],[Order Value]]&gt;50000,Orders[[#This Row],[Status]]="Completed"),"Yes","No")</f>
        <v>No</v>
      </c>
      <c r="R973" s="1" t="str">
        <f>IF(OR(Orders[[#This Row],[Region]]="Dhaka",Orders[[#This Row],[Region]]="Chattogram"),"Priority","Standard")</f>
        <v>Priority</v>
      </c>
      <c r="S973" s="1" t="str">
        <f>_xlfn.CONCAT(Orders[[#This Row],[OrderID]],Orders[[#This Row],[CustomerID]],Orders[[#This Row],[Order Value]])</f>
        <v>O05738C0164114403.2</v>
      </c>
    </row>
    <row r="974" spans="1:19" hidden="1" x14ac:dyDescent="0.25">
      <c r="A974" s="1" t="s">
        <v>1466</v>
      </c>
      <c r="B974" s="1" t="s">
        <v>781</v>
      </c>
      <c r="C974" s="1" t="s">
        <v>95</v>
      </c>
      <c r="D974" s="1" t="e">
        <f>VLOOKUP(C974,Products[],2,FALSE)</f>
        <v>#N/A</v>
      </c>
      <c r="E974" s="1" t="e">
        <f>VLOOKUP(Orders[[#This Row],[ProductID]],Products[],3,FALSE)</f>
        <v>#N/A</v>
      </c>
      <c r="F974" s="1" t="s">
        <v>47</v>
      </c>
      <c r="G974" s="1" t="str">
        <f>_xlfn.XLOOKUP(Orders[[#This Row],[CustomerID]],'Customers'!A:A,'Customers'!E:E)</f>
        <v>Consumer</v>
      </c>
      <c r="H974" s="2">
        <v>45451</v>
      </c>
      <c r="I974" s="2">
        <v>45449</v>
      </c>
      <c r="J974">
        <v>5</v>
      </c>
      <c r="K974">
        <v>2639.23</v>
      </c>
      <c r="L974">
        <v>0</v>
      </c>
      <c r="M974" s="1" t="s">
        <v>14</v>
      </c>
      <c r="N974" s="1" t="s">
        <v>34</v>
      </c>
      <c r="O974" s="1" t="s">
        <v>35</v>
      </c>
      <c r="P974" s="3">
        <f>Orders[[#This Row],[Quantity]]*Orders[[#This Row],[UnitPrice]]*(1-Orders[[#This Row],[Discount]])</f>
        <v>13196.15</v>
      </c>
      <c r="Q974" s="1" t="str">
        <f>IF(AND(Orders[[#This Row],[Order Value]]&gt;50000,Orders[[#This Row],[Status]]="Completed"),"Yes","No")</f>
        <v>No</v>
      </c>
      <c r="R974" s="1" t="str">
        <f>IF(OR(Orders[[#This Row],[Region]]="Dhaka",Orders[[#This Row],[Region]]="Chattogram"),"Priority","Standard")</f>
        <v>Standard</v>
      </c>
      <c r="S974" s="1" t="str">
        <f>_xlfn.CONCAT(Orders[[#This Row],[OrderID]],Orders[[#This Row],[CustomerID]],Orders[[#This Row],[Order Value]])</f>
        <v>O02755C035213196.15</v>
      </c>
    </row>
    <row r="975" spans="1:19" x14ac:dyDescent="0.25">
      <c r="A975" s="1" t="s">
        <v>1467</v>
      </c>
      <c r="B975" s="1" t="s">
        <v>1164</v>
      </c>
      <c r="C975" s="1" t="s">
        <v>267</v>
      </c>
      <c r="D975" s="1" t="str">
        <f>VLOOKUP(C975,Products[],2,FALSE)</f>
        <v>Decor Prime 953</v>
      </c>
      <c r="E975" s="1" t="str">
        <f>VLOOKUP(Orders[[#This Row],[ProductID]],Products[],3,FALSE)</f>
        <v>Furniture</v>
      </c>
      <c r="F975" s="1" t="s">
        <v>105</v>
      </c>
      <c r="G975" s="1" t="str">
        <f>_xlfn.XLOOKUP(Orders[[#This Row],[CustomerID]],'Customers'!A:A,'Customers'!E:E)</f>
        <v>Home Office</v>
      </c>
      <c r="H975" s="2">
        <v>45725</v>
      </c>
      <c r="I975" s="2">
        <v>45727</v>
      </c>
      <c r="J975">
        <v>4</v>
      </c>
      <c r="K975">
        <v>1235.3800000000001</v>
      </c>
      <c r="L975">
        <v>0.1</v>
      </c>
      <c r="M975" s="1" t="s">
        <v>43</v>
      </c>
      <c r="N975" s="1" t="s">
        <v>34</v>
      </c>
      <c r="O975" s="1" t="s">
        <v>24</v>
      </c>
      <c r="P975" s="3">
        <f>Orders[[#This Row],[Quantity]]*Orders[[#This Row],[UnitPrice]]*(1-Orders[[#This Row],[Discount]])</f>
        <v>4447.3680000000004</v>
      </c>
      <c r="Q975" s="1" t="str">
        <f>IF(AND(Orders[[#This Row],[Order Value]]&gt;50000,Orders[[#This Row],[Status]]="Completed"),"Yes","No")</f>
        <v>No</v>
      </c>
      <c r="R975" s="1" t="str">
        <f>IF(OR(Orders[[#This Row],[Region]]="Dhaka",Orders[[#This Row],[Region]]="Chattogram"),"Priority","Standard")</f>
        <v>Standard</v>
      </c>
      <c r="S975" s="1" t="str">
        <f>_xlfn.CONCAT(Orders[[#This Row],[OrderID]],Orders[[#This Row],[CustomerID]],Orders[[#This Row],[Order Value]])</f>
        <v>O00152C00294447.368</v>
      </c>
    </row>
    <row r="976" spans="1:19" x14ac:dyDescent="0.25">
      <c r="A976" s="1" t="s">
        <v>1468</v>
      </c>
      <c r="B976" s="1" t="s">
        <v>319</v>
      </c>
      <c r="C976" s="1" t="s">
        <v>178</v>
      </c>
      <c r="D976" s="1" t="str">
        <f>VLOOKUP(C976,Products[],2,FALSE)</f>
        <v>Personal Care Mini 570</v>
      </c>
      <c r="E976" s="1" t="str">
        <f>VLOOKUP(Orders[[#This Row],[ProductID]],Products[],3,FALSE)</f>
        <v>Groceries</v>
      </c>
      <c r="F976" s="1" t="s">
        <v>79</v>
      </c>
      <c r="G976" s="1" t="str">
        <f>_xlfn.XLOOKUP(Orders[[#This Row],[CustomerID]],'Customers'!A:A,'Customers'!E:E)</f>
        <v>Corporate</v>
      </c>
      <c r="H976" s="2">
        <v>45680</v>
      </c>
      <c r="I976" s="2">
        <v>45689</v>
      </c>
      <c r="J976">
        <v>5</v>
      </c>
      <c r="K976">
        <v>7909.97</v>
      </c>
      <c r="L976">
        <v>0</v>
      </c>
      <c r="M976" s="1" t="s">
        <v>52</v>
      </c>
      <c r="N976" s="1" t="s">
        <v>84</v>
      </c>
      <c r="O976" s="1" t="s">
        <v>24</v>
      </c>
      <c r="P976" s="3">
        <f>Orders[[#This Row],[Quantity]]*Orders[[#This Row],[UnitPrice]]*(1-Orders[[#This Row],[Discount]])</f>
        <v>39549.85</v>
      </c>
      <c r="Q976" s="1" t="str">
        <f>IF(AND(Orders[[#This Row],[Order Value]]&gt;50000,Orders[[#This Row],[Status]]="Completed"),"Yes","No")</f>
        <v>No</v>
      </c>
      <c r="R976" s="1" t="str">
        <f>IF(OR(Orders[[#This Row],[Region]]="Dhaka",Orders[[#This Row],[Region]]="Chattogram"),"Priority","Standard")</f>
        <v>Priority</v>
      </c>
      <c r="S976" s="1" t="str">
        <f>_xlfn.CONCAT(Orders[[#This Row],[OrderID]],Orders[[#This Row],[CustomerID]],Orders[[#This Row],[Order Value]])</f>
        <v>O00210C043139549.85</v>
      </c>
    </row>
    <row r="977" spans="1:19" x14ac:dyDescent="0.25">
      <c r="A977" s="1" t="s">
        <v>1469</v>
      </c>
      <c r="B977" s="1" t="s">
        <v>895</v>
      </c>
      <c r="C977" s="1" t="s">
        <v>197</v>
      </c>
      <c r="D977" s="1" t="str">
        <f>VLOOKUP(C977,Products[],2,FALSE)</f>
        <v>Chairs Prime 149</v>
      </c>
      <c r="E977" s="1" t="str">
        <f>VLOOKUP(Orders[[#This Row],[ProductID]],Products[],3,FALSE)</f>
        <v>Furniture</v>
      </c>
      <c r="F977" s="1" t="s">
        <v>55</v>
      </c>
      <c r="G977" s="1" t="str">
        <f>_xlfn.XLOOKUP(Orders[[#This Row],[CustomerID]],'Customers'!A:A,'Customers'!E:E)</f>
        <v>SMB</v>
      </c>
      <c r="H977" s="2">
        <v>45989</v>
      </c>
      <c r="I977" s="2">
        <v>45996</v>
      </c>
      <c r="J977">
        <v>23</v>
      </c>
      <c r="K977">
        <v>117.66</v>
      </c>
      <c r="L977">
        <v>0</v>
      </c>
      <c r="M977" s="1" t="s">
        <v>43</v>
      </c>
      <c r="N977" s="1" t="s">
        <v>34</v>
      </c>
      <c r="O977" s="1" t="s">
        <v>29</v>
      </c>
      <c r="P977" s="3">
        <f>Orders[[#This Row],[Quantity]]*Orders[[#This Row],[UnitPrice]]*(1-Orders[[#This Row],[Discount]])</f>
        <v>2706.18</v>
      </c>
      <c r="Q977" s="1" t="str">
        <f>IF(AND(Orders[[#This Row],[Order Value]]&gt;50000,Orders[[#This Row],[Status]]="Completed"),"Yes","No")</f>
        <v>No</v>
      </c>
      <c r="R977" s="1" t="str">
        <f>IF(OR(Orders[[#This Row],[Region]]="Dhaka",Orders[[#This Row],[Region]]="Chattogram"),"Priority","Standard")</f>
        <v>Standard</v>
      </c>
      <c r="S977" s="1" t="str">
        <f>_xlfn.CONCAT(Orders[[#This Row],[OrderID]],Orders[[#This Row],[CustomerID]],Orders[[#This Row],[Order Value]])</f>
        <v>O01352C04342706.18</v>
      </c>
    </row>
    <row r="978" spans="1:19" x14ac:dyDescent="0.25">
      <c r="A978" s="1" t="s">
        <v>1470</v>
      </c>
      <c r="B978" s="1" t="s">
        <v>1210</v>
      </c>
      <c r="C978" s="1" t="s">
        <v>22</v>
      </c>
      <c r="D978" s="1" t="str">
        <f>VLOOKUP(C978,Products[],2,FALSE)</f>
        <v>Laptops Lite 159</v>
      </c>
      <c r="E978" s="1" t="str">
        <f>VLOOKUP(Orders[[#This Row],[ProductID]],Products[],3,FALSE)</f>
        <v>Electronics</v>
      </c>
      <c r="F978" s="1" t="s">
        <v>13</v>
      </c>
      <c r="G978" s="1" t="str">
        <f>_xlfn.XLOOKUP(Orders[[#This Row],[CustomerID]],'Customers'!A:A,'Customers'!E:E)</f>
        <v>Consumer</v>
      </c>
      <c r="H978" s="2">
        <v>45379</v>
      </c>
      <c r="I978" s="2">
        <v>45386</v>
      </c>
      <c r="J978">
        <v>9</v>
      </c>
      <c r="K978">
        <v>5663.61</v>
      </c>
      <c r="L978">
        <v>0</v>
      </c>
      <c r="M978" s="1" t="s">
        <v>20</v>
      </c>
      <c r="N978" s="1" t="s">
        <v>34</v>
      </c>
      <c r="O978" s="1" t="s">
        <v>24</v>
      </c>
      <c r="P978" s="3">
        <f>Orders[[#This Row],[Quantity]]*Orders[[#This Row],[UnitPrice]]*(1-Orders[[#This Row],[Discount]])</f>
        <v>50972.49</v>
      </c>
      <c r="Q978" s="1" t="str">
        <f>IF(AND(Orders[[#This Row],[Order Value]]&gt;50000,Orders[[#This Row],[Status]]="Completed"),"Yes","No")</f>
        <v>Yes</v>
      </c>
      <c r="R978" s="1" t="str">
        <f>IF(OR(Orders[[#This Row],[Region]]="Dhaka",Orders[[#This Row],[Region]]="Chattogram"),"Priority","Standard")</f>
        <v>Priority</v>
      </c>
      <c r="S978" s="1" t="str">
        <f>_xlfn.CONCAT(Orders[[#This Row],[OrderID]],Orders[[#This Row],[CustomerID]],Orders[[#This Row],[Order Value]])</f>
        <v>O04036C045150972.49</v>
      </c>
    </row>
    <row r="979" spans="1:19" x14ac:dyDescent="0.25">
      <c r="A979" s="1" t="s">
        <v>1471</v>
      </c>
      <c r="B979" s="1" t="s">
        <v>143</v>
      </c>
      <c r="C979" s="1" t="s">
        <v>73</v>
      </c>
      <c r="D979" s="1" t="str">
        <f>VLOOKUP(C979,Products[],2,FALSE)</f>
        <v>Mobile Accessories Max 508</v>
      </c>
      <c r="E979" s="1" t="str">
        <f>VLOOKUP(Orders[[#This Row],[ProductID]],Products[],3,FALSE)</f>
        <v>Electronics</v>
      </c>
      <c r="F979" s="1" t="s">
        <v>59</v>
      </c>
      <c r="G979" s="1" t="str">
        <f>_xlfn.XLOOKUP(Orders[[#This Row],[CustomerID]],'Customers'!A:A,'Customers'!E:E)</f>
        <v>Corporate</v>
      </c>
      <c r="H979" s="2">
        <v>45816</v>
      </c>
      <c r="I979" s="2">
        <v>45828</v>
      </c>
      <c r="J979">
        <v>15</v>
      </c>
      <c r="K979">
        <v>2647.46</v>
      </c>
      <c r="L979">
        <v>0.2</v>
      </c>
      <c r="M979" s="1" t="s">
        <v>52</v>
      </c>
      <c r="N979" s="1" t="s">
        <v>28</v>
      </c>
      <c r="O979" s="1" t="s">
        <v>35</v>
      </c>
      <c r="P979" s="3">
        <f>Orders[[#This Row],[Quantity]]*Orders[[#This Row],[UnitPrice]]*(1-Orders[[#This Row],[Discount]])</f>
        <v>31769.520000000004</v>
      </c>
      <c r="Q979" s="1" t="str">
        <f>IF(AND(Orders[[#This Row],[Order Value]]&gt;50000,Orders[[#This Row],[Status]]="Completed"),"Yes","No")</f>
        <v>No</v>
      </c>
      <c r="R979" s="1" t="str">
        <f>IF(OR(Orders[[#This Row],[Region]]="Dhaka",Orders[[#This Row],[Region]]="Chattogram"),"Priority","Standard")</f>
        <v>Priority</v>
      </c>
      <c r="S979" s="1" t="str">
        <f>_xlfn.CONCAT(Orders[[#This Row],[OrderID]],Orders[[#This Row],[CustomerID]],Orders[[#This Row],[Order Value]])</f>
        <v>O00692C041531769.52</v>
      </c>
    </row>
    <row r="980" spans="1:19" x14ac:dyDescent="0.25">
      <c r="A980" s="1" t="s">
        <v>1472</v>
      </c>
      <c r="B980" s="1" t="s">
        <v>692</v>
      </c>
      <c r="C980" s="1" t="s">
        <v>162</v>
      </c>
      <c r="D980" s="1" t="str">
        <f>VLOOKUP(C980,Products[],2,FALSE)</f>
        <v>Binders Lite 852</v>
      </c>
      <c r="E980" s="1" t="str">
        <f>VLOOKUP(Orders[[#This Row],[ProductID]],Products[],3,FALSE)</f>
        <v>Office Supplies</v>
      </c>
      <c r="F980" s="1" t="s">
        <v>79</v>
      </c>
      <c r="G980" s="1" t="str">
        <f>_xlfn.XLOOKUP(Orders[[#This Row],[CustomerID]],'Customers'!A:A,'Customers'!E:E)</f>
        <v>Corporate</v>
      </c>
      <c r="H980" s="2">
        <v>45707</v>
      </c>
      <c r="I980" s="2">
        <v>45720</v>
      </c>
      <c r="J980">
        <v>1</v>
      </c>
      <c r="K980">
        <v>3804.55</v>
      </c>
      <c r="L980">
        <v>0.15</v>
      </c>
      <c r="M980" s="1" t="s">
        <v>14</v>
      </c>
      <c r="N980" s="1" t="s">
        <v>84</v>
      </c>
      <c r="O980" s="1" t="s">
        <v>21</v>
      </c>
      <c r="P980" s="3">
        <f>Orders[[#This Row],[Quantity]]*Orders[[#This Row],[UnitPrice]]*(1-Orders[[#This Row],[Discount]])</f>
        <v>3233.8675000000003</v>
      </c>
      <c r="Q980" s="1" t="str">
        <f>IF(AND(Orders[[#This Row],[Order Value]]&gt;50000,Orders[[#This Row],[Status]]="Completed"),"Yes","No")</f>
        <v>No</v>
      </c>
      <c r="R980" s="1" t="str">
        <f>IF(OR(Orders[[#This Row],[Region]]="Dhaka",Orders[[#This Row],[Region]]="Chattogram"),"Priority","Standard")</f>
        <v>Standard</v>
      </c>
      <c r="S980" s="1" t="str">
        <f>_xlfn.CONCAT(Orders[[#This Row],[OrderID]],Orders[[#This Row],[CustomerID]],Orders[[#This Row],[Order Value]])</f>
        <v>O05258C02643233.8675</v>
      </c>
    </row>
    <row r="981" spans="1:19" x14ac:dyDescent="0.25">
      <c r="A981" s="1" t="s">
        <v>1473</v>
      </c>
      <c r="B981" s="1" t="s">
        <v>97</v>
      </c>
      <c r="C981" s="1" t="s">
        <v>154</v>
      </c>
      <c r="D981" s="1" t="str">
        <f>VLOOKUP(C981,Products[],2,FALSE)</f>
        <v>Household Standard 873</v>
      </c>
      <c r="E981" s="1" t="str">
        <f>VLOOKUP(Orders[[#This Row],[ProductID]],Products[],3,FALSE)</f>
        <v>Groceries</v>
      </c>
      <c r="F981" s="1" t="s">
        <v>19</v>
      </c>
      <c r="G981" s="1" t="str">
        <f>_xlfn.XLOOKUP(Orders[[#This Row],[CustomerID]],'Customers'!A:A,'Customers'!E:E)</f>
        <v>consumer</v>
      </c>
      <c r="H981" s="2">
        <v>45486</v>
      </c>
      <c r="I981" s="2">
        <v>45485</v>
      </c>
      <c r="J981">
        <v>21</v>
      </c>
      <c r="K981">
        <v>1457.95</v>
      </c>
      <c r="L981">
        <v>0</v>
      </c>
      <c r="M981" s="1" t="s">
        <v>52</v>
      </c>
      <c r="N981" s="1" t="s">
        <v>34</v>
      </c>
      <c r="O981" s="1" t="s">
        <v>29</v>
      </c>
      <c r="P981" s="3">
        <f>Orders[[#This Row],[Quantity]]*Orders[[#This Row],[UnitPrice]]*(1-Orders[[#This Row],[Discount]])</f>
        <v>30616.95</v>
      </c>
      <c r="Q981" s="1" t="str">
        <f>IF(AND(Orders[[#This Row],[Order Value]]&gt;50000,Orders[[#This Row],[Status]]="Completed"),"Yes","No")</f>
        <v>No</v>
      </c>
      <c r="R981" s="1" t="str">
        <f>IF(OR(Orders[[#This Row],[Region]]="Dhaka",Orders[[#This Row],[Region]]="Chattogram"),"Priority","Standard")</f>
        <v>Priority</v>
      </c>
      <c r="S981" s="1" t="str">
        <f>_xlfn.CONCAT(Orders[[#This Row],[OrderID]],Orders[[#This Row],[CustomerID]],Orders[[#This Row],[Order Value]])</f>
        <v>O02669C026530616.95</v>
      </c>
    </row>
    <row r="982" spans="1:19" x14ac:dyDescent="0.25">
      <c r="A982" s="1" t="s">
        <v>1474</v>
      </c>
      <c r="B982" s="1" t="s">
        <v>1340</v>
      </c>
      <c r="C982" s="1" t="s">
        <v>138</v>
      </c>
      <c r="D982" s="1" t="str">
        <f>VLOOKUP(C982,Products[],2,FALSE)</f>
        <v>Pens Deluxe 654</v>
      </c>
      <c r="E982" s="1" t="str">
        <f>VLOOKUP(Orders[[#This Row],[ProductID]],Products[],3,FALSE)</f>
        <v>Office Supplies</v>
      </c>
      <c r="F982" s="1" t="s">
        <v>55</v>
      </c>
      <c r="G982" s="1" t="str">
        <f>_xlfn.XLOOKUP(Orders[[#This Row],[CustomerID]],'Customers'!A:A,'Customers'!E:E)</f>
        <v>Corporate</v>
      </c>
      <c r="H982" s="2">
        <v>45418</v>
      </c>
      <c r="I982" s="2">
        <v>45428</v>
      </c>
      <c r="J982">
        <v>5</v>
      </c>
      <c r="K982">
        <v>4563.76</v>
      </c>
      <c r="L982">
        <v>0.1</v>
      </c>
      <c r="M982" s="1" t="s">
        <v>52</v>
      </c>
      <c r="N982" s="1" t="s">
        <v>34</v>
      </c>
      <c r="O982" s="1" t="s">
        <v>29</v>
      </c>
      <c r="P982" s="3">
        <f>Orders[[#This Row],[Quantity]]*Orders[[#This Row],[UnitPrice]]*(1-Orders[[#This Row],[Discount]])</f>
        <v>20536.920000000002</v>
      </c>
      <c r="Q982" s="1" t="str">
        <f>IF(AND(Orders[[#This Row],[Order Value]]&gt;50000,Orders[[#This Row],[Status]]="Completed"),"Yes","No")</f>
        <v>No</v>
      </c>
      <c r="R982" s="1" t="str">
        <f>IF(OR(Orders[[#This Row],[Region]]="Dhaka",Orders[[#This Row],[Region]]="Chattogram"),"Priority","Standard")</f>
        <v>Priority</v>
      </c>
      <c r="S982" s="1" t="str">
        <f>_xlfn.CONCAT(Orders[[#This Row],[OrderID]],Orders[[#This Row],[CustomerID]],Orders[[#This Row],[Order Value]])</f>
        <v>O03005C028820536.92</v>
      </c>
    </row>
    <row r="983" spans="1:19" hidden="1" x14ac:dyDescent="0.25">
      <c r="A983" s="1" t="s">
        <v>1475</v>
      </c>
      <c r="B983" s="1" t="s">
        <v>286</v>
      </c>
      <c r="C983" s="1" t="s">
        <v>181</v>
      </c>
      <c r="D983" s="1" t="e">
        <f>VLOOKUP(C983,Products[],2,FALSE)</f>
        <v>#N/A</v>
      </c>
      <c r="E983" s="1" t="e">
        <f>VLOOKUP(Orders[[#This Row],[ProductID]],Products[],3,FALSE)</f>
        <v>#N/A</v>
      </c>
      <c r="F983" s="1" t="s">
        <v>23</v>
      </c>
      <c r="G983" s="1" t="str">
        <f>_xlfn.XLOOKUP(Orders[[#This Row],[CustomerID]],'Customers'!A:A,'Customers'!E:E)</f>
        <v>Consumer</v>
      </c>
      <c r="H983" s="2">
        <v>45647</v>
      </c>
      <c r="I983" s="2">
        <v>45651</v>
      </c>
      <c r="J983">
        <v>20</v>
      </c>
      <c r="K983">
        <v>4342.3</v>
      </c>
      <c r="L983">
        <v>0.2</v>
      </c>
      <c r="M983" s="1" t="s">
        <v>52</v>
      </c>
      <c r="N983" s="1" t="s">
        <v>15</v>
      </c>
      <c r="O983" s="1" t="s">
        <v>35</v>
      </c>
      <c r="P983" s="3">
        <f>Orders[[#This Row],[Quantity]]*Orders[[#This Row],[UnitPrice]]*(1-Orders[[#This Row],[Discount]])</f>
        <v>69476.800000000003</v>
      </c>
      <c r="Q983" s="1" t="str">
        <f>IF(AND(Orders[[#This Row],[Order Value]]&gt;50000,Orders[[#This Row],[Status]]="Completed"),"Yes","No")</f>
        <v>No</v>
      </c>
      <c r="R983" s="1" t="str">
        <f>IF(OR(Orders[[#This Row],[Region]]="Dhaka",Orders[[#This Row],[Region]]="Chattogram"),"Priority","Standard")</f>
        <v>Priority</v>
      </c>
      <c r="S983" s="1" t="str">
        <f>_xlfn.CONCAT(Orders[[#This Row],[OrderID]],Orders[[#This Row],[CustomerID]],Orders[[#This Row],[Order Value]])</f>
        <v>O01292C012069476.8</v>
      </c>
    </row>
    <row r="984" spans="1:19" x14ac:dyDescent="0.25">
      <c r="A984" s="1" t="s">
        <v>1476</v>
      </c>
      <c r="B984" s="1" t="s">
        <v>1230</v>
      </c>
      <c r="C984" s="1" t="s">
        <v>176</v>
      </c>
      <c r="D984" s="1" t="str">
        <f>VLOOKUP(C984,Products[],2,FALSE)</f>
        <v>Decor Standard 312 (New)</v>
      </c>
      <c r="E984" s="1" t="str">
        <f>VLOOKUP(Orders[[#This Row],[ProductID]],Products[],3,FALSE)</f>
        <v>Furniture</v>
      </c>
      <c r="F984" s="1" t="s">
        <v>152</v>
      </c>
      <c r="G984" s="1" t="str">
        <f>_xlfn.XLOOKUP(Orders[[#This Row],[CustomerID]],'Customers'!A:A,'Customers'!E:E)</f>
        <v>SMB</v>
      </c>
      <c r="H984" s="2">
        <v>45568</v>
      </c>
      <c r="I984" s="2">
        <v>45580</v>
      </c>
      <c r="J984">
        <v>20</v>
      </c>
      <c r="K984">
        <v>6801.19</v>
      </c>
      <c r="L984">
        <v>0.2</v>
      </c>
      <c r="M984" s="1" t="s">
        <v>43</v>
      </c>
      <c r="N984" s="1" t="s">
        <v>34</v>
      </c>
      <c r="O984" s="1" t="s">
        <v>21</v>
      </c>
      <c r="P984" s="3">
        <f>Orders[[#This Row],[Quantity]]*Orders[[#This Row],[UnitPrice]]*(1-Orders[[#This Row],[Discount]])</f>
        <v>108819.04</v>
      </c>
      <c r="Q984" s="1" t="str">
        <f>IF(AND(Orders[[#This Row],[Order Value]]&gt;50000,Orders[[#This Row],[Status]]="Completed"),"Yes","No")</f>
        <v>Yes</v>
      </c>
      <c r="R984" s="1" t="str">
        <f>IF(OR(Orders[[#This Row],[Region]]="Dhaka",Orders[[#This Row],[Region]]="Chattogram"),"Priority","Standard")</f>
        <v>Standard</v>
      </c>
      <c r="S984" s="1" t="str">
        <f>_xlfn.CONCAT(Orders[[#This Row],[OrderID]],Orders[[#This Row],[CustomerID]],Orders[[#This Row],[Order Value]])</f>
        <v>O05514C0196108819.04</v>
      </c>
    </row>
    <row r="985" spans="1:19" x14ac:dyDescent="0.25">
      <c r="A985" s="1" t="s">
        <v>1477</v>
      </c>
      <c r="B985" s="1" t="s">
        <v>247</v>
      </c>
      <c r="C985" s="1" t="s">
        <v>218</v>
      </c>
      <c r="D985" s="1" t="str">
        <f>VLOOKUP(C985,Products[],2,FALSE)</f>
        <v>Kids Eco 762</v>
      </c>
      <c r="E985" s="1" t="str">
        <f>VLOOKUP(Orders[[#This Row],[ProductID]],Products[],3,FALSE)</f>
        <v>Apparel</v>
      </c>
      <c r="F985" s="1" t="s">
        <v>79</v>
      </c>
      <c r="G985" s="1" t="str">
        <f>_xlfn.XLOOKUP(Orders[[#This Row],[CustomerID]],'Customers'!A:A,'Customers'!E:E)</f>
        <v>consumer</v>
      </c>
      <c r="H985" s="2">
        <v>45838</v>
      </c>
      <c r="I985" s="2">
        <v>45851</v>
      </c>
      <c r="J985">
        <v>24</v>
      </c>
      <c r="K985">
        <v>1572.19</v>
      </c>
      <c r="L985">
        <v>0.1</v>
      </c>
      <c r="M985" s="1" t="s">
        <v>43</v>
      </c>
      <c r="N985" s="1" t="s">
        <v>28</v>
      </c>
      <c r="O985" s="1" t="s">
        <v>35</v>
      </c>
      <c r="P985" s="3">
        <f>Orders[[#This Row],[Quantity]]*Orders[[#This Row],[UnitPrice]]*(1-Orders[[#This Row],[Discount]])</f>
        <v>33959.303999999996</v>
      </c>
      <c r="Q985" s="1" t="str">
        <f>IF(AND(Orders[[#This Row],[Order Value]]&gt;50000,Orders[[#This Row],[Status]]="Completed"),"Yes","No")</f>
        <v>No</v>
      </c>
      <c r="R985" s="1" t="str">
        <f>IF(OR(Orders[[#This Row],[Region]]="Dhaka",Orders[[#This Row],[Region]]="Chattogram"),"Priority","Standard")</f>
        <v>Standard</v>
      </c>
      <c r="S985" s="1" t="str">
        <f>_xlfn.CONCAT(Orders[[#This Row],[OrderID]],Orders[[#This Row],[CustomerID]],Orders[[#This Row],[Order Value]])</f>
        <v>O04741C006933959.304</v>
      </c>
    </row>
    <row r="986" spans="1:19" x14ac:dyDescent="0.25">
      <c r="A986" s="1" t="s">
        <v>1478</v>
      </c>
      <c r="B986" s="1" t="s">
        <v>1479</v>
      </c>
      <c r="C986" s="1" t="s">
        <v>270</v>
      </c>
      <c r="D986" s="1" t="str">
        <f>VLOOKUP(C986,Products[],2,FALSE)</f>
        <v>Storage Mini 899</v>
      </c>
      <c r="E986" s="1" t="str">
        <f>VLOOKUP(Orders[[#This Row],[ProductID]],Products[],3,FALSE)</f>
        <v>Furniture</v>
      </c>
      <c r="F986" s="1" t="s">
        <v>19</v>
      </c>
      <c r="G986" s="1" t="str">
        <f>_xlfn.XLOOKUP(Orders[[#This Row],[CustomerID]],'Customers'!A:A,'Customers'!E:E)</f>
        <v>SMB</v>
      </c>
      <c r="H986" s="2">
        <v>45760</v>
      </c>
      <c r="I986" s="2">
        <v>45762</v>
      </c>
      <c r="J986">
        <v>19</v>
      </c>
      <c r="K986">
        <v>5035.6099999999997</v>
      </c>
      <c r="L986">
        <v>0.2</v>
      </c>
      <c r="M986" s="1" t="s">
        <v>43</v>
      </c>
      <c r="N986" s="1" t="s">
        <v>34</v>
      </c>
      <c r="O986" s="1" t="s">
        <v>35</v>
      </c>
      <c r="P986" s="3">
        <f>Orders[[#This Row],[Quantity]]*Orders[[#This Row],[UnitPrice]]*(1-Orders[[#This Row],[Discount]])</f>
        <v>76541.271999999997</v>
      </c>
      <c r="Q986" s="1" t="str">
        <f>IF(AND(Orders[[#This Row],[Order Value]]&gt;50000,Orders[[#This Row],[Status]]="Completed"),"Yes","No")</f>
        <v>Yes</v>
      </c>
      <c r="R986" s="1" t="str">
        <f>IF(OR(Orders[[#This Row],[Region]]="Dhaka",Orders[[#This Row],[Region]]="Chattogram"),"Priority","Standard")</f>
        <v>Standard</v>
      </c>
      <c r="S986" s="1" t="str">
        <f>_xlfn.CONCAT(Orders[[#This Row],[OrderID]],Orders[[#This Row],[CustomerID]],Orders[[#This Row],[Order Value]])</f>
        <v>O00699C011476541.272</v>
      </c>
    </row>
    <row r="987" spans="1:19" x14ac:dyDescent="0.25">
      <c r="A987" s="1" t="s">
        <v>1480</v>
      </c>
      <c r="B987" s="1" t="s">
        <v>97</v>
      </c>
      <c r="C987" s="1" t="s">
        <v>138</v>
      </c>
      <c r="D987" s="1" t="str">
        <f>VLOOKUP(C987,Products[],2,FALSE)</f>
        <v>Pens Deluxe 654</v>
      </c>
      <c r="E987" s="1" t="str">
        <f>VLOOKUP(Orders[[#This Row],[ProductID]],Products[],3,FALSE)</f>
        <v>Office Supplies</v>
      </c>
      <c r="F987" s="1" t="s">
        <v>47</v>
      </c>
      <c r="G987" s="1" t="str">
        <f>_xlfn.XLOOKUP(Orders[[#This Row],[CustomerID]],'Customers'!A:A,'Customers'!E:E)</f>
        <v>consumer</v>
      </c>
      <c r="H987" s="2">
        <v>45999</v>
      </c>
      <c r="I987" s="2">
        <v>46002</v>
      </c>
      <c r="J987">
        <v>1</v>
      </c>
      <c r="K987">
        <v>7849.75</v>
      </c>
      <c r="L987">
        <v>0.1</v>
      </c>
      <c r="M987" s="1" t="s">
        <v>20</v>
      </c>
      <c r="N987" s="1" t="s">
        <v>84</v>
      </c>
      <c r="O987" s="1" t="s">
        <v>24</v>
      </c>
      <c r="P987" s="3">
        <f>Orders[[#This Row],[Quantity]]*Orders[[#This Row],[UnitPrice]]*(1-Orders[[#This Row],[Discount]])</f>
        <v>7064.7750000000005</v>
      </c>
      <c r="Q987" s="1" t="str">
        <f>IF(AND(Orders[[#This Row],[Order Value]]&gt;50000,Orders[[#This Row],[Status]]="Completed"),"Yes","No")</f>
        <v>No</v>
      </c>
      <c r="R987" s="1" t="str">
        <f>IF(OR(Orders[[#This Row],[Region]]="Dhaka",Orders[[#This Row],[Region]]="Chattogram"),"Priority","Standard")</f>
        <v>Priority</v>
      </c>
      <c r="S987" s="1" t="str">
        <f>_xlfn.CONCAT(Orders[[#This Row],[OrderID]],Orders[[#This Row],[CustomerID]],Orders[[#This Row],[Order Value]])</f>
        <v>O01934C02657064.775</v>
      </c>
    </row>
    <row r="988" spans="1:19" x14ac:dyDescent="0.25">
      <c r="A988" s="1" t="s">
        <v>1481</v>
      </c>
      <c r="B988" s="1" t="s">
        <v>1104</v>
      </c>
      <c r="C988" s="1" t="s">
        <v>218</v>
      </c>
      <c r="D988" s="1" t="str">
        <f>VLOOKUP(C988,Products[],2,FALSE)</f>
        <v>Kids Eco 762</v>
      </c>
      <c r="E988" s="1" t="str">
        <f>VLOOKUP(Orders[[#This Row],[ProductID]],Products[],3,FALSE)</f>
        <v>Apparel</v>
      </c>
      <c r="F988" s="1" t="s">
        <v>55</v>
      </c>
      <c r="G988" s="1" t="str">
        <f>_xlfn.XLOOKUP(Orders[[#This Row],[CustomerID]],'Customers'!A:A,'Customers'!E:E)</f>
        <v>SMB</v>
      </c>
      <c r="H988" s="2">
        <v>45939</v>
      </c>
      <c r="I988" s="2">
        <v>45943</v>
      </c>
      <c r="J988">
        <v>7</v>
      </c>
      <c r="K988">
        <v>4653.9399999999996</v>
      </c>
      <c r="L988">
        <v>0.1</v>
      </c>
      <c r="M988" s="1" t="s">
        <v>20</v>
      </c>
      <c r="N988" s="1" t="s">
        <v>84</v>
      </c>
      <c r="O988" s="1" t="s">
        <v>29</v>
      </c>
      <c r="P988" s="3">
        <f>Orders[[#This Row],[Quantity]]*Orders[[#This Row],[UnitPrice]]*(1-Orders[[#This Row],[Discount]])</f>
        <v>29319.822</v>
      </c>
      <c r="Q988" s="1" t="str">
        <f>IF(AND(Orders[[#This Row],[Order Value]]&gt;50000,Orders[[#This Row],[Status]]="Completed"),"Yes","No")</f>
        <v>No</v>
      </c>
      <c r="R988" s="1" t="str">
        <f>IF(OR(Orders[[#This Row],[Region]]="Dhaka",Orders[[#This Row],[Region]]="Chattogram"),"Priority","Standard")</f>
        <v>Priority</v>
      </c>
      <c r="S988" s="1" t="str">
        <f>_xlfn.CONCAT(Orders[[#This Row],[OrderID]],Orders[[#This Row],[CustomerID]],Orders[[#This Row],[Order Value]])</f>
        <v>O02666C013529319.822</v>
      </c>
    </row>
    <row r="989" spans="1:19" x14ac:dyDescent="0.25">
      <c r="A989" s="1" t="s">
        <v>844</v>
      </c>
      <c r="B989" s="1" t="s">
        <v>812</v>
      </c>
      <c r="C989" s="1" t="s">
        <v>62</v>
      </c>
      <c r="D989" s="1" t="str">
        <f>VLOOKUP(C989,Products[],2,FALSE)</f>
        <v>Mobile Accessories Lite 346</v>
      </c>
      <c r="E989" s="1" t="str">
        <f>VLOOKUP(Orders[[#This Row],[ProductID]],Products[],3,FALSE)</f>
        <v>Electronics</v>
      </c>
      <c r="F989" s="1" t="s">
        <v>47</v>
      </c>
      <c r="G989" s="1" t="str">
        <f>_xlfn.XLOOKUP(Orders[[#This Row],[CustomerID]],'Customers'!A:A,'Customers'!E:E)</f>
        <v>Consumer</v>
      </c>
      <c r="H989" s="2">
        <v>45742</v>
      </c>
      <c r="I989" s="2">
        <v>45756</v>
      </c>
      <c r="J989">
        <v>20</v>
      </c>
      <c r="K989">
        <v>3139</v>
      </c>
      <c r="L989">
        <v>0</v>
      </c>
      <c r="M989" s="1" t="s">
        <v>39</v>
      </c>
      <c r="N989" s="1" t="s">
        <v>34</v>
      </c>
      <c r="O989" s="1" t="s">
        <v>21</v>
      </c>
      <c r="P989" s="3">
        <f>Orders[[#This Row],[Quantity]]*Orders[[#This Row],[UnitPrice]]*(1-Orders[[#This Row],[Discount]])</f>
        <v>62780</v>
      </c>
      <c r="Q989" s="1" t="str">
        <f>IF(AND(Orders[[#This Row],[Order Value]]&gt;50000,Orders[[#This Row],[Status]]="Completed"),"Yes","No")</f>
        <v>Yes</v>
      </c>
      <c r="R989" s="1" t="str">
        <f>IF(OR(Orders[[#This Row],[Region]]="Dhaka",Orders[[#This Row],[Region]]="Chattogram"),"Priority","Standard")</f>
        <v>Standard</v>
      </c>
      <c r="S989" s="1" t="str">
        <f>_xlfn.CONCAT(Orders[[#This Row],[OrderID]],Orders[[#This Row],[CustomerID]],Orders[[#This Row],[Order Value]])</f>
        <v>O00652C003162780</v>
      </c>
    </row>
    <row r="990" spans="1:19" x14ac:dyDescent="0.25">
      <c r="A990" s="1" t="s">
        <v>1482</v>
      </c>
      <c r="B990" s="1" t="s">
        <v>1077</v>
      </c>
      <c r="C990" s="1" t="s">
        <v>218</v>
      </c>
      <c r="D990" s="1" t="str">
        <f>VLOOKUP(C990,Products[],2,FALSE)</f>
        <v>Kids Eco 762</v>
      </c>
      <c r="E990" s="1" t="str">
        <f>VLOOKUP(Orders[[#This Row],[ProductID]],Products[],3,FALSE)</f>
        <v>Apparel</v>
      </c>
      <c r="F990" s="1" t="s">
        <v>105</v>
      </c>
      <c r="G990" s="1" t="str">
        <f>_xlfn.XLOOKUP(Orders[[#This Row],[CustomerID]],'Customers'!A:A,'Customers'!E:E)</f>
        <v>Home Office</v>
      </c>
      <c r="H990" s="2">
        <v>45520</v>
      </c>
      <c r="I990" s="2">
        <v>45530</v>
      </c>
      <c r="J990">
        <v>2</v>
      </c>
      <c r="K990">
        <v>6397.24</v>
      </c>
      <c r="L990">
        <v>0.2</v>
      </c>
      <c r="M990" s="1" t="s">
        <v>20</v>
      </c>
      <c r="N990" s="1" t="s">
        <v>34</v>
      </c>
      <c r="O990" s="1" t="s">
        <v>29</v>
      </c>
      <c r="P990" s="3">
        <f>Orders[[#This Row],[Quantity]]*Orders[[#This Row],[UnitPrice]]*(1-Orders[[#This Row],[Discount]])</f>
        <v>10235.584000000001</v>
      </c>
      <c r="Q990" s="1" t="str">
        <f>IF(AND(Orders[[#This Row],[Order Value]]&gt;50000,Orders[[#This Row],[Status]]="Completed"),"Yes","No")</f>
        <v>No</v>
      </c>
      <c r="R990" s="1" t="str">
        <f>IF(OR(Orders[[#This Row],[Region]]="Dhaka",Orders[[#This Row],[Region]]="Chattogram"),"Priority","Standard")</f>
        <v>Priority</v>
      </c>
      <c r="S990" s="1" t="str">
        <f>_xlfn.CONCAT(Orders[[#This Row],[OrderID]],Orders[[#This Row],[CustomerID]],Orders[[#This Row],[Order Value]])</f>
        <v>O05393C003410235.584</v>
      </c>
    </row>
    <row r="991" spans="1:19" x14ac:dyDescent="0.25">
      <c r="A991" s="1" t="s">
        <v>1483</v>
      </c>
      <c r="B991" s="1" t="s">
        <v>326</v>
      </c>
      <c r="C991" s="1" t="s">
        <v>284</v>
      </c>
      <c r="D991" s="1" t="str">
        <f>VLOOKUP(C991,Products[],2,FALSE)</f>
        <v>Labels Lite 562</v>
      </c>
      <c r="E991" s="1" t="str">
        <f>VLOOKUP(Orders[[#This Row],[ProductID]],Products[],3,FALSE)</f>
        <v>Office Supplies</v>
      </c>
      <c r="F991" s="1" t="s">
        <v>13</v>
      </c>
      <c r="G991" s="1" t="str">
        <f>_xlfn.XLOOKUP(Orders[[#This Row],[CustomerID]],'Customers'!A:A,'Customers'!E:E)</f>
        <v>SMB</v>
      </c>
      <c r="H991" s="2">
        <v>45746</v>
      </c>
      <c r="I991" s="2">
        <v>45744</v>
      </c>
      <c r="J991">
        <v>8</v>
      </c>
      <c r="K991">
        <v>1796.3</v>
      </c>
      <c r="L991">
        <v>0.15</v>
      </c>
      <c r="M991" s="1" t="s">
        <v>39</v>
      </c>
      <c r="N991" s="1" t="s">
        <v>84</v>
      </c>
      <c r="O991" s="1" t="s">
        <v>21</v>
      </c>
      <c r="P991" s="3">
        <f>Orders[[#This Row],[Quantity]]*Orders[[#This Row],[UnitPrice]]*(1-Orders[[#This Row],[Discount]])</f>
        <v>12214.84</v>
      </c>
      <c r="Q991" s="1" t="str">
        <f>IF(AND(Orders[[#This Row],[Order Value]]&gt;50000,Orders[[#This Row],[Status]]="Completed"),"Yes","No")</f>
        <v>No</v>
      </c>
      <c r="R991" s="1" t="str">
        <f>IF(OR(Orders[[#This Row],[Region]]="Dhaka",Orders[[#This Row],[Region]]="Chattogram"),"Priority","Standard")</f>
        <v>Standard</v>
      </c>
      <c r="S991" s="1" t="str">
        <f>_xlfn.CONCAT(Orders[[#This Row],[OrderID]],Orders[[#This Row],[CustomerID]],Orders[[#This Row],[Order Value]])</f>
        <v>O02521C002212214.84</v>
      </c>
    </row>
    <row r="992" spans="1:19" x14ac:dyDescent="0.25">
      <c r="A992" s="1" t="s">
        <v>1484</v>
      </c>
      <c r="B992" s="1" t="s">
        <v>341</v>
      </c>
      <c r="C992" s="1" t="s">
        <v>178</v>
      </c>
      <c r="D992" s="1" t="str">
        <f>VLOOKUP(C992,Products[],2,FALSE)</f>
        <v>Personal Care Mini 570</v>
      </c>
      <c r="E992" s="1" t="str">
        <f>VLOOKUP(Orders[[#This Row],[ProductID]],Products[],3,FALSE)</f>
        <v>Groceries</v>
      </c>
      <c r="F992" s="1" t="s">
        <v>33</v>
      </c>
      <c r="G992" s="1" t="str">
        <f>_xlfn.XLOOKUP(Orders[[#This Row],[CustomerID]],'Customers'!A:A,'Customers'!E:E)</f>
        <v>SMB</v>
      </c>
      <c r="H992" s="2">
        <v>45428</v>
      </c>
      <c r="I992" s="2">
        <v>45428</v>
      </c>
      <c r="J992">
        <v>10</v>
      </c>
      <c r="K992">
        <v>7919.6</v>
      </c>
      <c r="L992">
        <v>0</v>
      </c>
      <c r="M992" s="1" t="s">
        <v>52</v>
      </c>
      <c r="N992" s="1" t="s">
        <v>34</v>
      </c>
      <c r="O992" s="1" t="s">
        <v>29</v>
      </c>
      <c r="P992" s="3">
        <f>Orders[[#This Row],[Quantity]]*Orders[[#This Row],[UnitPrice]]*(1-Orders[[#This Row],[Discount]])</f>
        <v>79196</v>
      </c>
      <c r="Q992" s="1" t="str">
        <f>IF(AND(Orders[[#This Row],[Order Value]]&gt;50000,Orders[[#This Row],[Status]]="Completed"),"Yes","No")</f>
        <v>Yes</v>
      </c>
      <c r="R992" s="1" t="str">
        <f>IF(OR(Orders[[#This Row],[Region]]="Dhaka",Orders[[#This Row],[Region]]="Chattogram"),"Priority","Standard")</f>
        <v>Priority</v>
      </c>
      <c r="S992" s="1" t="str">
        <f>_xlfn.CONCAT(Orders[[#This Row],[OrderID]],Orders[[#This Row],[CustomerID]],Orders[[#This Row],[Order Value]])</f>
        <v>O00471C020179196</v>
      </c>
    </row>
    <row r="993" spans="1:19" x14ac:dyDescent="0.25">
      <c r="A993" s="1" t="s">
        <v>1485</v>
      </c>
      <c r="B993" s="1" t="s">
        <v>341</v>
      </c>
      <c r="C993" s="1" t="s">
        <v>54</v>
      </c>
      <c r="D993" s="1" t="str">
        <f>VLOOKUP(C993,Products[],2,FALSE)</f>
        <v>Women Lite 643</v>
      </c>
      <c r="E993" s="1" t="str">
        <f>VLOOKUP(Orders[[#This Row],[ProductID]],Products[],3,FALSE)</f>
        <v>Apparel</v>
      </c>
      <c r="F993" s="1" t="s">
        <v>33</v>
      </c>
      <c r="G993" s="1" t="str">
        <f>_xlfn.XLOOKUP(Orders[[#This Row],[CustomerID]],'Customers'!A:A,'Customers'!E:E)</f>
        <v>SMB</v>
      </c>
      <c r="H993" s="2">
        <v>45674</v>
      </c>
      <c r="I993" s="2">
        <v>45672</v>
      </c>
      <c r="J993">
        <v>1</v>
      </c>
      <c r="K993">
        <v>7895.02</v>
      </c>
      <c r="L993">
        <v>0</v>
      </c>
      <c r="M993" s="1" t="s">
        <v>20</v>
      </c>
      <c r="N993" s="1" t="s">
        <v>34</v>
      </c>
      <c r="O993" s="1" t="s">
        <v>29</v>
      </c>
      <c r="P993" s="3">
        <f>Orders[[#This Row],[Quantity]]*Orders[[#This Row],[UnitPrice]]*(1-Orders[[#This Row],[Discount]])</f>
        <v>7895.02</v>
      </c>
      <c r="Q993" s="1" t="str">
        <f>IF(AND(Orders[[#This Row],[Order Value]]&gt;50000,Orders[[#This Row],[Status]]="Completed"),"Yes","No")</f>
        <v>No</v>
      </c>
      <c r="R993" s="1" t="str">
        <f>IF(OR(Orders[[#This Row],[Region]]="Dhaka",Orders[[#This Row],[Region]]="Chattogram"),"Priority","Standard")</f>
        <v>Priority</v>
      </c>
      <c r="S993" s="1" t="str">
        <f>_xlfn.CONCAT(Orders[[#This Row],[OrderID]],Orders[[#This Row],[CustomerID]],Orders[[#This Row],[Order Value]])</f>
        <v>O02216C02017895.02</v>
      </c>
    </row>
    <row r="994" spans="1:19" x14ac:dyDescent="0.25">
      <c r="A994" s="1" t="s">
        <v>1486</v>
      </c>
      <c r="B994" s="1" t="s">
        <v>963</v>
      </c>
      <c r="C994" s="1" t="s">
        <v>18</v>
      </c>
      <c r="D994" s="1" t="str">
        <f>VLOOKUP(C994,Products[],2,FALSE)</f>
        <v>Labels Deluxe 800</v>
      </c>
      <c r="E994" s="1" t="str">
        <f>VLOOKUP(Orders[[#This Row],[ProductID]],Products[],3,FALSE)</f>
        <v>Office Supplies</v>
      </c>
      <c r="F994" s="1" t="s">
        <v>55</v>
      </c>
      <c r="G994" s="1" t="str">
        <f>_xlfn.XLOOKUP(Orders[[#This Row],[CustomerID]],'Customers'!A:A,'Customers'!E:E)</f>
        <v>Consumer</v>
      </c>
      <c r="H994" s="2">
        <v>45451</v>
      </c>
      <c r="I994" s="2">
        <v>45456</v>
      </c>
      <c r="J994">
        <v>5</v>
      </c>
      <c r="K994">
        <v>5383.36</v>
      </c>
      <c r="L994">
        <v>0</v>
      </c>
      <c r="M994" s="1" t="s">
        <v>20</v>
      </c>
      <c r="N994" s="1" t="s">
        <v>34</v>
      </c>
      <c r="O994" s="1" t="s">
        <v>35</v>
      </c>
      <c r="P994" s="3">
        <f>Orders[[#This Row],[Quantity]]*Orders[[#This Row],[UnitPrice]]*(1-Orders[[#This Row],[Discount]])</f>
        <v>26916.799999999999</v>
      </c>
      <c r="Q994" s="1" t="str">
        <f>IF(AND(Orders[[#This Row],[Order Value]]&gt;50000,Orders[[#This Row],[Status]]="Completed"),"Yes","No")</f>
        <v>No</v>
      </c>
      <c r="R994" s="1" t="str">
        <f>IF(OR(Orders[[#This Row],[Region]]="Dhaka",Orders[[#This Row],[Region]]="Chattogram"),"Priority","Standard")</f>
        <v>Priority</v>
      </c>
      <c r="S994" s="1" t="str">
        <f>_xlfn.CONCAT(Orders[[#This Row],[OrderID]],Orders[[#This Row],[CustomerID]],Orders[[#This Row],[Order Value]])</f>
        <v>O05222C036426916.8</v>
      </c>
    </row>
    <row r="995" spans="1:19" x14ac:dyDescent="0.25">
      <c r="A995" s="1" t="s">
        <v>1487</v>
      </c>
      <c r="B995" s="1" t="s">
        <v>426</v>
      </c>
      <c r="C995" s="1" t="s">
        <v>162</v>
      </c>
      <c r="D995" s="1" t="str">
        <f>VLOOKUP(C995,Products[],2,FALSE)</f>
        <v>Binders Lite 852</v>
      </c>
      <c r="E995" s="1" t="str">
        <f>VLOOKUP(Orders[[#This Row],[ProductID]],Products[],3,FALSE)</f>
        <v>Office Supplies</v>
      </c>
      <c r="F995" s="1" t="s">
        <v>51</v>
      </c>
      <c r="G995" s="1" t="str">
        <f>_xlfn.XLOOKUP(Orders[[#This Row],[CustomerID]],'Customers'!A:A,'Customers'!E:E)</f>
        <v>consumer</v>
      </c>
      <c r="H995" s="2">
        <v>46006</v>
      </c>
      <c r="I995" s="2">
        <v>46010</v>
      </c>
      <c r="J995">
        <v>7</v>
      </c>
      <c r="K995">
        <v>4503.3500000000004</v>
      </c>
      <c r="L995">
        <v>0.1</v>
      </c>
      <c r="M995" s="1" t="s">
        <v>39</v>
      </c>
      <c r="N995" s="1" t="s">
        <v>84</v>
      </c>
      <c r="O995" s="1" t="s">
        <v>35</v>
      </c>
      <c r="P995" s="3">
        <f>Orders[[#This Row],[Quantity]]*Orders[[#This Row],[UnitPrice]]*(1-Orders[[#This Row],[Discount]])</f>
        <v>28371.105000000003</v>
      </c>
      <c r="Q995" s="1" t="str">
        <f>IF(AND(Orders[[#This Row],[Order Value]]&gt;50000,Orders[[#This Row],[Status]]="Completed"),"Yes","No")</f>
        <v>No</v>
      </c>
      <c r="R995" s="1" t="str">
        <f>IF(OR(Orders[[#This Row],[Region]]="Dhaka",Orders[[#This Row],[Region]]="Chattogram"),"Priority","Standard")</f>
        <v>Standard</v>
      </c>
      <c r="S995" s="1" t="str">
        <f>_xlfn.CONCAT(Orders[[#This Row],[OrderID]],Orders[[#This Row],[CustomerID]],Orders[[#This Row],[Order Value]])</f>
        <v>O02861C017128371.105</v>
      </c>
    </row>
    <row r="996" spans="1:19" x14ac:dyDescent="0.25">
      <c r="A996" s="1" t="s">
        <v>1488</v>
      </c>
      <c r="B996" s="1" t="s">
        <v>288</v>
      </c>
      <c r="C996" s="1" t="s">
        <v>284</v>
      </c>
      <c r="D996" s="1" t="str">
        <f>VLOOKUP(C996,Products[],2,FALSE)</f>
        <v>Labels Lite 562</v>
      </c>
      <c r="E996" s="1" t="str">
        <f>VLOOKUP(Orders[[#This Row],[ProductID]],Products[],3,FALSE)</f>
        <v>Office Supplies</v>
      </c>
      <c r="F996" s="1" t="s">
        <v>19</v>
      </c>
      <c r="G996" s="1" t="str">
        <f>_xlfn.XLOOKUP(Orders[[#This Row],[CustomerID]],'Customers'!A:A,'Customers'!E:E)</f>
        <v>Corporate</v>
      </c>
      <c r="H996" s="2">
        <v>45663</v>
      </c>
      <c r="I996" s="2">
        <v>45664</v>
      </c>
      <c r="J996">
        <v>1</v>
      </c>
      <c r="K996">
        <v>3252.85</v>
      </c>
      <c r="L996">
        <v>0</v>
      </c>
      <c r="M996" s="1" t="s">
        <v>20</v>
      </c>
      <c r="N996" s="1" t="s">
        <v>15</v>
      </c>
      <c r="O996" s="1" t="s">
        <v>29</v>
      </c>
      <c r="P996" s="3">
        <f>Orders[[#This Row],[Quantity]]*Orders[[#This Row],[UnitPrice]]*(1-Orders[[#This Row],[Discount]])</f>
        <v>3252.85</v>
      </c>
      <c r="Q996" s="1" t="str">
        <f>IF(AND(Orders[[#This Row],[Order Value]]&gt;50000,Orders[[#This Row],[Status]]="Completed"),"Yes","No")</f>
        <v>No</v>
      </c>
      <c r="R996" s="1" t="str">
        <f>IF(OR(Orders[[#This Row],[Region]]="Dhaka",Orders[[#This Row],[Region]]="Chattogram"),"Priority","Standard")</f>
        <v>Priority</v>
      </c>
      <c r="S996" s="1" t="str">
        <f>_xlfn.CONCAT(Orders[[#This Row],[OrderID]],Orders[[#This Row],[CustomerID]],Orders[[#This Row],[Order Value]])</f>
        <v>O02603C00903252.85</v>
      </c>
    </row>
    <row r="997" spans="1:19" x14ac:dyDescent="0.25">
      <c r="A997" s="1" t="s">
        <v>1489</v>
      </c>
      <c r="B997" s="1" t="s">
        <v>118</v>
      </c>
      <c r="C997" s="1" t="s">
        <v>87</v>
      </c>
      <c r="D997" s="1" t="str">
        <f>VLOOKUP(C997,Products[],2,FALSE)</f>
        <v>Storage Plus 812</v>
      </c>
      <c r="E997" s="1" t="str">
        <f>VLOOKUP(Orders[[#This Row],[ProductID]],Products[],3,FALSE)</f>
        <v>Furniture</v>
      </c>
      <c r="F997" s="1" t="s">
        <v>42</v>
      </c>
      <c r="G997" s="1" t="str">
        <f>_xlfn.XLOOKUP(Orders[[#This Row],[CustomerID]],'Customers'!A:A,'Customers'!E:E)</f>
        <v>Consumer</v>
      </c>
      <c r="H997" s="2">
        <v>45524</v>
      </c>
      <c r="I997" s="2">
        <v>45529</v>
      </c>
      <c r="J997">
        <v>15</v>
      </c>
      <c r="K997">
        <v>7647.14</v>
      </c>
      <c r="L997">
        <v>0.15</v>
      </c>
      <c r="M997" s="1" t="s">
        <v>43</v>
      </c>
      <c r="N997" s="1" t="s">
        <v>34</v>
      </c>
      <c r="O997" s="1" t="s">
        <v>35</v>
      </c>
      <c r="P997" s="3">
        <f>Orders[[#This Row],[Quantity]]*Orders[[#This Row],[UnitPrice]]*(1-Orders[[#This Row],[Discount]])</f>
        <v>97501.035000000003</v>
      </c>
      <c r="Q997" s="1" t="str">
        <f>IF(AND(Orders[[#This Row],[Order Value]]&gt;50000,Orders[[#This Row],[Status]]="Completed"),"Yes","No")</f>
        <v>Yes</v>
      </c>
      <c r="R997" s="1" t="str">
        <f>IF(OR(Orders[[#This Row],[Region]]="Dhaka",Orders[[#This Row],[Region]]="Chattogram"),"Priority","Standard")</f>
        <v>Standard</v>
      </c>
      <c r="S997" s="1" t="str">
        <f>_xlfn.CONCAT(Orders[[#This Row],[OrderID]],Orders[[#This Row],[CustomerID]],Orders[[#This Row],[Order Value]])</f>
        <v>O04537C034997501.035</v>
      </c>
    </row>
    <row r="998" spans="1:19" x14ac:dyDescent="0.25">
      <c r="A998" s="1" t="s">
        <v>1490</v>
      </c>
      <c r="B998" s="1" t="s">
        <v>467</v>
      </c>
      <c r="C998" s="1" t="s">
        <v>111</v>
      </c>
      <c r="D998" s="1" t="str">
        <f>VLOOKUP(C998,Products[],2,FALSE)</f>
        <v>Footwear Eco 867</v>
      </c>
      <c r="E998" s="1" t="str">
        <f>VLOOKUP(Orders[[#This Row],[ProductID]],Products[],3,FALSE)</f>
        <v>Apparel</v>
      </c>
      <c r="F998" s="1" t="s">
        <v>55</v>
      </c>
      <c r="G998" s="1" t="str">
        <f>_xlfn.XLOOKUP(Orders[[#This Row],[CustomerID]],'Customers'!A:A,'Customers'!E:E)</f>
        <v>Consumer</v>
      </c>
      <c r="H998" s="2">
        <v>45779</v>
      </c>
      <c r="I998" s="2">
        <v>45793</v>
      </c>
      <c r="J998">
        <v>19</v>
      </c>
      <c r="K998">
        <v>4709.6000000000004</v>
      </c>
      <c r="L998">
        <v>0</v>
      </c>
      <c r="M998" s="1" t="s">
        <v>39</v>
      </c>
      <c r="N998" s="1" t="s">
        <v>28</v>
      </c>
      <c r="O998" s="1" t="s">
        <v>24</v>
      </c>
      <c r="P998" s="3">
        <f>Orders[[#This Row],[Quantity]]*Orders[[#This Row],[UnitPrice]]*(1-Orders[[#This Row],[Discount]])</f>
        <v>89482.400000000009</v>
      </c>
      <c r="Q998" s="1" t="str">
        <f>IF(AND(Orders[[#This Row],[Order Value]]&gt;50000,Orders[[#This Row],[Status]]="Completed"),"Yes","No")</f>
        <v>No</v>
      </c>
      <c r="R998" s="1" t="str">
        <f>IF(OR(Orders[[#This Row],[Region]]="Dhaka",Orders[[#This Row],[Region]]="Chattogram"),"Priority","Standard")</f>
        <v>Standard</v>
      </c>
      <c r="S998" s="1" t="str">
        <f>_xlfn.CONCAT(Orders[[#This Row],[OrderID]],Orders[[#This Row],[CustomerID]],Orders[[#This Row],[Order Value]])</f>
        <v>O01643C023689482.4</v>
      </c>
    </row>
    <row r="999" spans="1:19" x14ac:dyDescent="0.25">
      <c r="A999" s="1" t="s">
        <v>1491</v>
      </c>
      <c r="B999" s="1" t="s">
        <v>375</v>
      </c>
      <c r="C999" s="1" t="s">
        <v>297</v>
      </c>
      <c r="D999" s="1" t="str">
        <f>VLOOKUP(C999,Products[],2,FALSE)</f>
        <v>Household Standard 552</v>
      </c>
      <c r="E999" s="1" t="str">
        <f>VLOOKUP(Orders[[#This Row],[ProductID]],Products[],3,FALSE)</f>
        <v>Groceries</v>
      </c>
      <c r="F999" s="1" t="s">
        <v>13</v>
      </c>
      <c r="G999" s="1" t="str">
        <f>_xlfn.XLOOKUP(Orders[[#This Row],[CustomerID]],'Customers'!A:A,'Customers'!E:E)</f>
        <v>SMB</v>
      </c>
      <c r="H999" s="2">
        <v>45909</v>
      </c>
      <c r="I999" s="2">
        <v>45907</v>
      </c>
      <c r="J999">
        <v>4</v>
      </c>
      <c r="K999">
        <v>717.59</v>
      </c>
      <c r="L999">
        <v>0</v>
      </c>
      <c r="M999" s="1" t="s">
        <v>20</v>
      </c>
      <c r="N999" s="1" t="s">
        <v>34</v>
      </c>
      <c r="O999" s="1" t="s">
        <v>29</v>
      </c>
      <c r="P999" s="3">
        <f>Orders[[#This Row],[Quantity]]*Orders[[#This Row],[UnitPrice]]*(1-Orders[[#This Row],[Discount]])</f>
        <v>2870.36</v>
      </c>
      <c r="Q999" s="1" t="str">
        <f>IF(AND(Orders[[#This Row],[Order Value]]&gt;50000,Orders[[#This Row],[Status]]="Completed"),"Yes","No")</f>
        <v>No</v>
      </c>
      <c r="R999" s="1" t="str">
        <f>IF(OR(Orders[[#This Row],[Region]]="Dhaka",Orders[[#This Row],[Region]]="Chattogram"),"Priority","Standard")</f>
        <v>Priority</v>
      </c>
      <c r="S999" s="1" t="str">
        <f>_xlfn.CONCAT(Orders[[#This Row],[OrderID]],Orders[[#This Row],[CustomerID]],Orders[[#This Row],[Order Value]])</f>
        <v>O02865C01272870.36</v>
      </c>
    </row>
    <row r="1000" spans="1:19" x14ac:dyDescent="0.25">
      <c r="A1000" s="1" t="s">
        <v>1492</v>
      </c>
      <c r="B1000" s="1" t="s">
        <v>743</v>
      </c>
      <c r="C1000" s="1" t="s">
        <v>128</v>
      </c>
      <c r="D1000" s="1" t="str">
        <f>VLOOKUP(C1000,Products[],2,FALSE)</f>
        <v>Paper Prime 195</v>
      </c>
      <c r="E1000" s="1" t="str">
        <f>VLOOKUP(Orders[[#This Row],[ProductID]],Products[],3,FALSE)</f>
        <v>Office Supplies</v>
      </c>
      <c r="F1000" s="1" t="s">
        <v>47</v>
      </c>
      <c r="G1000" s="1" t="str">
        <f>_xlfn.XLOOKUP(Orders[[#This Row],[CustomerID]],'Customers'!A:A,'Customers'!E:E)</f>
        <v>SMB</v>
      </c>
      <c r="H1000" s="2">
        <v>45669</v>
      </c>
      <c r="I1000" s="2">
        <v>45670</v>
      </c>
      <c r="J1000">
        <v>14</v>
      </c>
      <c r="K1000">
        <v>4436.93</v>
      </c>
      <c r="L1000">
        <v>0.1</v>
      </c>
      <c r="M1000" s="1" t="s">
        <v>20</v>
      </c>
      <c r="N1000" s="1" t="s">
        <v>34</v>
      </c>
      <c r="O1000" s="1" t="s">
        <v>21</v>
      </c>
      <c r="P1000" s="3">
        <f>Orders[[#This Row],[Quantity]]*Orders[[#This Row],[UnitPrice]]*(1-Orders[[#This Row],[Discount]])</f>
        <v>55905.318000000007</v>
      </c>
      <c r="Q1000" s="1" t="str">
        <f>IF(AND(Orders[[#This Row],[Order Value]]&gt;50000,Orders[[#This Row],[Status]]="Completed"),"Yes","No")</f>
        <v>Yes</v>
      </c>
      <c r="R1000" s="1" t="str">
        <f>IF(OR(Orders[[#This Row],[Region]]="Dhaka",Orders[[#This Row],[Region]]="Chattogram"),"Priority","Standard")</f>
        <v>Priority</v>
      </c>
      <c r="S1000" s="1" t="str">
        <f>_xlfn.CONCAT(Orders[[#This Row],[OrderID]],Orders[[#This Row],[CustomerID]],Orders[[#This Row],[Order Value]])</f>
        <v>O01009C021355905.318</v>
      </c>
    </row>
    <row r="1001" spans="1:19" x14ac:dyDescent="0.25">
      <c r="A1001" s="1" t="s">
        <v>1493</v>
      </c>
      <c r="B1001" s="1" t="s">
        <v>1153</v>
      </c>
      <c r="C1001" s="1" t="s">
        <v>157</v>
      </c>
      <c r="D1001" s="1" t="str">
        <f>VLOOKUP(C1001,Products[],2,FALSE)</f>
        <v>Snacks Deluxe 862</v>
      </c>
      <c r="E1001" s="1" t="str">
        <f>VLOOKUP(Orders[[#This Row],[ProductID]],Products[],3,FALSE)</f>
        <v>Groceries</v>
      </c>
      <c r="F1001" s="1" t="s">
        <v>79</v>
      </c>
      <c r="G1001" s="1" t="str">
        <f>_xlfn.XLOOKUP(Orders[[#This Row],[CustomerID]],'Customers'!A:A,'Customers'!E:E)</f>
        <v>Consumer</v>
      </c>
      <c r="H1001" s="2">
        <v>45381</v>
      </c>
      <c r="I1001" s="2">
        <v>45388</v>
      </c>
      <c r="J1001">
        <v>17</v>
      </c>
      <c r="K1001">
        <v>3781.34</v>
      </c>
      <c r="L1001">
        <v>0</v>
      </c>
      <c r="M1001" s="1" t="s">
        <v>20</v>
      </c>
      <c r="N1001" s="1" t="s">
        <v>15</v>
      </c>
      <c r="O1001" s="1" t="s">
        <v>29</v>
      </c>
      <c r="P1001" s="3">
        <f>Orders[[#This Row],[Quantity]]*Orders[[#This Row],[UnitPrice]]*(1-Orders[[#This Row],[Discount]])</f>
        <v>64282.78</v>
      </c>
      <c r="Q1001" s="1" t="str">
        <f>IF(AND(Orders[[#This Row],[Order Value]]&gt;50000,Orders[[#This Row],[Status]]="Completed"),"Yes","No")</f>
        <v>No</v>
      </c>
      <c r="R1001" s="1" t="str">
        <f>IF(OR(Orders[[#This Row],[Region]]="Dhaka",Orders[[#This Row],[Region]]="Chattogram"),"Priority","Standard")</f>
        <v>Priority</v>
      </c>
      <c r="S1001" s="1" t="str">
        <f>_xlfn.CONCAT(Orders[[#This Row],[OrderID]],Orders[[#This Row],[CustomerID]],Orders[[#This Row],[Order Value]])</f>
        <v>O05775C000464282.78</v>
      </c>
    </row>
    <row r="1002" spans="1:19" x14ac:dyDescent="0.25">
      <c r="A1002" s="1" t="s">
        <v>1494</v>
      </c>
      <c r="B1002" s="1" t="s">
        <v>371</v>
      </c>
      <c r="C1002" s="1" t="s">
        <v>65</v>
      </c>
      <c r="D1002" s="1" t="str">
        <f>VLOOKUP(C1002,Products[],2,FALSE)</f>
        <v>Household Classic 671</v>
      </c>
      <c r="E1002" s="1" t="str">
        <f>VLOOKUP(Orders[[#This Row],[ProductID]],Products[],3,FALSE)</f>
        <v>Groceries</v>
      </c>
      <c r="F1002" s="1" t="s">
        <v>63</v>
      </c>
      <c r="G1002" s="1" t="str">
        <f>_xlfn.XLOOKUP(Orders[[#This Row],[CustomerID]],'Customers'!A:A,'Customers'!E:E)</f>
        <v>Consumer</v>
      </c>
      <c r="H1002" s="2">
        <v>45658</v>
      </c>
      <c r="I1002" s="2">
        <v>45670</v>
      </c>
      <c r="J1002">
        <v>13</v>
      </c>
      <c r="K1002">
        <v>7383.52</v>
      </c>
      <c r="L1002">
        <v>0.15</v>
      </c>
      <c r="M1002" s="1" t="s">
        <v>20</v>
      </c>
      <c r="N1002" s="1" t="s">
        <v>34</v>
      </c>
      <c r="O1002" s="1" t="s">
        <v>29</v>
      </c>
      <c r="P1002" s="3">
        <f>Orders[[#This Row],[Quantity]]*Orders[[#This Row],[UnitPrice]]*(1-Orders[[#This Row],[Discount]])</f>
        <v>81587.896000000008</v>
      </c>
      <c r="Q1002" s="1" t="str">
        <f>IF(AND(Orders[[#This Row],[Order Value]]&gt;50000,Orders[[#This Row],[Status]]="Completed"),"Yes","No")</f>
        <v>Yes</v>
      </c>
      <c r="R1002" s="1" t="str">
        <f>IF(OR(Orders[[#This Row],[Region]]="Dhaka",Orders[[#This Row],[Region]]="Chattogram"),"Priority","Standard")</f>
        <v>Priority</v>
      </c>
      <c r="S1002" s="1" t="str">
        <f>_xlfn.CONCAT(Orders[[#This Row],[OrderID]],Orders[[#This Row],[CustomerID]],Orders[[#This Row],[Order Value]])</f>
        <v>O01466C023481587.896</v>
      </c>
    </row>
    <row r="1003" spans="1:19" x14ac:dyDescent="0.25">
      <c r="A1003" s="1" t="s">
        <v>1495</v>
      </c>
      <c r="B1003" s="1" t="s">
        <v>644</v>
      </c>
      <c r="C1003" s="1" t="s">
        <v>22</v>
      </c>
      <c r="D1003" s="1" t="str">
        <f>VLOOKUP(C1003,Products[],2,FALSE)</f>
        <v>Laptops Lite 159</v>
      </c>
      <c r="E1003" s="1" t="str">
        <f>VLOOKUP(Orders[[#This Row],[ProductID]],Products[],3,FALSE)</f>
        <v>Electronics</v>
      </c>
      <c r="F1003" s="1" t="s">
        <v>23</v>
      </c>
      <c r="G1003" s="1" t="str">
        <f>_xlfn.XLOOKUP(Orders[[#This Row],[CustomerID]],'Customers'!A:A,'Customers'!E:E)</f>
        <v>Consumer</v>
      </c>
      <c r="H1003" s="2">
        <v>45937</v>
      </c>
      <c r="I1003" s="2">
        <v>45939</v>
      </c>
      <c r="J1003">
        <v>6</v>
      </c>
      <c r="K1003">
        <v>1312.85</v>
      </c>
      <c r="L1003">
        <v>0</v>
      </c>
      <c r="M1003" s="1" t="s">
        <v>20</v>
      </c>
      <c r="N1003" s="1" t="s">
        <v>34</v>
      </c>
      <c r="O1003" s="1" t="s">
        <v>35</v>
      </c>
      <c r="P1003" s="3">
        <f>Orders[[#This Row],[Quantity]]*Orders[[#This Row],[UnitPrice]]*(1-Orders[[#This Row],[Discount]])</f>
        <v>7877.0999999999995</v>
      </c>
      <c r="Q1003" s="1" t="str">
        <f>IF(AND(Orders[[#This Row],[Order Value]]&gt;50000,Orders[[#This Row],[Status]]="Completed"),"Yes","No")</f>
        <v>No</v>
      </c>
      <c r="R1003" s="1" t="str">
        <f>IF(OR(Orders[[#This Row],[Region]]="Dhaka",Orders[[#This Row],[Region]]="Chattogram"),"Priority","Standard")</f>
        <v>Priority</v>
      </c>
      <c r="S1003" s="1" t="str">
        <f>_xlfn.CONCAT(Orders[[#This Row],[OrderID]],Orders[[#This Row],[CustomerID]],Orders[[#This Row],[Order Value]])</f>
        <v>O04709C01537877.1</v>
      </c>
    </row>
    <row r="1004" spans="1:19" x14ac:dyDescent="0.25">
      <c r="A1004" s="1" t="s">
        <v>1496</v>
      </c>
      <c r="B1004" s="1" t="s">
        <v>257</v>
      </c>
      <c r="C1004" s="1" t="s">
        <v>22</v>
      </c>
      <c r="D1004" s="1" t="str">
        <f>VLOOKUP(C1004,Products[],2,FALSE)</f>
        <v>Laptops Lite 159</v>
      </c>
      <c r="E1004" s="1" t="str">
        <f>VLOOKUP(Orders[[#This Row],[ProductID]],Products[],3,FALSE)</f>
        <v>Electronics</v>
      </c>
      <c r="F1004" s="1" t="s">
        <v>59</v>
      </c>
      <c r="G1004" s="1" t="str">
        <f>_xlfn.XLOOKUP(Orders[[#This Row],[CustomerID]],'Customers'!A:A,'Customers'!E:E)</f>
        <v>consumer</v>
      </c>
      <c r="H1004" s="2">
        <v>45627</v>
      </c>
      <c r="I1004" s="2">
        <v>45633</v>
      </c>
      <c r="J1004">
        <v>19</v>
      </c>
      <c r="K1004">
        <v>1352.3</v>
      </c>
      <c r="L1004">
        <v>0.15</v>
      </c>
      <c r="M1004" s="1" t="s">
        <v>39</v>
      </c>
      <c r="N1004" s="1" t="s">
        <v>28</v>
      </c>
      <c r="O1004" s="1" t="s">
        <v>21</v>
      </c>
      <c r="P1004" s="3">
        <f>Orders[[#This Row],[Quantity]]*Orders[[#This Row],[UnitPrice]]*(1-Orders[[#This Row],[Discount]])</f>
        <v>21839.645</v>
      </c>
      <c r="Q1004" s="1" t="str">
        <f>IF(AND(Orders[[#This Row],[Order Value]]&gt;50000,Orders[[#This Row],[Status]]="Completed"),"Yes","No")</f>
        <v>No</v>
      </c>
      <c r="R1004" s="1" t="str">
        <f>IF(OR(Orders[[#This Row],[Region]]="Dhaka",Orders[[#This Row],[Region]]="Chattogram"),"Priority","Standard")</f>
        <v>Standard</v>
      </c>
      <c r="S1004" s="1" t="str">
        <f>_xlfn.CONCAT(Orders[[#This Row],[OrderID]],Orders[[#This Row],[CustomerID]],Orders[[#This Row],[Order Value]])</f>
        <v>O05427C020421839.645</v>
      </c>
    </row>
    <row r="1005" spans="1:19" hidden="1" x14ac:dyDescent="0.25">
      <c r="A1005" s="1" t="s">
        <v>1497</v>
      </c>
      <c r="B1005" s="1" t="s">
        <v>505</v>
      </c>
      <c r="C1005" s="1" t="s">
        <v>38</v>
      </c>
      <c r="D1005" s="1" t="e">
        <f>VLOOKUP(C1005,Products[],2,FALSE)</f>
        <v>#N/A</v>
      </c>
      <c r="E1005" s="1" t="e">
        <f>VLOOKUP(Orders[[#This Row],[ProductID]],Products[],3,FALSE)</f>
        <v>#N/A</v>
      </c>
      <c r="F1005" s="1" t="s">
        <v>125</v>
      </c>
      <c r="G1005" s="1" t="str">
        <f>_xlfn.XLOOKUP(Orders[[#This Row],[CustomerID]],'Customers'!A:A,'Customers'!E:E)</f>
        <v>consumer</v>
      </c>
      <c r="H1005" s="2">
        <v>45459</v>
      </c>
      <c r="I1005" s="2">
        <v>45462</v>
      </c>
      <c r="J1005">
        <v>17</v>
      </c>
      <c r="K1005">
        <v>7514.65</v>
      </c>
      <c r="L1005">
        <v>0.15</v>
      </c>
      <c r="M1005" s="1" t="s">
        <v>39</v>
      </c>
      <c r="N1005" s="1" t="s">
        <v>34</v>
      </c>
      <c r="O1005" s="1" t="s">
        <v>35</v>
      </c>
      <c r="P1005" s="3">
        <f>Orders[[#This Row],[Quantity]]*Orders[[#This Row],[UnitPrice]]*(1-Orders[[#This Row],[Discount]])</f>
        <v>108586.69249999999</v>
      </c>
      <c r="Q1005" s="1" t="str">
        <f>IF(AND(Orders[[#This Row],[Order Value]]&gt;50000,Orders[[#This Row],[Status]]="Completed"),"Yes","No")</f>
        <v>Yes</v>
      </c>
      <c r="R1005" s="1" t="str">
        <f>IF(OR(Orders[[#This Row],[Region]]="Dhaka",Orders[[#This Row],[Region]]="Chattogram"),"Priority","Standard")</f>
        <v>Standard</v>
      </c>
      <c r="S1005" s="1" t="str">
        <f>_xlfn.CONCAT(Orders[[#This Row],[OrderID]],Orders[[#This Row],[CustomerID]],Orders[[#This Row],[Order Value]])</f>
        <v>O05848C0470108586.6925</v>
      </c>
    </row>
    <row r="1006" spans="1:19" hidden="1" x14ac:dyDescent="0.25">
      <c r="A1006" s="1" t="s">
        <v>1498</v>
      </c>
      <c r="B1006" s="1" t="s">
        <v>1333</v>
      </c>
      <c r="C1006" s="1" t="s">
        <v>95</v>
      </c>
      <c r="D1006" s="1" t="e">
        <f>VLOOKUP(C1006,Products[],2,FALSE)</f>
        <v>#N/A</v>
      </c>
      <c r="E1006" s="1" t="e">
        <f>VLOOKUP(Orders[[#This Row],[ProductID]],Products[],3,FALSE)</f>
        <v>#N/A</v>
      </c>
      <c r="F1006" s="1" t="s">
        <v>79</v>
      </c>
      <c r="G1006" s="1" t="str">
        <f>_xlfn.XLOOKUP(Orders[[#This Row],[CustomerID]],'Customers'!A:A,'Customers'!E:E)</f>
        <v>consumer</v>
      </c>
      <c r="H1006" s="2">
        <v>45679</v>
      </c>
      <c r="I1006" s="2">
        <v>45686</v>
      </c>
      <c r="J1006">
        <v>20</v>
      </c>
      <c r="K1006">
        <v>4801.93</v>
      </c>
      <c r="L1006">
        <v>0.05</v>
      </c>
      <c r="M1006" s="1" t="s">
        <v>14</v>
      </c>
      <c r="N1006" s="1" t="s">
        <v>28</v>
      </c>
      <c r="O1006" s="1" t="s">
        <v>21</v>
      </c>
      <c r="P1006" s="3">
        <f>Orders[[#This Row],[Quantity]]*Orders[[#This Row],[UnitPrice]]*(1-Orders[[#This Row],[Discount]])</f>
        <v>91236.67</v>
      </c>
      <c r="Q1006" s="1" t="str">
        <f>IF(AND(Orders[[#This Row],[Order Value]]&gt;50000,Orders[[#This Row],[Status]]="Completed"),"Yes","No")</f>
        <v>No</v>
      </c>
      <c r="R1006" s="1" t="str">
        <f>IF(OR(Orders[[#This Row],[Region]]="Dhaka",Orders[[#This Row],[Region]]="Chattogram"),"Priority","Standard")</f>
        <v>Standard</v>
      </c>
      <c r="S1006" s="1" t="str">
        <f>_xlfn.CONCAT(Orders[[#This Row],[OrderID]],Orders[[#This Row],[CustomerID]],Orders[[#This Row],[Order Value]])</f>
        <v>O01527C022291236.67</v>
      </c>
    </row>
    <row r="1007" spans="1:19" x14ac:dyDescent="0.25">
      <c r="A1007" s="1" t="s">
        <v>1499</v>
      </c>
      <c r="B1007" s="1" t="s">
        <v>472</v>
      </c>
      <c r="C1007" s="1" t="s">
        <v>178</v>
      </c>
      <c r="D1007" s="1" t="str">
        <f>VLOOKUP(C1007,Products[],2,FALSE)</f>
        <v>Personal Care Mini 570</v>
      </c>
      <c r="E1007" s="1" t="str">
        <f>VLOOKUP(Orders[[#This Row],[ProductID]],Products[],3,FALSE)</f>
        <v>Groceries</v>
      </c>
      <c r="F1007" s="1" t="s">
        <v>152</v>
      </c>
      <c r="G1007" s="1" t="str">
        <f>_xlfn.XLOOKUP(Orders[[#This Row],[CustomerID]],'Customers'!A:A,'Customers'!E:E)</f>
        <v>SMB</v>
      </c>
      <c r="H1007" s="2">
        <v>45939</v>
      </c>
      <c r="I1007" s="2">
        <v>45953</v>
      </c>
      <c r="J1007">
        <v>5</v>
      </c>
      <c r="K1007">
        <v>1837.57</v>
      </c>
      <c r="L1007">
        <v>0</v>
      </c>
      <c r="M1007" s="1" t="s">
        <v>39</v>
      </c>
      <c r="N1007" s="1" t="s">
        <v>34</v>
      </c>
      <c r="O1007" s="1" t="s">
        <v>35</v>
      </c>
      <c r="P1007" s="3">
        <f>Orders[[#This Row],[Quantity]]*Orders[[#This Row],[UnitPrice]]*(1-Orders[[#This Row],[Discount]])</f>
        <v>9187.85</v>
      </c>
      <c r="Q1007" s="1" t="str">
        <f>IF(AND(Orders[[#This Row],[Order Value]]&gt;50000,Orders[[#This Row],[Status]]="Completed"),"Yes","No")</f>
        <v>No</v>
      </c>
      <c r="R1007" s="1" t="str">
        <f>IF(OR(Orders[[#This Row],[Region]]="Dhaka",Orders[[#This Row],[Region]]="Chattogram"),"Priority","Standard")</f>
        <v>Standard</v>
      </c>
      <c r="S1007" s="1" t="str">
        <f>_xlfn.CONCAT(Orders[[#This Row],[OrderID]],Orders[[#This Row],[CustomerID]],Orders[[#This Row],[Order Value]])</f>
        <v>O03262C00949187.85</v>
      </c>
    </row>
    <row r="1008" spans="1:19" x14ac:dyDescent="0.25">
      <c r="A1008" s="1" t="s">
        <v>1500</v>
      </c>
      <c r="B1008" s="1" t="s">
        <v>468</v>
      </c>
      <c r="C1008" s="1" t="s">
        <v>18</v>
      </c>
      <c r="D1008" s="1" t="str">
        <f>VLOOKUP(C1008,Products[],2,FALSE)</f>
        <v>Labels Deluxe 800</v>
      </c>
      <c r="E1008" s="1" t="str">
        <f>VLOOKUP(Orders[[#This Row],[ProductID]],Products[],3,FALSE)</f>
        <v>Office Supplies</v>
      </c>
      <c r="F1008" s="1" t="s">
        <v>47</v>
      </c>
      <c r="G1008" s="1" t="str">
        <f>_xlfn.XLOOKUP(Orders[[#This Row],[CustomerID]],'Customers'!A:A,'Customers'!E:E)</f>
        <v>Corporate</v>
      </c>
      <c r="H1008" s="2">
        <v>45963</v>
      </c>
      <c r="I1008" s="2">
        <v>45975</v>
      </c>
      <c r="J1008">
        <v>24</v>
      </c>
      <c r="K1008">
        <v>1775.96</v>
      </c>
      <c r="L1008">
        <v>0.2</v>
      </c>
      <c r="M1008" s="1" t="s">
        <v>14</v>
      </c>
      <c r="N1008" s="1" t="s">
        <v>84</v>
      </c>
      <c r="O1008" s="1" t="s">
        <v>24</v>
      </c>
      <c r="P1008" s="3">
        <f>Orders[[#This Row],[Quantity]]*Orders[[#This Row],[UnitPrice]]*(1-Orders[[#This Row],[Discount]])</f>
        <v>34098.432000000001</v>
      </c>
      <c r="Q1008" s="1" t="str">
        <f>IF(AND(Orders[[#This Row],[Order Value]]&gt;50000,Orders[[#This Row],[Status]]="Completed"),"Yes","No")</f>
        <v>No</v>
      </c>
      <c r="R1008" s="1" t="str">
        <f>IF(OR(Orders[[#This Row],[Region]]="Dhaka",Orders[[#This Row],[Region]]="Chattogram"),"Priority","Standard")</f>
        <v>Standard</v>
      </c>
      <c r="S1008" s="1" t="str">
        <f>_xlfn.CONCAT(Orders[[#This Row],[OrderID]],Orders[[#This Row],[CustomerID]],Orders[[#This Row],[Order Value]])</f>
        <v>O00168C025534098.432</v>
      </c>
    </row>
    <row r="1009" spans="1:19" x14ac:dyDescent="0.25">
      <c r="A1009" s="1" t="s">
        <v>1501</v>
      </c>
      <c r="B1009" s="1" t="s">
        <v>346</v>
      </c>
      <c r="C1009" s="1" t="s">
        <v>46</v>
      </c>
      <c r="D1009" s="1" t="str">
        <f>VLOOKUP(C1009,Products[],2,FALSE)</f>
        <v>Tables Max 631</v>
      </c>
      <c r="E1009" s="1" t="str">
        <f>VLOOKUP(Orders[[#This Row],[ProductID]],Products[],3,FALSE)</f>
        <v>Furniture</v>
      </c>
      <c r="F1009" s="1" t="s">
        <v>51</v>
      </c>
      <c r="G1009" s="1" t="str">
        <f>_xlfn.XLOOKUP(Orders[[#This Row],[CustomerID]],'Customers'!A:A,'Customers'!E:E)</f>
        <v>SMB</v>
      </c>
      <c r="H1009" s="2">
        <v>45937</v>
      </c>
      <c r="I1009" s="2">
        <v>45944</v>
      </c>
      <c r="J1009">
        <v>2</v>
      </c>
      <c r="K1009">
        <v>7445.16</v>
      </c>
      <c r="L1009">
        <v>0</v>
      </c>
      <c r="M1009" s="1" t="s">
        <v>20</v>
      </c>
      <c r="N1009" s="1" t="s">
        <v>34</v>
      </c>
      <c r="O1009" s="1" t="s">
        <v>35</v>
      </c>
      <c r="P1009" s="3">
        <f>Orders[[#This Row],[Quantity]]*Orders[[#This Row],[UnitPrice]]*(1-Orders[[#This Row],[Discount]])</f>
        <v>14890.32</v>
      </c>
      <c r="Q1009" s="1" t="str">
        <f>IF(AND(Orders[[#This Row],[Order Value]]&gt;50000,Orders[[#This Row],[Status]]="Completed"),"Yes","No")</f>
        <v>No</v>
      </c>
      <c r="R1009" s="1" t="str">
        <f>IF(OR(Orders[[#This Row],[Region]]="Dhaka",Orders[[#This Row],[Region]]="Chattogram"),"Priority","Standard")</f>
        <v>Priority</v>
      </c>
      <c r="S1009" s="1" t="str">
        <f>_xlfn.CONCAT(Orders[[#This Row],[OrderID]],Orders[[#This Row],[CustomerID]],Orders[[#This Row],[Order Value]])</f>
        <v>O02515C047114890.32</v>
      </c>
    </row>
    <row r="1010" spans="1:19" x14ac:dyDescent="0.25">
      <c r="A1010" s="1" t="s">
        <v>1502</v>
      </c>
      <c r="B1010" s="1" t="s">
        <v>310</v>
      </c>
      <c r="C1010" s="1" t="s">
        <v>108</v>
      </c>
      <c r="D1010" s="1" t="str">
        <f>VLOOKUP(C1010,Products[],2,FALSE)</f>
        <v>Men Max 446</v>
      </c>
      <c r="E1010" s="1" t="str">
        <f>VLOOKUP(Orders[[#This Row],[ProductID]],Products[],3,FALSE)</f>
        <v>Apparel</v>
      </c>
      <c r="F1010" s="1" t="s">
        <v>23</v>
      </c>
      <c r="G1010" s="1" t="str">
        <f>_xlfn.XLOOKUP(Orders[[#This Row],[CustomerID]],'Customers'!A:A,'Customers'!E:E)</f>
        <v>Home Office</v>
      </c>
      <c r="H1010" s="2">
        <v>45367</v>
      </c>
      <c r="I1010" s="2">
        <v>45381</v>
      </c>
      <c r="J1010">
        <v>7</v>
      </c>
      <c r="K1010">
        <v>6241.8</v>
      </c>
      <c r="L1010">
        <v>0</v>
      </c>
      <c r="M1010" s="1" t="s">
        <v>14</v>
      </c>
      <c r="N1010" s="1" t="s">
        <v>34</v>
      </c>
      <c r="O1010" s="1" t="s">
        <v>21</v>
      </c>
      <c r="P1010" s="3">
        <f>Orders[[#This Row],[Quantity]]*Orders[[#This Row],[UnitPrice]]*(1-Orders[[#This Row],[Discount]])</f>
        <v>43692.6</v>
      </c>
      <c r="Q1010" s="1" t="str">
        <f>IF(AND(Orders[[#This Row],[Order Value]]&gt;50000,Orders[[#This Row],[Status]]="Completed"),"Yes","No")</f>
        <v>No</v>
      </c>
      <c r="R1010" s="1" t="str">
        <f>IF(OR(Orders[[#This Row],[Region]]="Dhaka",Orders[[#This Row],[Region]]="Chattogram"),"Priority","Standard")</f>
        <v>Standard</v>
      </c>
      <c r="S1010" s="1" t="str">
        <f>_xlfn.CONCAT(Orders[[#This Row],[OrderID]],Orders[[#This Row],[CustomerID]],Orders[[#This Row],[Order Value]])</f>
        <v>O04726C009243692.6</v>
      </c>
    </row>
    <row r="1011" spans="1:19" x14ac:dyDescent="0.25">
      <c r="A1011" s="1" t="s">
        <v>1503</v>
      </c>
      <c r="B1011" s="1" t="s">
        <v>878</v>
      </c>
      <c r="C1011" s="1" t="s">
        <v>201</v>
      </c>
      <c r="D1011" s="1" t="str">
        <f>VLOOKUP(C1011,Products[],2,FALSE)</f>
        <v>Men Lite 154 (New)</v>
      </c>
      <c r="E1011" s="1" t="str">
        <f>VLOOKUP(Orders[[#This Row],[ProductID]],Products[],3,FALSE)</f>
        <v>Apparel</v>
      </c>
      <c r="F1011" s="1" t="s">
        <v>55</v>
      </c>
      <c r="G1011" s="1" t="str">
        <f>_xlfn.XLOOKUP(Orders[[#This Row],[CustomerID]],'Customers'!A:A,'Customers'!E:E)</f>
        <v>Corporate</v>
      </c>
      <c r="H1011" s="2">
        <v>45962</v>
      </c>
      <c r="I1011" s="2">
        <v>45971</v>
      </c>
      <c r="J1011">
        <v>19</v>
      </c>
      <c r="K1011">
        <v>3406.74</v>
      </c>
      <c r="L1011">
        <v>0</v>
      </c>
      <c r="M1011" s="1" t="s">
        <v>43</v>
      </c>
      <c r="N1011" s="1" t="s">
        <v>84</v>
      </c>
      <c r="O1011" s="1" t="s">
        <v>29</v>
      </c>
      <c r="P1011" s="3">
        <f>Orders[[#This Row],[Quantity]]*Orders[[#This Row],[UnitPrice]]*(1-Orders[[#This Row],[Discount]])</f>
        <v>64728.06</v>
      </c>
      <c r="Q1011" s="1" t="str">
        <f>IF(AND(Orders[[#This Row],[Order Value]]&gt;50000,Orders[[#This Row],[Status]]="Completed"),"Yes","No")</f>
        <v>No</v>
      </c>
      <c r="R1011" s="1" t="str">
        <f>IF(OR(Orders[[#This Row],[Region]]="Dhaka",Orders[[#This Row],[Region]]="Chattogram"),"Priority","Standard")</f>
        <v>Standard</v>
      </c>
      <c r="S1011" s="1" t="str">
        <f>_xlfn.CONCAT(Orders[[#This Row],[OrderID]],Orders[[#This Row],[CustomerID]],Orders[[#This Row],[Order Value]])</f>
        <v>O00670C025764728.06</v>
      </c>
    </row>
    <row r="1012" spans="1:19" x14ac:dyDescent="0.25">
      <c r="A1012" s="1" t="s">
        <v>1504</v>
      </c>
      <c r="B1012" s="1" t="s">
        <v>61</v>
      </c>
      <c r="C1012" s="1" t="s">
        <v>191</v>
      </c>
      <c r="D1012" s="1" t="str">
        <f>VLOOKUP(C1012,Products[],2,FALSE)</f>
        <v>Snacks Standard 597</v>
      </c>
      <c r="E1012" s="1" t="str">
        <f>VLOOKUP(Orders[[#This Row],[ProductID]],Products[],3,FALSE)</f>
        <v>Groceries</v>
      </c>
      <c r="F1012" s="1" t="s">
        <v>63</v>
      </c>
      <c r="G1012" s="1" t="str">
        <f>_xlfn.XLOOKUP(Orders[[#This Row],[CustomerID]],'Customers'!A:A,'Customers'!E:E)</f>
        <v>SMB</v>
      </c>
      <c r="H1012" s="2">
        <v>45603</v>
      </c>
      <c r="I1012" s="2">
        <v>45608</v>
      </c>
      <c r="J1012">
        <v>3</v>
      </c>
      <c r="K1012">
        <v>5684.95</v>
      </c>
      <c r="L1012">
        <v>0.2</v>
      </c>
      <c r="M1012" s="1" t="s">
        <v>20</v>
      </c>
      <c r="N1012" s="1" t="s">
        <v>34</v>
      </c>
      <c r="O1012" s="1" t="s">
        <v>35</v>
      </c>
      <c r="P1012" s="3">
        <f>Orders[[#This Row],[Quantity]]*Orders[[#This Row],[UnitPrice]]*(1-Orders[[#This Row],[Discount]])</f>
        <v>13643.88</v>
      </c>
      <c r="Q1012" s="1" t="str">
        <f>IF(AND(Orders[[#This Row],[Order Value]]&gt;50000,Orders[[#This Row],[Status]]="Completed"),"Yes","No")</f>
        <v>No</v>
      </c>
      <c r="R1012" s="1" t="str">
        <f>IF(OR(Orders[[#This Row],[Region]]="Dhaka",Orders[[#This Row],[Region]]="Chattogram"),"Priority","Standard")</f>
        <v>Priority</v>
      </c>
      <c r="S1012" s="1" t="str">
        <f>_xlfn.CONCAT(Orders[[#This Row],[OrderID]],Orders[[#This Row],[CustomerID]],Orders[[#This Row],[Order Value]])</f>
        <v>O04366C038013643.88</v>
      </c>
    </row>
    <row r="1013" spans="1:19" x14ac:dyDescent="0.25">
      <c r="A1013" s="1" t="s">
        <v>1505</v>
      </c>
      <c r="B1013" s="1" t="s">
        <v>547</v>
      </c>
      <c r="C1013" s="1" t="s">
        <v>58</v>
      </c>
      <c r="D1013" s="1" t="str">
        <f>VLOOKUP(C1013,Products[],2,FALSE)</f>
        <v>Beverages Standard 258</v>
      </c>
      <c r="E1013" s="1" t="str">
        <f>VLOOKUP(Orders[[#This Row],[ProductID]],Products[],3,FALSE)</f>
        <v>Groceries</v>
      </c>
      <c r="F1013" s="1" t="s">
        <v>33</v>
      </c>
      <c r="G1013" s="1" t="str">
        <f>_xlfn.XLOOKUP(Orders[[#This Row],[CustomerID]],'Customers'!A:A,'Customers'!E:E)</f>
        <v>Home Office</v>
      </c>
      <c r="H1013" s="2">
        <v>45506</v>
      </c>
      <c r="I1013" s="2">
        <v>45520</v>
      </c>
      <c r="J1013">
        <v>24</v>
      </c>
      <c r="K1013">
        <v>1150.25</v>
      </c>
      <c r="L1013">
        <v>0</v>
      </c>
      <c r="M1013" s="1" t="s">
        <v>52</v>
      </c>
      <c r="N1013" s="1" t="s">
        <v>34</v>
      </c>
      <c r="O1013" s="1" t="s">
        <v>29</v>
      </c>
      <c r="P1013" s="3">
        <f>Orders[[#This Row],[Quantity]]*Orders[[#This Row],[UnitPrice]]*(1-Orders[[#This Row],[Discount]])</f>
        <v>27606</v>
      </c>
      <c r="Q1013" s="1" t="str">
        <f>IF(AND(Orders[[#This Row],[Order Value]]&gt;50000,Orders[[#This Row],[Status]]="Completed"),"Yes","No")</f>
        <v>No</v>
      </c>
      <c r="R1013" s="1" t="str">
        <f>IF(OR(Orders[[#This Row],[Region]]="Dhaka",Orders[[#This Row],[Region]]="Chattogram"),"Priority","Standard")</f>
        <v>Priority</v>
      </c>
      <c r="S1013" s="1" t="str">
        <f>_xlfn.CONCAT(Orders[[#This Row],[OrderID]],Orders[[#This Row],[CustomerID]],Orders[[#This Row],[Order Value]])</f>
        <v>O02479C042827606</v>
      </c>
    </row>
    <row r="1014" spans="1:19" x14ac:dyDescent="0.25">
      <c r="A1014" s="1" t="s">
        <v>1506</v>
      </c>
      <c r="B1014" s="1" t="s">
        <v>1507</v>
      </c>
      <c r="C1014" s="1" t="s">
        <v>201</v>
      </c>
      <c r="D1014" s="1" t="str">
        <f>VLOOKUP(C1014,Products[],2,FALSE)</f>
        <v>Men Lite 154 (New)</v>
      </c>
      <c r="E1014" s="1" t="str">
        <f>VLOOKUP(Orders[[#This Row],[ProductID]],Products[],3,FALSE)</f>
        <v>Apparel</v>
      </c>
      <c r="F1014" s="1" t="s">
        <v>51</v>
      </c>
      <c r="G1014" s="1" t="str">
        <f>_xlfn.XLOOKUP(Orders[[#This Row],[CustomerID]],'Customers'!A:A,'Customers'!E:E)</f>
        <v>consumer</v>
      </c>
      <c r="H1014" s="2">
        <v>45711</v>
      </c>
      <c r="I1014" s="2">
        <v>45721</v>
      </c>
      <c r="J1014">
        <v>12</v>
      </c>
      <c r="K1014">
        <v>7295.99</v>
      </c>
      <c r="L1014">
        <v>0.1</v>
      </c>
      <c r="M1014" s="1" t="s">
        <v>43</v>
      </c>
      <c r="N1014" s="1" t="s">
        <v>84</v>
      </c>
      <c r="O1014" s="1" t="s">
        <v>35</v>
      </c>
      <c r="P1014" s="3">
        <f>Orders[[#This Row],[Quantity]]*Orders[[#This Row],[UnitPrice]]*(1-Orders[[#This Row],[Discount]])</f>
        <v>78796.69200000001</v>
      </c>
      <c r="Q1014" s="1" t="str">
        <f>IF(AND(Orders[[#This Row],[Order Value]]&gt;50000,Orders[[#This Row],[Status]]="Completed"),"Yes","No")</f>
        <v>No</v>
      </c>
      <c r="R1014" s="1" t="str">
        <f>IF(OR(Orders[[#This Row],[Region]]="Dhaka",Orders[[#This Row],[Region]]="Chattogram"),"Priority","Standard")</f>
        <v>Standard</v>
      </c>
      <c r="S1014" s="1" t="str">
        <f>_xlfn.CONCAT(Orders[[#This Row],[OrderID]],Orders[[#This Row],[CustomerID]],Orders[[#This Row],[Order Value]])</f>
        <v>O02024C007278796.692</v>
      </c>
    </row>
    <row r="1015" spans="1:19" x14ac:dyDescent="0.25">
      <c r="A1015" s="1" t="s">
        <v>1508</v>
      </c>
      <c r="B1015" s="1" t="s">
        <v>186</v>
      </c>
      <c r="C1015" s="1" t="s">
        <v>157</v>
      </c>
      <c r="D1015" s="1" t="str">
        <f>VLOOKUP(C1015,Products[],2,FALSE)</f>
        <v>Snacks Deluxe 862</v>
      </c>
      <c r="E1015" s="1" t="str">
        <f>VLOOKUP(Orders[[#This Row],[ProductID]],Products[],3,FALSE)</f>
        <v>Groceries</v>
      </c>
      <c r="F1015" s="1" t="s">
        <v>82</v>
      </c>
      <c r="G1015" s="1" t="str">
        <f>_xlfn.XLOOKUP(Orders[[#This Row],[CustomerID]],'Customers'!A:A,'Customers'!E:E)</f>
        <v>Consumer</v>
      </c>
      <c r="H1015" s="2">
        <v>45423</v>
      </c>
      <c r="I1015" s="2">
        <v>45429</v>
      </c>
      <c r="J1015">
        <v>19</v>
      </c>
      <c r="K1015">
        <v>5553.86</v>
      </c>
      <c r="L1015">
        <v>0</v>
      </c>
      <c r="M1015" s="1" t="s">
        <v>52</v>
      </c>
      <c r="N1015" s="1" t="s">
        <v>34</v>
      </c>
      <c r="O1015" s="1" t="s">
        <v>35</v>
      </c>
      <c r="P1015" s="3">
        <f>Orders[[#This Row],[Quantity]]*Orders[[#This Row],[UnitPrice]]*(1-Orders[[#This Row],[Discount]])</f>
        <v>105523.34</v>
      </c>
      <c r="Q1015" s="1" t="str">
        <f>IF(AND(Orders[[#This Row],[Order Value]]&gt;50000,Orders[[#This Row],[Status]]="Completed"),"Yes","No")</f>
        <v>Yes</v>
      </c>
      <c r="R1015" s="1" t="str">
        <f>IF(OR(Orders[[#This Row],[Region]]="Dhaka",Orders[[#This Row],[Region]]="Chattogram"),"Priority","Standard")</f>
        <v>Priority</v>
      </c>
      <c r="S1015" s="1" t="str">
        <f>_xlfn.CONCAT(Orders[[#This Row],[OrderID]],Orders[[#This Row],[CustomerID]],Orders[[#This Row],[Order Value]])</f>
        <v>O03073C0054105523.34</v>
      </c>
    </row>
    <row r="1016" spans="1:19" x14ac:dyDescent="0.25">
      <c r="A1016" s="1" t="s">
        <v>1509</v>
      </c>
      <c r="B1016" s="1" t="s">
        <v>57</v>
      </c>
      <c r="C1016" s="1" t="s">
        <v>32</v>
      </c>
      <c r="D1016" s="1" t="str">
        <f>VLOOKUP(C1016,Products[],2,FALSE)</f>
        <v>Binders Max 146</v>
      </c>
      <c r="E1016" s="1" t="str">
        <f>VLOOKUP(Orders[[#This Row],[ProductID]],Products[],3,FALSE)</f>
        <v>Office Supplies</v>
      </c>
      <c r="F1016" s="1" t="s">
        <v>105</v>
      </c>
      <c r="G1016" s="1" t="str">
        <f>_xlfn.XLOOKUP(Orders[[#This Row],[CustomerID]],'Customers'!A:A,'Customers'!E:E)</f>
        <v>Home Office</v>
      </c>
      <c r="H1016" s="2">
        <v>45575</v>
      </c>
      <c r="I1016" s="2">
        <v>45579</v>
      </c>
      <c r="J1016">
        <v>5</v>
      </c>
      <c r="K1016">
        <v>7139.99</v>
      </c>
      <c r="L1016">
        <v>0.15</v>
      </c>
      <c r="M1016" s="1" t="s">
        <v>14</v>
      </c>
      <c r="N1016" s="1" t="s">
        <v>34</v>
      </c>
      <c r="O1016" s="1" t="s">
        <v>24</v>
      </c>
      <c r="P1016" s="3">
        <f>Orders[[#This Row],[Quantity]]*Orders[[#This Row],[UnitPrice]]*(1-Orders[[#This Row],[Discount]])</f>
        <v>30344.957499999997</v>
      </c>
      <c r="Q1016" s="1" t="str">
        <f>IF(AND(Orders[[#This Row],[Order Value]]&gt;50000,Orders[[#This Row],[Status]]="Completed"),"Yes","No")</f>
        <v>No</v>
      </c>
      <c r="R1016" s="1" t="str">
        <f>IF(OR(Orders[[#This Row],[Region]]="Dhaka",Orders[[#This Row],[Region]]="Chattogram"),"Priority","Standard")</f>
        <v>Standard</v>
      </c>
      <c r="S1016" s="1" t="str">
        <f>_xlfn.CONCAT(Orders[[#This Row],[OrderID]],Orders[[#This Row],[CustomerID]],Orders[[#This Row],[Order Value]])</f>
        <v>O04207C044330344.9575</v>
      </c>
    </row>
    <row r="1017" spans="1:19" x14ac:dyDescent="0.25">
      <c r="A1017" s="1" t="s">
        <v>1510</v>
      </c>
      <c r="B1017" s="1" t="s">
        <v>1061</v>
      </c>
      <c r="C1017" s="1" t="s">
        <v>197</v>
      </c>
      <c r="D1017" s="1" t="str">
        <f>VLOOKUP(C1017,Products[],2,FALSE)</f>
        <v>Chairs Prime 149</v>
      </c>
      <c r="E1017" s="1" t="str">
        <f>VLOOKUP(Orders[[#This Row],[ProductID]],Products[],3,FALSE)</f>
        <v>Furniture</v>
      </c>
      <c r="F1017" s="1" t="s">
        <v>152</v>
      </c>
      <c r="G1017" s="1" t="str">
        <f>_xlfn.XLOOKUP(Orders[[#This Row],[CustomerID]],'Customers'!A:A,'Customers'!E:E)</f>
        <v>Corporate</v>
      </c>
      <c r="H1017" s="2">
        <v>45760</v>
      </c>
      <c r="I1017" s="2">
        <v>45774</v>
      </c>
      <c r="J1017">
        <v>6</v>
      </c>
      <c r="K1017">
        <v>699.28</v>
      </c>
      <c r="L1017">
        <v>0.2</v>
      </c>
      <c r="M1017" s="1" t="s">
        <v>14</v>
      </c>
      <c r="N1017" s="1" t="s">
        <v>34</v>
      </c>
      <c r="O1017" s="1" t="s">
        <v>24</v>
      </c>
      <c r="P1017" s="3">
        <f>Orders[[#This Row],[Quantity]]*Orders[[#This Row],[UnitPrice]]*(1-Orders[[#This Row],[Discount]])</f>
        <v>3356.5440000000003</v>
      </c>
      <c r="Q1017" s="1" t="str">
        <f>IF(AND(Orders[[#This Row],[Order Value]]&gt;50000,Orders[[#This Row],[Status]]="Completed"),"Yes","No")</f>
        <v>No</v>
      </c>
      <c r="R1017" s="1" t="str">
        <f>IF(OR(Orders[[#This Row],[Region]]="Dhaka",Orders[[#This Row],[Region]]="Chattogram"),"Priority","Standard")</f>
        <v>Standard</v>
      </c>
      <c r="S1017" s="1" t="str">
        <f>_xlfn.CONCAT(Orders[[#This Row],[OrderID]],Orders[[#This Row],[CustomerID]],Orders[[#This Row],[Order Value]])</f>
        <v>O05288C00153356.544</v>
      </c>
    </row>
    <row r="1018" spans="1:19" x14ac:dyDescent="0.25">
      <c r="A1018" s="1" t="s">
        <v>1511</v>
      </c>
      <c r="B1018" s="1" t="s">
        <v>457</v>
      </c>
      <c r="C1018" s="1" t="s">
        <v>121</v>
      </c>
      <c r="D1018" s="1" t="str">
        <f>VLOOKUP(C1018,Products[],2,FALSE)</f>
        <v>Storage Max 865</v>
      </c>
      <c r="E1018" s="1" t="str">
        <f>VLOOKUP(Orders[[#This Row],[ProductID]],Products[],3,FALSE)</f>
        <v>Furniture</v>
      </c>
      <c r="F1018" s="1" t="s">
        <v>13</v>
      </c>
      <c r="G1018" s="1" t="str">
        <f>_xlfn.XLOOKUP(Orders[[#This Row],[CustomerID]],'Customers'!A:A,'Customers'!E:E)</f>
        <v>Home Office</v>
      </c>
      <c r="H1018" s="2">
        <v>45658</v>
      </c>
      <c r="I1018" s="2">
        <v>45667</v>
      </c>
      <c r="J1018">
        <v>2</v>
      </c>
      <c r="K1018">
        <v>6915.68</v>
      </c>
      <c r="L1018">
        <v>0.15</v>
      </c>
      <c r="M1018" s="1" t="s">
        <v>52</v>
      </c>
      <c r="N1018" s="1" t="s">
        <v>34</v>
      </c>
      <c r="O1018" s="1" t="s">
        <v>29</v>
      </c>
      <c r="P1018" s="3">
        <f>Orders[[#This Row],[Quantity]]*Orders[[#This Row],[UnitPrice]]*(1-Orders[[#This Row],[Discount]])</f>
        <v>11756.656000000001</v>
      </c>
      <c r="Q1018" s="1" t="str">
        <f>IF(AND(Orders[[#This Row],[Order Value]]&gt;50000,Orders[[#This Row],[Status]]="Completed"),"Yes","No")</f>
        <v>No</v>
      </c>
      <c r="R1018" s="1" t="str">
        <f>IF(OR(Orders[[#This Row],[Region]]="Dhaka",Orders[[#This Row],[Region]]="Chattogram"),"Priority","Standard")</f>
        <v>Priority</v>
      </c>
      <c r="S1018" s="1" t="str">
        <f>_xlfn.CONCAT(Orders[[#This Row],[OrderID]],Orders[[#This Row],[CustomerID]],Orders[[#This Row],[Order Value]])</f>
        <v>O03630C004211756.656</v>
      </c>
    </row>
    <row r="1019" spans="1:19" x14ac:dyDescent="0.25">
      <c r="A1019" s="1" t="s">
        <v>1512</v>
      </c>
      <c r="B1019" s="1" t="s">
        <v>696</v>
      </c>
      <c r="C1019" s="1" t="s">
        <v>138</v>
      </c>
      <c r="D1019" s="1" t="str">
        <f>VLOOKUP(C1019,Products[],2,FALSE)</f>
        <v>Pens Deluxe 654</v>
      </c>
      <c r="E1019" s="1" t="str">
        <f>VLOOKUP(Orders[[#This Row],[ProductID]],Products[],3,FALSE)</f>
        <v>Office Supplies</v>
      </c>
      <c r="F1019" s="1" t="s">
        <v>125</v>
      </c>
      <c r="G1019" s="1" t="str">
        <f>_xlfn.XLOOKUP(Orders[[#This Row],[CustomerID]],'Customers'!A:A,'Customers'!E:E)</f>
        <v>SMB</v>
      </c>
      <c r="H1019" s="2">
        <v>45853</v>
      </c>
      <c r="I1019" s="2">
        <v>45851</v>
      </c>
      <c r="J1019">
        <v>22</v>
      </c>
      <c r="K1019">
        <v>223.04</v>
      </c>
      <c r="L1019">
        <v>0</v>
      </c>
      <c r="M1019" s="1" t="s">
        <v>52</v>
      </c>
      <c r="N1019" s="1" t="s">
        <v>28</v>
      </c>
      <c r="O1019" s="1" t="s">
        <v>29</v>
      </c>
      <c r="P1019" s="3">
        <f>Orders[[#This Row],[Quantity]]*Orders[[#This Row],[UnitPrice]]*(1-Orders[[#This Row],[Discount]])</f>
        <v>4906.88</v>
      </c>
      <c r="Q1019" s="1" t="str">
        <f>IF(AND(Orders[[#This Row],[Order Value]]&gt;50000,Orders[[#This Row],[Status]]="Completed"),"Yes","No")</f>
        <v>No</v>
      </c>
      <c r="R1019" s="1" t="str">
        <f>IF(OR(Orders[[#This Row],[Region]]="Dhaka",Orders[[#This Row],[Region]]="Chattogram"),"Priority","Standard")</f>
        <v>Priority</v>
      </c>
      <c r="S1019" s="1" t="str">
        <f>_xlfn.CONCAT(Orders[[#This Row],[OrderID]],Orders[[#This Row],[CustomerID]],Orders[[#This Row],[Order Value]])</f>
        <v>O04126C01264906.88</v>
      </c>
    </row>
    <row r="1020" spans="1:19" x14ac:dyDescent="0.25">
      <c r="A1020" s="1" t="s">
        <v>1513</v>
      </c>
      <c r="B1020" s="1" t="s">
        <v>483</v>
      </c>
      <c r="C1020" s="1" t="s">
        <v>62</v>
      </c>
      <c r="D1020" s="1" t="str">
        <f>VLOOKUP(C1020,Products[],2,FALSE)</f>
        <v>Mobile Accessories Lite 346</v>
      </c>
      <c r="E1020" s="1" t="str">
        <f>VLOOKUP(Orders[[#This Row],[ProductID]],Products[],3,FALSE)</f>
        <v>Electronics</v>
      </c>
      <c r="F1020" s="1" t="s">
        <v>79</v>
      </c>
      <c r="G1020" s="1" t="str">
        <f>_xlfn.XLOOKUP(Orders[[#This Row],[CustomerID]],'Customers'!A:A,'Customers'!E:E)</f>
        <v>Consumer</v>
      </c>
      <c r="H1020" s="2">
        <v>45740</v>
      </c>
      <c r="I1020" s="2">
        <v>45742</v>
      </c>
      <c r="J1020">
        <v>20</v>
      </c>
      <c r="K1020">
        <v>6167.28</v>
      </c>
      <c r="L1020">
        <v>0.2</v>
      </c>
      <c r="M1020" s="1" t="s">
        <v>14</v>
      </c>
      <c r="N1020" s="1" t="s">
        <v>34</v>
      </c>
      <c r="O1020" s="1" t="s">
        <v>35</v>
      </c>
      <c r="P1020" s="3">
        <f>Orders[[#This Row],[Quantity]]*Orders[[#This Row],[UnitPrice]]*(1-Orders[[#This Row],[Discount]])</f>
        <v>98676.479999999996</v>
      </c>
      <c r="Q1020" s="1" t="str">
        <f>IF(AND(Orders[[#This Row],[Order Value]]&gt;50000,Orders[[#This Row],[Status]]="Completed"),"Yes","No")</f>
        <v>Yes</v>
      </c>
      <c r="R1020" s="1" t="str">
        <f>IF(OR(Orders[[#This Row],[Region]]="Dhaka",Orders[[#This Row],[Region]]="Chattogram"),"Priority","Standard")</f>
        <v>Standard</v>
      </c>
      <c r="S1020" s="1" t="str">
        <f>_xlfn.CONCAT(Orders[[#This Row],[OrderID]],Orders[[#This Row],[CustomerID]],Orders[[#This Row],[Order Value]])</f>
        <v>O04188C024598676.48</v>
      </c>
    </row>
    <row r="1021" spans="1:19" x14ac:dyDescent="0.25">
      <c r="A1021" s="1" t="s">
        <v>1514</v>
      </c>
      <c r="B1021" s="1" t="s">
        <v>1000</v>
      </c>
      <c r="C1021" s="1" t="s">
        <v>12</v>
      </c>
      <c r="D1021" s="1" t="str">
        <f>VLOOKUP(C1021,Products[],2,FALSE)</f>
        <v>Beverages Plus 578</v>
      </c>
      <c r="E1021" s="1" t="str">
        <f>VLOOKUP(Orders[[#This Row],[ProductID]],Products[],3,FALSE)</f>
        <v>Groceries</v>
      </c>
      <c r="F1021" s="1" t="s">
        <v>23</v>
      </c>
      <c r="G1021" s="1" t="str">
        <f>_xlfn.XLOOKUP(Orders[[#This Row],[CustomerID]],'Customers'!A:A,'Customers'!E:E)</f>
        <v>Home Office</v>
      </c>
      <c r="H1021" s="2">
        <v>45664</v>
      </c>
      <c r="I1021" s="2">
        <v>45672</v>
      </c>
      <c r="J1021">
        <v>16</v>
      </c>
      <c r="K1021">
        <v>5643.36</v>
      </c>
      <c r="L1021">
        <v>0.15</v>
      </c>
      <c r="M1021" s="1" t="s">
        <v>43</v>
      </c>
      <c r="N1021" s="1" t="s">
        <v>84</v>
      </c>
      <c r="O1021" s="1" t="s">
        <v>24</v>
      </c>
      <c r="P1021" s="3">
        <f>Orders[[#This Row],[Quantity]]*Orders[[#This Row],[UnitPrice]]*(1-Orders[[#This Row],[Discount]])</f>
        <v>76749.695999999996</v>
      </c>
      <c r="Q1021" s="1" t="str">
        <f>IF(AND(Orders[[#This Row],[Order Value]]&gt;50000,Orders[[#This Row],[Status]]="Completed"),"Yes","No")</f>
        <v>No</v>
      </c>
      <c r="R1021" s="1" t="str">
        <f>IF(OR(Orders[[#This Row],[Region]]="Dhaka",Orders[[#This Row],[Region]]="Chattogram"),"Priority","Standard")</f>
        <v>Standard</v>
      </c>
      <c r="S1021" s="1" t="str">
        <f>_xlfn.CONCAT(Orders[[#This Row],[OrderID]],Orders[[#This Row],[CustomerID]],Orders[[#This Row],[Order Value]])</f>
        <v>O04587C040576749.696</v>
      </c>
    </row>
    <row r="1022" spans="1:19" x14ac:dyDescent="0.25">
      <c r="A1022" s="1" t="s">
        <v>1515</v>
      </c>
      <c r="B1022" s="1" t="s">
        <v>252</v>
      </c>
      <c r="C1022" s="1" t="s">
        <v>62</v>
      </c>
      <c r="D1022" s="1" t="str">
        <f>VLOOKUP(C1022,Products[],2,FALSE)</f>
        <v>Mobile Accessories Lite 346</v>
      </c>
      <c r="E1022" s="1" t="str">
        <f>VLOOKUP(Orders[[#This Row],[ProductID]],Products[],3,FALSE)</f>
        <v>Electronics</v>
      </c>
      <c r="F1022" s="1" t="s">
        <v>51</v>
      </c>
      <c r="G1022" s="1" t="str">
        <f>_xlfn.XLOOKUP(Orders[[#This Row],[CustomerID]],'Customers'!A:A,'Customers'!E:E)</f>
        <v>SMB</v>
      </c>
      <c r="H1022" s="2">
        <v>45367</v>
      </c>
      <c r="I1022" s="2">
        <v>45373</v>
      </c>
      <c r="J1022">
        <v>13</v>
      </c>
      <c r="K1022">
        <v>178.51</v>
      </c>
      <c r="L1022">
        <v>0</v>
      </c>
      <c r="M1022" s="1" t="s">
        <v>43</v>
      </c>
      <c r="N1022" s="1" t="s">
        <v>28</v>
      </c>
      <c r="O1022" s="1" t="s">
        <v>29</v>
      </c>
      <c r="P1022" s="3">
        <f>Orders[[#This Row],[Quantity]]*Orders[[#This Row],[UnitPrice]]*(1-Orders[[#This Row],[Discount]])</f>
        <v>2320.63</v>
      </c>
      <c r="Q1022" s="1" t="str">
        <f>IF(AND(Orders[[#This Row],[Order Value]]&gt;50000,Orders[[#This Row],[Status]]="Completed"),"Yes","No")</f>
        <v>No</v>
      </c>
      <c r="R1022" s="1" t="str">
        <f>IF(OR(Orders[[#This Row],[Region]]="Dhaka",Orders[[#This Row],[Region]]="Chattogram"),"Priority","Standard")</f>
        <v>Standard</v>
      </c>
      <c r="S1022" s="1" t="str">
        <f>_xlfn.CONCAT(Orders[[#This Row],[OrderID]],Orders[[#This Row],[CustomerID]],Orders[[#This Row],[Order Value]])</f>
        <v>O05609C02802320.63</v>
      </c>
    </row>
    <row r="1023" spans="1:19" x14ac:dyDescent="0.25">
      <c r="A1023" s="1" t="s">
        <v>1516</v>
      </c>
      <c r="B1023" s="1" t="s">
        <v>97</v>
      </c>
      <c r="C1023" s="1" t="s">
        <v>41</v>
      </c>
      <c r="D1023" s="1" t="str">
        <f>VLOOKUP(C1023,Products[],2,FALSE)</f>
        <v>Personal Care Mini 941</v>
      </c>
      <c r="E1023" s="1" t="str">
        <f>VLOOKUP(Orders[[#This Row],[ProductID]],Products[],3,FALSE)</f>
        <v>Groceries</v>
      </c>
      <c r="F1023" s="1" t="s">
        <v>55</v>
      </c>
      <c r="G1023" s="1" t="str">
        <f>_xlfn.XLOOKUP(Orders[[#This Row],[CustomerID]],'Customers'!A:A,'Customers'!E:E)</f>
        <v>consumer</v>
      </c>
      <c r="H1023" s="2">
        <v>45747</v>
      </c>
      <c r="I1023" s="2">
        <v>45750</v>
      </c>
      <c r="J1023">
        <v>24</v>
      </c>
      <c r="K1023">
        <v>6983.69</v>
      </c>
      <c r="L1023">
        <v>0.1</v>
      </c>
      <c r="M1023" s="1" t="s">
        <v>39</v>
      </c>
      <c r="N1023" s="1" t="s">
        <v>34</v>
      </c>
      <c r="O1023" s="1" t="s">
        <v>35</v>
      </c>
      <c r="P1023" s="3">
        <f>Orders[[#This Row],[Quantity]]*Orders[[#This Row],[UnitPrice]]*(1-Orders[[#This Row],[Discount]])</f>
        <v>150847.704</v>
      </c>
      <c r="Q1023" s="1" t="str">
        <f>IF(AND(Orders[[#This Row],[Order Value]]&gt;50000,Orders[[#This Row],[Status]]="Completed"),"Yes","No")</f>
        <v>Yes</v>
      </c>
      <c r="R1023" s="1" t="str">
        <f>IF(OR(Orders[[#This Row],[Region]]="Dhaka",Orders[[#This Row],[Region]]="Chattogram"),"Priority","Standard")</f>
        <v>Standard</v>
      </c>
      <c r="S1023" s="1" t="str">
        <f>_xlfn.CONCAT(Orders[[#This Row],[OrderID]],Orders[[#This Row],[CustomerID]],Orders[[#This Row],[Order Value]])</f>
        <v>O02594C0265150847.704</v>
      </c>
    </row>
    <row r="1024" spans="1:19" x14ac:dyDescent="0.25">
      <c r="A1024" s="1" t="s">
        <v>1517</v>
      </c>
      <c r="B1024" s="1" t="s">
        <v>107</v>
      </c>
      <c r="C1024" s="1" t="s">
        <v>297</v>
      </c>
      <c r="D1024" s="1" t="str">
        <f>VLOOKUP(C1024,Products[],2,FALSE)</f>
        <v>Household Standard 552</v>
      </c>
      <c r="E1024" s="1" t="str">
        <f>VLOOKUP(Orders[[#This Row],[ProductID]],Products[],3,FALSE)</f>
        <v>Groceries</v>
      </c>
      <c r="F1024" s="1" t="s">
        <v>51</v>
      </c>
      <c r="G1024" s="1" t="str">
        <f>_xlfn.XLOOKUP(Orders[[#This Row],[CustomerID]],'Customers'!A:A,'Customers'!E:E)</f>
        <v>Home Office</v>
      </c>
      <c r="H1024" s="2">
        <v>45512</v>
      </c>
      <c r="I1024" s="2">
        <v>45518</v>
      </c>
      <c r="J1024">
        <v>10</v>
      </c>
      <c r="K1024">
        <v>3391.22</v>
      </c>
      <c r="L1024">
        <v>0</v>
      </c>
      <c r="M1024" s="1" t="s">
        <v>39</v>
      </c>
      <c r="N1024" s="1" t="s">
        <v>15</v>
      </c>
      <c r="O1024" s="1" t="s">
        <v>35</v>
      </c>
      <c r="P1024" s="3">
        <f>Orders[[#This Row],[Quantity]]*Orders[[#This Row],[UnitPrice]]*(1-Orders[[#This Row],[Discount]])</f>
        <v>33912.199999999997</v>
      </c>
      <c r="Q1024" s="1" t="str">
        <f>IF(AND(Orders[[#This Row],[Order Value]]&gt;50000,Orders[[#This Row],[Status]]="Completed"),"Yes","No")</f>
        <v>No</v>
      </c>
      <c r="R1024" s="1" t="str">
        <f>IF(OR(Orders[[#This Row],[Region]]="Dhaka",Orders[[#This Row],[Region]]="Chattogram"),"Priority","Standard")</f>
        <v>Standard</v>
      </c>
      <c r="S1024" s="1" t="str">
        <f>_xlfn.CONCAT(Orders[[#This Row],[OrderID]],Orders[[#This Row],[CustomerID]],Orders[[#This Row],[Order Value]])</f>
        <v>O00130C010833912.2</v>
      </c>
    </row>
    <row r="1025" spans="1:19" hidden="1" x14ac:dyDescent="0.25">
      <c r="A1025" s="1" t="s">
        <v>1518</v>
      </c>
      <c r="B1025" s="1" t="s">
        <v>722</v>
      </c>
      <c r="C1025" s="1" t="s">
        <v>38</v>
      </c>
      <c r="D1025" s="1" t="e">
        <f>VLOOKUP(C1025,Products[],2,FALSE)</f>
        <v>#N/A</v>
      </c>
      <c r="E1025" s="1" t="e">
        <f>VLOOKUP(Orders[[#This Row],[ProductID]],Products[],3,FALSE)</f>
        <v>#N/A</v>
      </c>
      <c r="F1025" s="1" t="s">
        <v>79</v>
      </c>
      <c r="G1025" s="1" t="str">
        <f>_xlfn.XLOOKUP(Orders[[#This Row],[CustomerID]],'Customers'!A:A,'Customers'!E:E)</f>
        <v>Consumer</v>
      </c>
      <c r="H1025" s="2">
        <v>45953</v>
      </c>
      <c r="I1025" s="2">
        <v>45967</v>
      </c>
      <c r="J1025">
        <v>14</v>
      </c>
      <c r="K1025">
        <v>4994.1000000000004</v>
      </c>
      <c r="L1025">
        <v>0</v>
      </c>
      <c r="M1025" s="1" t="s">
        <v>43</v>
      </c>
      <c r="N1025" s="1" t="s">
        <v>34</v>
      </c>
      <c r="O1025" s="1" t="s">
        <v>21</v>
      </c>
      <c r="P1025" s="3">
        <f>Orders[[#This Row],[Quantity]]*Orders[[#This Row],[UnitPrice]]*(1-Orders[[#This Row],[Discount]])</f>
        <v>69917.400000000009</v>
      </c>
      <c r="Q1025" s="1" t="str">
        <f>IF(AND(Orders[[#This Row],[Order Value]]&gt;50000,Orders[[#This Row],[Status]]="Completed"),"Yes","No")</f>
        <v>Yes</v>
      </c>
      <c r="R1025" s="1" t="str">
        <f>IF(OR(Orders[[#This Row],[Region]]="Dhaka",Orders[[#This Row],[Region]]="Chattogram"),"Priority","Standard")</f>
        <v>Standard</v>
      </c>
      <c r="S1025" s="1" t="str">
        <f>_xlfn.CONCAT(Orders[[#This Row],[OrderID]],Orders[[#This Row],[CustomerID]],Orders[[#This Row],[Order Value]])</f>
        <v>O05097C038369917.4</v>
      </c>
    </row>
    <row r="1026" spans="1:19" x14ac:dyDescent="0.25">
      <c r="A1026" s="1" t="s">
        <v>1519</v>
      </c>
      <c r="B1026" s="1" t="s">
        <v>245</v>
      </c>
      <c r="C1026" s="1" t="s">
        <v>178</v>
      </c>
      <c r="D1026" s="1" t="str">
        <f>VLOOKUP(C1026,Products[],2,FALSE)</f>
        <v>Personal Care Mini 570</v>
      </c>
      <c r="E1026" s="1" t="str">
        <f>VLOOKUP(Orders[[#This Row],[ProductID]],Products[],3,FALSE)</f>
        <v>Groceries</v>
      </c>
      <c r="F1026" s="1" t="s">
        <v>33</v>
      </c>
      <c r="G1026" s="1" t="str">
        <f>_xlfn.XLOOKUP(Orders[[#This Row],[CustomerID]],'Customers'!A:A,'Customers'!E:E)</f>
        <v>consumer</v>
      </c>
      <c r="H1026" s="2">
        <v>45445</v>
      </c>
      <c r="I1026" s="2">
        <v>45450</v>
      </c>
      <c r="J1026">
        <v>19</v>
      </c>
      <c r="K1026">
        <v>7044.45</v>
      </c>
      <c r="L1026">
        <v>0.1</v>
      </c>
      <c r="M1026" s="1" t="s">
        <v>43</v>
      </c>
      <c r="N1026" s="1" t="s">
        <v>34</v>
      </c>
      <c r="O1026" s="1" t="s">
        <v>24</v>
      </c>
      <c r="P1026" s="3">
        <f>Orders[[#This Row],[Quantity]]*Orders[[#This Row],[UnitPrice]]*(1-Orders[[#This Row],[Discount]])</f>
        <v>120460.09499999999</v>
      </c>
      <c r="Q1026" s="1" t="str">
        <f>IF(AND(Orders[[#This Row],[Order Value]]&gt;50000,Orders[[#This Row],[Status]]="Completed"),"Yes","No")</f>
        <v>Yes</v>
      </c>
      <c r="R1026" s="1" t="str">
        <f>IF(OR(Orders[[#This Row],[Region]]="Dhaka",Orders[[#This Row],[Region]]="Chattogram"),"Priority","Standard")</f>
        <v>Standard</v>
      </c>
      <c r="S1026" s="1" t="str">
        <f>_xlfn.CONCAT(Orders[[#This Row],[OrderID]],Orders[[#This Row],[CustomerID]],Orders[[#This Row],[Order Value]])</f>
        <v>O02310C0098120460.095</v>
      </c>
    </row>
    <row r="1027" spans="1:19" x14ac:dyDescent="0.25">
      <c r="A1027" s="1" t="s">
        <v>1520</v>
      </c>
      <c r="B1027" s="1" t="s">
        <v>279</v>
      </c>
      <c r="C1027" s="1" t="s">
        <v>191</v>
      </c>
      <c r="D1027" s="1" t="str">
        <f>VLOOKUP(C1027,Products[],2,FALSE)</f>
        <v>Snacks Standard 597</v>
      </c>
      <c r="E1027" s="1" t="str">
        <f>VLOOKUP(Orders[[#This Row],[ProductID]],Products[],3,FALSE)</f>
        <v>Groceries</v>
      </c>
      <c r="F1027" s="1" t="s">
        <v>23</v>
      </c>
      <c r="G1027" s="1" t="str">
        <f>_xlfn.XLOOKUP(Orders[[#This Row],[CustomerID]],'Customers'!A:A,'Customers'!E:E)</f>
        <v>Home Office</v>
      </c>
      <c r="H1027" s="2">
        <v>45311</v>
      </c>
      <c r="I1027" s="2">
        <v>45321</v>
      </c>
      <c r="J1027">
        <v>13</v>
      </c>
      <c r="K1027">
        <v>3880.25</v>
      </c>
      <c r="L1027">
        <v>0.2</v>
      </c>
      <c r="M1027" s="1" t="s">
        <v>14</v>
      </c>
      <c r="N1027" s="1" t="s">
        <v>15</v>
      </c>
      <c r="O1027" s="1" t="s">
        <v>24</v>
      </c>
      <c r="P1027" s="3">
        <f>Orders[[#This Row],[Quantity]]*Orders[[#This Row],[UnitPrice]]*(1-Orders[[#This Row],[Discount]])</f>
        <v>40354.600000000006</v>
      </c>
      <c r="Q1027" s="1" t="str">
        <f>IF(AND(Orders[[#This Row],[Order Value]]&gt;50000,Orders[[#This Row],[Status]]="Completed"),"Yes","No")</f>
        <v>No</v>
      </c>
      <c r="R1027" s="1" t="str">
        <f>IF(OR(Orders[[#This Row],[Region]]="Dhaka",Orders[[#This Row],[Region]]="Chattogram"),"Priority","Standard")</f>
        <v>Standard</v>
      </c>
      <c r="S1027" s="1" t="str">
        <f>_xlfn.CONCAT(Orders[[#This Row],[OrderID]],Orders[[#This Row],[CustomerID]],Orders[[#This Row],[Order Value]])</f>
        <v>O01303C030040354.6</v>
      </c>
    </row>
    <row r="1028" spans="1:19" x14ac:dyDescent="0.25">
      <c r="A1028" s="1" t="s">
        <v>1521</v>
      </c>
      <c r="B1028" s="1" t="s">
        <v>243</v>
      </c>
      <c r="C1028" s="1" t="s">
        <v>50</v>
      </c>
      <c r="D1028" s="1" t="str">
        <f>VLOOKUP(C1028,Products[],2,FALSE)</f>
        <v>Kids Pro 311</v>
      </c>
      <c r="E1028" s="1" t="str">
        <f>VLOOKUP(Orders[[#This Row],[ProductID]],Products[],3,FALSE)</f>
        <v>Apparel</v>
      </c>
      <c r="F1028" s="1" t="s">
        <v>23</v>
      </c>
      <c r="G1028" s="1" t="str">
        <f>_xlfn.XLOOKUP(Orders[[#This Row],[CustomerID]],'Customers'!A:A,'Customers'!E:E)</f>
        <v>Corporate</v>
      </c>
      <c r="H1028" s="2">
        <v>45643</v>
      </c>
      <c r="I1028" s="2">
        <v>45645</v>
      </c>
      <c r="J1028">
        <v>12</v>
      </c>
      <c r="K1028">
        <v>7932.53</v>
      </c>
      <c r="L1028">
        <v>0</v>
      </c>
      <c r="M1028" s="1" t="s">
        <v>14</v>
      </c>
      <c r="N1028" s="1" t="s">
        <v>34</v>
      </c>
      <c r="O1028" s="1" t="s">
        <v>29</v>
      </c>
      <c r="P1028" s="3">
        <f>Orders[[#This Row],[Quantity]]*Orders[[#This Row],[UnitPrice]]*(1-Orders[[#This Row],[Discount]])</f>
        <v>95190.36</v>
      </c>
      <c r="Q1028" s="1" t="str">
        <f>IF(AND(Orders[[#This Row],[Order Value]]&gt;50000,Orders[[#This Row],[Status]]="Completed"),"Yes","No")</f>
        <v>Yes</v>
      </c>
      <c r="R1028" s="1" t="str">
        <f>IF(OR(Orders[[#This Row],[Region]]="Dhaka",Orders[[#This Row],[Region]]="Chattogram"),"Priority","Standard")</f>
        <v>Standard</v>
      </c>
      <c r="S1028" s="1" t="str">
        <f>_xlfn.CONCAT(Orders[[#This Row],[OrderID]],Orders[[#This Row],[CustomerID]],Orders[[#This Row],[Order Value]])</f>
        <v>O04567C039695190.36</v>
      </c>
    </row>
    <row r="1029" spans="1:19" x14ac:dyDescent="0.25">
      <c r="A1029" s="1" t="s">
        <v>1522</v>
      </c>
      <c r="B1029" s="1" t="s">
        <v>184</v>
      </c>
      <c r="C1029" s="1" t="s">
        <v>87</v>
      </c>
      <c r="D1029" s="1" t="str">
        <f>VLOOKUP(C1029,Products[],2,FALSE)</f>
        <v>Storage Plus 812</v>
      </c>
      <c r="E1029" s="1" t="str">
        <f>VLOOKUP(Orders[[#This Row],[ProductID]],Products[],3,FALSE)</f>
        <v>Furniture</v>
      </c>
      <c r="F1029" s="1" t="s">
        <v>47</v>
      </c>
      <c r="G1029" s="1" t="str">
        <f>_xlfn.XLOOKUP(Orders[[#This Row],[CustomerID]],'Customers'!A:A,'Customers'!E:E)</f>
        <v>consumer</v>
      </c>
      <c r="H1029" s="2">
        <v>45546</v>
      </c>
      <c r="I1029" s="2">
        <v>45544</v>
      </c>
      <c r="J1029">
        <v>10</v>
      </c>
      <c r="K1029">
        <v>6035.46</v>
      </c>
      <c r="L1029">
        <v>0</v>
      </c>
      <c r="M1029" s="1" t="s">
        <v>20</v>
      </c>
      <c r="N1029" s="1" t="s">
        <v>34</v>
      </c>
      <c r="O1029" s="1" t="s">
        <v>21</v>
      </c>
      <c r="P1029" s="3">
        <f>Orders[[#This Row],[Quantity]]*Orders[[#This Row],[UnitPrice]]*(1-Orders[[#This Row],[Discount]])</f>
        <v>60354.6</v>
      </c>
      <c r="Q1029" s="1" t="str">
        <f>IF(AND(Orders[[#This Row],[Order Value]]&gt;50000,Orders[[#This Row],[Status]]="Completed"),"Yes","No")</f>
        <v>Yes</v>
      </c>
      <c r="R1029" s="1" t="str">
        <f>IF(OR(Orders[[#This Row],[Region]]="Dhaka",Orders[[#This Row],[Region]]="Chattogram"),"Priority","Standard")</f>
        <v>Priority</v>
      </c>
      <c r="S1029" s="1" t="str">
        <f>_xlfn.CONCAT(Orders[[#This Row],[OrderID]],Orders[[#This Row],[CustomerID]],Orders[[#This Row],[Order Value]])</f>
        <v>O01035C020060354.6</v>
      </c>
    </row>
    <row r="1030" spans="1:19" x14ac:dyDescent="0.25">
      <c r="A1030" s="1" t="s">
        <v>1523</v>
      </c>
      <c r="B1030" s="1" t="s">
        <v>977</v>
      </c>
      <c r="C1030" s="1" t="s">
        <v>138</v>
      </c>
      <c r="D1030" s="1" t="str">
        <f>VLOOKUP(C1030,Products[],2,FALSE)</f>
        <v>Pens Deluxe 654</v>
      </c>
      <c r="E1030" s="1" t="str">
        <f>VLOOKUP(Orders[[#This Row],[ProductID]],Products[],3,FALSE)</f>
        <v>Office Supplies</v>
      </c>
      <c r="F1030" s="1" t="s">
        <v>13</v>
      </c>
      <c r="G1030" s="1" t="str">
        <f>_xlfn.XLOOKUP(Orders[[#This Row],[CustomerID]],'Customers'!A:A,'Customers'!E:E)</f>
        <v>consumer</v>
      </c>
      <c r="H1030" s="2">
        <v>45755</v>
      </c>
      <c r="I1030" s="2">
        <v>45753</v>
      </c>
      <c r="J1030">
        <v>16</v>
      </c>
      <c r="K1030">
        <v>670.09</v>
      </c>
      <c r="L1030">
        <v>0.1</v>
      </c>
      <c r="M1030" s="1" t="s">
        <v>52</v>
      </c>
      <c r="N1030" s="1" t="s">
        <v>34</v>
      </c>
      <c r="O1030" s="1" t="s">
        <v>24</v>
      </c>
      <c r="P1030" s="3">
        <f>Orders[[#This Row],[Quantity]]*Orders[[#This Row],[UnitPrice]]*(1-Orders[[#This Row],[Discount]])</f>
        <v>9649.2960000000003</v>
      </c>
      <c r="Q1030" s="1" t="str">
        <f>IF(AND(Orders[[#This Row],[Order Value]]&gt;50000,Orders[[#This Row],[Status]]="Completed"),"Yes","No")</f>
        <v>No</v>
      </c>
      <c r="R1030" s="1" t="str">
        <f>IF(OR(Orders[[#This Row],[Region]]="Dhaka",Orders[[#This Row],[Region]]="Chattogram"),"Priority","Standard")</f>
        <v>Priority</v>
      </c>
      <c r="S1030" s="1" t="str">
        <f>_xlfn.CONCAT(Orders[[#This Row],[OrderID]],Orders[[#This Row],[CustomerID]],Orders[[#This Row],[Order Value]])</f>
        <v>O03415C00619649.296</v>
      </c>
    </row>
    <row r="1031" spans="1:19" x14ac:dyDescent="0.25">
      <c r="A1031" s="1" t="s">
        <v>1524</v>
      </c>
      <c r="B1031" s="1" t="s">
        <v>931</v>
      </c>
      <c r="C1031" s="1" t="s">
        <v>197</v>
      </c>
      <c r="D1031" s="1" t="str">
        <f>VLOOKUP(C1031,Products[],2,FALSE)</f>
        <v>Chairs Prime 149</v>
      </c>
      <c r="E1031" s="1" t="str">
        <f>VLOOKUP(Orders[[#This Row],[ProductID]],Products[],3,FALSE)</f>
        <v>Furniture</v>
      </c>
      <c r="F1031" s="1" t="s">
        <v>125</v>
      </c>
      <c r="G1031" s="1" t="str">
        <f>_xlfn.XLOOKUP(Orders[[#This Row],[CustomerID]],'Customers'!A:A,'Customers'!E:E)</f>
        <v>Home Office</v>
      </c>
      <c r="H1031" s="2">
        <v>45988</v>
      </c>
      <c r="I1031" s="2">
        <v>46001</v>
      </c>
      <c r="J1031">
        <v>3</v>
      </c>
      <c r="K1031">
        <v>2841.44</v>
      </c>
      <c r="L1031">
        <v>0.15</v>
      </c>
      <c r="M1031" s="1" t="s">
        <v>43</v>
      </c>
      <c r="N1031" s="1" t="s">
        <v>34</v>
      </c>
      <c r="O1031" s="1" t="s">
        <v>29</v>
      </c>
      <c r="P1031" s="3">
        <f>Orders[[#This Row],[Quantity]]*Orders[[#This Row],[UnitPrice]]*(1-Orders[[#This Row],[Discount]])</f>
        <v>7245.6719999999996</v>
      </c>
      <c r="Q1031" s="1" t="str">
        <f>IF(AND(Orders[[#This Row],[Order Value]]&gt;50000,Orders[[#This Row],[Status]]="Completed"),"Yes","No")</f>
        <v>No</v>
      </c>
      <c r="R1031" s="1" t="str">
        <f>IF(OR(Orders[[#This Row],[Region]]="Dhaka",Orders[[#This Row],[Region]]="Chattogram"),"Priority","Standard")</f>
        <v>Standard</v>
      </c>
      <c r="S1031" s="1" t="str">
        <f>_xlfn.CONCAT(Orders[[#This Row],[OrderID]],Orders[[#This Row],[CustomerID]],Orders[[#This Row],[Order Value]])</f>
        <v>O05161C00387245.672</v>
      </c>
    </row>
    <row r="1032" spans="1:19" x14ac:dyDescent="0.25">
      <c r="A1032" s="1" t="s">
        <v>1525</v>
      </c>
      <c r="B1032" s="1" t="s">
        <v>103</v>
      </c>
      <c r="C1032" s="1" t="s">
        <v>18</v>
      </c>
      <c r="D1032" s="1" t="str">
        <f>VLOOKUP(C1032,Products[],2,FALSE)</f>
        <v>Labels Deluxe 800</v>
      </c>
      <c r="E1032" s="1" t="str">
        <f>VLOOKUP(Orders[[#This Row],[ProductID]],Products[],3,FALSE)</f>
        <v>Office Supplies</v>
      </c>
      <c r="F1032" s="1" t="s">
        <v>59</v>
      </c>
      <c r="G1032" s="1" t="str">
        <f>_xlfn.XLOOKUP(Orders[[#This Row],[CustomerID]],'Customers'!A:A,'Customers'!E:E)</f>
        <v>consumer</v>
      </c>
      <c r="H1032" s="2">
        <v>45673</v>
      </c>
      <c r="I1032" s="2">
        <v>45671</v>
      </c>
      <c r="J1032">
        <v>24</v>
      </c>
      <c r="K1032">
        <v>3999.59</v>
      </c>
      <c r="L1032">
        <v>0.15</v>
      </c>
      <c r="M1032" s="1" t="s">
        <v>52</v>
      </c>
      <c r="N1032" s="1" t="s">
        <v>34</v>
      </c>
      <c r="O1032" s="1" t="s">
        <v>29</v>
      </c>
      <c r="P1032" s="3">
        <f>Orders[[#This Row],[Quantity]]*Orders[[#This Row],[UnitPrice]]*(1-Orders[[#This Row],[Discount]])</f>
        <v>81591.635999999999</v>
      </c>
      <c r="Q1032" s="1" t="str">
        <f>IF(AND(Orders[[#This Row],[Order Value]]&gt;50000,Orders[[#This Row],[Status]]="Completed"),"Yes","No")</f>
        <v>Yes</v>
      </c>
      <c r="R1032" s="1" t="str">
        <f>IF(OR(Orders[[#This Row],[Region]]="Dhaka",Orders[[#This Row],[Region]]="Chattogram"),"Priority","Standard")</f>
        <v>Priority</v>
      </c>
      <c r="S1032" s="1" t="str">
        <f>_xlfn.CONCAT(Orders[[#This Row],[OrderID]],Orders[[#This Row],[CustomerID]],Orders[[#This Row],[Order Value]])</f>
        <v>O03545C020381591.636</v>
      </c>
    </row>
    <row r="1033" spans="1:19" x14ac:dyDescent="0.25">
      <c r="A1033" s="1" t="s">
        <v>1526</v>
      </c>
      <c r="B1033" s="1" t="s">
        <v>592</v>
      </c>
      <c r="C1033" s="1" t="s">
        <v>160</v>
      </c>
      <c r="D1033" s="1" t="str">
        <f>VLOOKUP(C1033,Products[],2,FALSE)</f>
        <v>Audio Pro 619</v>
      </c>
      <c r="E1033" s="1" t="str">
        <f>VLOOKUP(Orders[[#This Row],[ProductID]],Products[],3,FALSE)</f>
        <v>Electronics</v>
      </c>
      <c r="F1033" s="1" t="s">
        <v>13</v>
      </c>
      <c r="G1033" s="1" t="str">
        <f>_xlfn.XLOOKUP(Orders[[#This Row],[CustomerID]],'Customers'!A:A,'Customers'!E:E)</f>
        <v>consumer</v>
      </c>
      <c r="H1033" s="2">
        <v>45379</v>
      </c>
      <c r="I1033" s="2">
        <v>45381</v>
      </c>
      <c r="J1033">
        <v>3</v>
      </c>
      <c r="K1033">
        <v>1938.58</v>
      </c>
      <c r="L1033">
        <v>0</v>
      </c>
      <c r="M1033" s="1" t="s">
        <v>43</v>
      </c>
      <c r="N1033" s="1" t="s">
        <v>84</v>
      </c>
      <c r="O1033" s="1" t="s">
        <v>24</v>
      </c>
      <c r="P1033" s="3">
        <f>Orders[[#This Row],[Quantity]]*Orders[[#This Row],[UnitPrice]]*(1-Orders[[#This Row],[Discount]])</f>
        <v>5815.74</v>
      </c>
      <c r="Q1033" s="1" t="str">
        <f>IF(AND(Orders[[#This Row],[Order Value]]&gt;50000,Orders[[#This Row],[Status]]="Completed"),"Yes","No")</f>
        <v>No</v>
      </c>
      <c r="R1033" s="1" t="str">
        <f>IF(OR(Orders[[#This Row],[Region]]="Dhaka",Orders[[#This Row],[Region]]="Chattogram"),"Priority","Standard")</f>
        <v>Standard</v>
      </c>
      <c r="S1033" s="1" t="str">
        <f>_xlfn.CONCAT(Orders[[#This Row],[OrderID]],Orders[[#This Row],[CustomerID]],Orders[[#This Row],[Order Value]])</f>
        <v>O00719C04905815.74</v>
      </c>
    </row>
    <row r="1034" spans="1:19" x14ac:dyDescent="0.25">
      <c r="A1034" s="1" t="s">
        <v>1527</v>
      </c>
      <c r="B1034" s="1" t="s">
        <v>67</v>
      </c>
      <c r="C1034" s="1" t="s">
        <v>131</v>
      </c>
      <c r="D1034" s="1" t="str">
        <f>VLOOKUP(C1034,Products[],2,FALSE)</f>
        <v>Tables Plus 844</v>
      </c>
      <c r="E1034" s="1" t="str">
        <f>VLOOKUP(Orders[[#This Row],[ProductID]],Products[],3,FALSE)</f>
        <v>Furniture</v>
      </c>
      <c r="F1034" s="1" t="s">
        <v>23</v>
      </c>
      <c r="G1034" s="1" t="str">
        <f>_xlfn.XLOOKUP(Orders[[#This Row],[CustomerID]],'Customers'!A:A,'Customers'!E:E)</f>
        <v>Consumer</v>
      </c>
      <c r="H1034" s="2">
        <v>45984</v>
      </c>
      <c r="I1034" s="2">
        <v>45993</v>
      </c>
      <c r="J1034">
        <v>2</v>
      </c>
      <c r="K1034">
        <v>2495.6799999999998</v>
      </c>
      <c r="L1034">
        <v>0.15</v>
      </c>
      <c r="M1034" s="1" t="s">
        <v>52</v>
      </c>
      <c r="N1034" s="1" t="s">
        <v>34</v>
      </c>
      <c r="O1034" s="1" t="s">
        <v>29</v>
      </c>
      <c r="P1034" s="3">
        <f>Orders[[#This Row],[Quantity]]*Orders[[#This Row],[UnitPrice]]*(1-Orders[[#This Row],[Discount]])</f>
        <v>4242.6559999999999</v>
      </c>
      <c r="Q1034" s="1" t="str">
        <f>IF(AND(Orders[[#This Row],[Order Value]]&gt;50000,Orders[[#This Row],[Status]]="Completed"),"Yes","No")</f>
        <v>No</v>
      </c>
      <c r="R1034" s="1" t="str">
        <f>IF(OR(Orders[[#This Row],[Region]]="Dhaka",Orders[[#This Row],[Region]]="Chattogram"),"Priority","Standard")</f>
        <v>Priority</v>
      </c>
      <c r="S1034" s="1" t="str">
        <f>_xlfn.CONCAT(Orders[[#This Row],[OrderID]],Orders[[#This Row],[CustomerID]],Orders[[#This Row],[Order Value]])</f>
        <v>O05031C01384242.656</v>
      </c>
    </row>
    <row r="1035" spans="1:19" x14ac:dyDescent="0.25">
      <c r="A1035" s="1" t="s">
        <v>1524</v>
      </c>
      <c r="B1035" s="1" t="s">
        <v>931</v>
      </c>
      <c r="C1035" s="1" t="s">
        <v>197</v>
      </c>
      <c r="D1035" s="1" t="str">
        <f>VLOOKUP(C1035,Products[],2,FALSE)</f>
        <v>Chairs Prime 149</v>
      </c>
      <c r="E1035" s="1" t="str">
        <f>VLOOKUP(Orders[[#This Row],[ProductID]],Products[],3,FALSE)</f>
        <v>Furniture</v>
      </c>
      <c r="F1035" s="1" t="s">
        <v>125</v>
      </c>
      <c r="G1035" s="1" t="str">
        <f>_xlfn.XLOOKUP(Orders[[#This Row],[CustomerID]],'Customers'!A:A,'Customers'!E:E)</f>
        <v>Home Office</v>
      </c>
      <c r="H1035" s="2">
        <v>45988</v>
      </c>
      <c r="I1035" s="2">
        <v>46001</v>
      </c>
      <c r="J1035">
        <v>3</v>
      </c>
      <c r="K1035">
        <v>2841.44</v>
      </c>
      <c r="L1035">
        <v>0.15</v>
      </c>
      <c r="M1035" s="1" t="s">
        <v>43</v>
      </c>
      <c r="N1035" s="1" t="s">
        <v>34</v>
      </c>
      <c r="O1035" s="1" t="s">
        <v>29</v>
      </c>
      <c r="P1035" s="3">
        <f>Orders[[#This Row],[Quantity]]*Orders[[#This Row],[UnitPrice]]*(1-Orders[[#This Row],[Discount]])</f>
        <v>7245.6719999999996</v>
      </c>
      <c r="Q1035" s="1" t="str">
        <f>IF(AND(Orders[[#This Row],[Order Value]]&gt;50000,Orders[[#This Row],[Status]]="Completed"),"Yes","No")</f>
        <v>No</v>
      </c>
      <c r="R1035" s="1" t="str">
        <f>IF(OR(Orders[[#This Row],[Region]]="Dhaka",Orders[[#This Row],[Region]]="Chattogram"),"Priority","Standard")</f>
        <v>Standard</v>
      </c>
      <c r="S1035" s="1" t="str">
        <f>_xlfn.CONCAT(Orders[[#This Row],[OrderID]],Orders[[#This Row],[CustomerID]],Orders[[#This Row],[Order Value]])</f>
        <v>O05161C00387245.672</v>
      </c>
    </row>
    <row r="1036" spans="1:19" x14ac:dyDescent="0.25">
      <c r="A1036" s="1" t="s">
        <v>1528</v>
      </c>
      <c r="B1036" s="1" t="s">
        <v>480</v>
      </c>
      <c r="C1036" s="1" t="s">
        <v>124</v>
      </c>
      <c r="D1036" s="1" t="str">
        <f>VLOOKUP(C1036,Products[],2,FALSE)</f>
        <v>Decor Lite 474</v>
      </c>
      <c r="E1036" s="1" t="str">
        <f>VLOOKUP(Orders[[#This Row],[ProductID]],Products[],3,FALSE)</f>
        <v>Furniture</v>
      </c>
      <c r="F1036" s="1" t="s">
        <v>42</v>
      </c>
      <c r="G1036" s="1" t="str">
        <f>_xlfn.XLOOKUP(Orders[[#This Row],[CustomerID]],'Customers'!A:A,'Customers'!E:E)</f>
        <v>Corporate</v>
      </c>
      <c r="H1036" s="2">
        <v>45912</v>
      </c>
      <c r="I1036" s="2">
        <v>45918</v>
      </c>
      <c r="J1036">
        <v>1</v>
      </c>
      <c r="K1036">
        <v>6841.62</v>
      </c>
      <c r="L1036">
        <v>0.05</v>
      </c>
      <c r="M1036" s="1" t="s">
        <v>39</v>
      </c>
      <c r="N1036" s="1" t="s">
        <v>15</v>
      </c>
      <c r="O1036" s="1" t="s">
        <v>24</v>
      </c>
      <c r="P1036" s="3">
        <f>Orders[[#This Row],[Quantity]]*Orders[[#This Row],[UnitPrice]]*(1-Orders[[#This Row],[Discount]])</f>
        <v>6499.5389999999998</v>
      </c>
      <c r="Q1036" s="1" t="str">
        <f>IF(AND(Orders[[#This Row],[Order Value]]&gt;50000,Orders[[#This Row],[Status]]="Completed"),"Yes","No")</f>
        <v>No</v>
      </c>
      <c r="R1036" s="1" t="str">
        <f>IF(OR(Orders[[#This Row],[Region]]="Dhaka",Orders[[#This Row],[Region]]="Chattogram"),"Priority","Standard")</f>
        <v>Standard</v>
      </c>
      <c r="S1036" s="1" t="str">
        <f>_xlfn.CONCAT(Orders[[#This Row],[OrderID]],Orders[[#This Row],[CustomerID]],Orders[[#This Row],[Order Value]])</f>
        <v>O00142C01576499.539</v>
      </c>
    </row>
    <row r="1037" spans="1:19" x14ac:dyDescent="0.25">
      <c r="A1037" s="1" t="s">
        <v>1529</v>
      </c>
      <c r="B1037" s="1" t="s">
        <v>596</v>
      </c>
      <c r="C1037" s="1" t="s">
        <v>50</v>
      </c>
      <c r="D1037" s="1" t="str">
        <f>VLOOKUP(C1037,Products[],2,FALSE)</f>
        <v>Kids Pro 311</v>
      </c>
      <c r="E1037" s="1" t="str">
        <f>VLOOKUP(Orders[[#This Row],[ProductID]],Products[],3,FALSE)</f>
        <v>Apparel</v>
      </c>
      <c r="F1037" s="1" t="s">
        <v>59</v>
      </c>
      <c r="G1037" s="1" t="str">
        <f>_xlfn.XLOOKUP(Orders[[#This Row],[CustomerID]],'Customers'!A:A,'Customers'!E:E)</f>
        <v>Home Office</v>
      </c>
      <c r="H1037" s="2">
        <v>45856</v>
      </c>
      <c r="I1037" s="2">
        <v>45859</v>
      </c>
      <c r="J1037">
        <v>7</v>
      </c>
      <c r="K1037">
        <v>220.65</v>
      </c>
      <c r="L1037">
        <v>0.1</v>
      </c>
      <c r="M1037" s="1" t="s">
        <v>14</v>
      </c>
      <c r="N1037" s="1" t="s">
        <v>34</v>
      </c>
      <c r="O1037" s="1" t="s">
        <v>29</v>
      </c>
      <c r="P1037" s="3">
        <f>Orders[[#This Row],[Quantity]]*Orders[[#This Row],[UnitPrice]]*(1-Orders[[#This Row],[Discount]])</f>
        <v>1390.095</v>
      </c>
      <c r="Q1037" s="1" t="str">
        <f>IF(AND(Orders[[#This Row],[Order Value]]&gt;50000,Orders[[#This Row],[Status]]="Completed"),"Yes","No")</f>
        <v>No</v>
      </c>
      <c r="R1037" s="1" t="str">
        <f>IF(OR(Orders[[#This Row],[Region]]="Dhaka",Orders[[#This Row],[Region]]="Chattogram"),"Priority","Standard")</f>
        <v>Standard</v>
      </c>
      <c r="S1037" s="1" t="str">
        <f>_xlfn.CONCAT(Orders[[#This Row],[OrderID]],Orders[[#This Row],[CustomerID]],Orders[[#This Row],[Order Value]])</f>
        <v>O05917C04221390.095</v>
      </c>
    </row>
    <row r="1038" spans="1:19" x14ac:dyDescent="0.25">
      <c r="A1038" s="1" t="s">
        <v>1530</v>
      </c>
      <c r="B1038" s="1" t="s">
        <v>467</v>
      </c>
      <c r="C1038" s="1" t="s">
        <v>58</v>
      </c>
      <c r="D1038" s="1" t="str">
        <f>VLOOKUP(C1038,Products[],2,FALSE)</f>
        <v>Beverages Standard 258</v>
      </c>
      <c r="E1038" s="1" t="str">
        <f>VLOOKUP(Orders[[#This Row],[ProductID]],Products[],3,FALSE)</f>
        <v>Groceries</v>
      </c>
      <c r="F1038" s="1" t="s">
        <v>59</v>
      </c>
      <c r="G1038" s="1" t="str">
        <f>_xlfn.XLOOKUP(Orders[[#This Row],[CustomerID]],'Customers'!A:A,'Customers'!E:E)</f>
        <v>Consumer</v>
      </c>
      <c r="H1038" s="2">
        <v>45298</v>
      </c>
      <c r="I1038" s="2">
        <v>45296</v>
      </c>
      <c r="J1038">
        <v>9</v>
      </c>
      <c r="K1038">
        <v>2614.1799999999998</v>
      </c>
      <c r="L1038">
        <v>0.1</v>
      </c>
      <c r="M1038" s="1" t="s">
        <v>20</v>
      </c>
      <c r="N1038" s="1" t="s">
        <v>84</v>
      </c>
      <c r="O1038" s="1" t="s">
        <v>35</v>
      </c>
      <c r="P1038" s="3">
        <f>Orders[[#This Row],[Quantity]]*Orders[[#This Row],[UnitPrice]]*(1-Orders[[#This Row],[Discount]])</f>
        <v>21174.858</v>
      </c>
      <c r="Q1038" s="1" t="str">
        <f>IF(AND(Orders[[#This Row],[Order Value]]&gt;50000,Orders[[#This Row],[Status]]="Completed"),"Yes","No")</f>
        <v>No</v>
      </c>
      <c r="R1038" s="1" t="str">
        <f>IF(OR(Orders[[#This Row],[Region]]="Dhaka",Orders[[#This Row],[Region]]="Chattogram"),"Priority","Standard")</f>
        <v>Priority</v>
      </c>
      <c r="S1038" s="1" t="str">
        <f>_xlfn.CONCAT(Orders[[#This Row],[OrderID]],Orders[[#This Row],[CustomerID]],Orders[[#This Row],[Order Value]])</f>
        <v>O01534C023621174.858</v>
      </c>
    </row>
    <row r="1039" spans="1:19" x14ac:dyDescent="0.25">
      <c r="A1039" s="1" t="s">
        <v>1531</v>
      </c>
      <c r="B1039" s="1" t="s">
        <v>381</v>
      </c>
      <c r="C1039" s="1" t="s">
        <v>148</v>
      </c>
      <c r="D1039" s="1" t="str">
        <f>VLOOKUP(C1039,Products[],2,FALSE)</f>
        <v>Audio Classic 927</v>
      </c>
      <c r="E1039" s="1" t="str">
        <f>VLOOKUP(Orders[[#This Row],[ProductID]],Products[],3,FALSE)</f>
        <v>Electronics</v>
      </c>
      <c r="F1039" s="1" t="s">
        <v>42</v>
      </c>
      <c r="G1039" s="1" t="str">
        <f>_xlfn.XLOOKUP(Orders[[#This Row],[CustomerID]],'Customers'!A:A,'Customers'!E:E)</f>
        <v>Corporate</v>
      </c>
      <c r="H1039" s="2">
        <v>45904</v>
      </c>
      <c r="I1039" s="2">
        <v>45912</v>
      </c>
      <c r="J1039">
        <v>1</v>
      </c>
      <c r="K1039">
        <v>3426.33</v>
      </c>
      <c r="L1039">
        <v>0.1</v>
      </c>
      <c r="M1039" s="1" t="s">
        <v>14</v>
      </c>
      <c r="N1039" s="1" t="s">
        <v>34</v>
      </c>
      <c r="O1039" s="1" t="s">
        <v>35</v>
      </c>
      <c r="P1039" s="3">
        <f>Orders[[#This Row],[Quantity]]*Orders[[#This Row],[UnitPrice]]*(1-Orders[[#This Row],[Discount]])</f>
        <v>3083.6970000000001</v>
      </c>
      <c r="Q1039" s="1" t="str">
        <f>IF(AND(Orders[[#This Row],[Order Value]]&gt;50000,Orders[[#This Row],[Status]]="Completed"),"Yes","No")</f>
        <v>No</v>
      </c>
      <c r="R1039" s="1" t="str">
        <f>IF(OR(Orders[[#This Row],[Region]]="Dhaka",Orders[[#This Row],[Region]]="Chattogram"),"Priority","Standard")</f>
        <v>Standard</v>
      </c>
      <c r="S1039" s="1" t="str">
        <f>_xlfn.CONCAT(Orders[[#This Row],[OrderID]],Orders[[#This Row],[CustomerID]],Orders[[#This Row],[Order Value]])</f>
        <v>O00976C03303083.697</v>
      </c>
    </row>
    <row r="1040" spans="1:19" x14ac:dyDescent="0.25">
      <c r="A1040" s="1" t="s">
        <v>1532</v>
      </c>
      <c r="B1040" s="1" t="s">
        <v>706</v>
      </c>
      <c r="C1040" s="1" t="s">
        <v>148</v>
      </c>
      <c r="D1040" s="1" t="str">
        <f>VLOOKUP(C1040,Products[],2,FALSE)</f>
        <v>Audio Classic 927</v>
      </c>
      <c r="E1040" s="1" t="str">
        <f>VLOOKUP(Orders[[#This Row],[ProductID]],Products[],3,FALSE)</f>
        <v>Electronics</v>
      </c>
      <c r="F1040" s="1" t="s">
        <v>152</v>
      </c>
      <c r="G1040" s="1" t="str">
        <f>_xlfn.XLOOKUP(Orders[[#This Row],[CustomerID]],'Customers'!A:A,'Customers'!E:E)</f>
        <v>SMB</v>
      </c>
      <c r="H1040" s="2">
        <v>45699</v>
      </c>
      <c r="I1040" s="2">
        <v>45702</v>
      </c>
      <c r="J1040">
        <v>10</v>
      </c>
      <c r="K1040">
        <v>2838.9</v>
      </c>
      <c r="L1040">
        <v>0</v>
      </c>
      <c r="M1040" s="1" t="s">
        <v>14</v>
      </c>
      <c r="N1040" s="1" t="s">
        <v>34</v>
      </c>
      <c r="O1040" s="1" t="s">
        <v>35</v>
      </c>
      <c r="P1040" s="3">
        <f>Orders[[#This Row],[Quantity]]*Orders[[#This Row],[UnitPrice]]*(1-Orders[[#This Row],[Discount]])</f>
        <v>28389</v>
      </c>
      <c r="Q1040" s="1" t="str">
        <f>IF(AND(Orders[[#This Row],[Order Value]]&gt;50000,Orders[[#This Row],[Status]]="Completed"),"Yes","No")</f>
        <v>No</v>
      </c>
      <c r="R1040" s="1" t="str">
        <f>IF(OR(Orders[[#This Row],[Region]]="Dhaka",Orders[[#This Row],[Region]]="Chattogram"),"Priority","Standard")</f>
        <v>Standard</v>
      </c>
      <c r="S1040" s="1" t="str">
        <f>_xlfn.CONCAT(Orders[[#This Row],[OrderID]],Orders[[#This Row],[CustomerID]],Orders[[#This Row],[Order Value]])</f>
        <v>O03201C012828389</v>
      </c>
    </row>
    <row r="1041" spans="1:19" x14ac:dyDescent="0.25">
      <c r="A1041" s="1" t="s">
        <v>1533</v>
      </c>
      <c r="B1041" s="1" t="s">
        <v>312</v>
      </c>
      <c r="C1041" s="1" t="s">
        <v>81</v>
      </c>
      <c r="D1041" s="1" t="str">
        <f>VLOOKUP(C1041,Products[],2,FALSE)</f>
        <v>Beverages Pro 760</v>
      </c>
      <c r="E1041" s="1" t="str">
        <f>VLOOKUP(Orders[[#This Row],[ProductID]],Products[],3,FALSE)</f>
        <v>Groceries</v>
      </c>
      <c r="F1041" s="1" t="s">
        <v>51</v>
      </c>
      <c r="G1041" s="1" t="str">
        <f>_xlfn.XLOOKUP(Orders[[#This Row],[CustomerID]],'Customers'!A:A,'Customers'!E:E)</f>
        <v>consumer</v>
      </c>
      <c r="H1041" s="2">
        <v>45467</v>
      </c>
      <c r="I1041" s="2">
        <v>45481</v>
      </c>
      <c r="J1041">
        <v>16</v>
      </c>
      <c r="K1041">
        <v>1036.42</v>
      </c>
      <c r="L1041">
        <v>0</v>
      </c>
      <c r="M1041" s="1" t="s">
        <v>14</v>
      </c>
      <c r="N1041" s="1" t="s">
        <v>28</v>
      </c>
      <c r="O1041" s="1" t="s">
        <v>29</v>
      </c>
      <c r="P1041" s="3">
        <f>Orders[[#This Row],[Quantity]]*Orders[[#This Row],[UnitPrice]]*(1-Orders[[#This Row],[Discount]])</f>
        <v>16582.72</v>
      </c>
      <c r="Q1041" s="1" t="str">
        <f>IF(AND(Orders[[#This Row],[Order Value]]&gt;50000,Orders[[#This Row],[Status]]="Completed"),"Yes","No")</f>
        <v>No</v>
      </c>
      <c r="R1041" s="1" t="str">
        <f>IF(OR(Orders[[#This Row],[Region]]="Dhaka",Orders[[#This Row],[Region]]="Chattogram"),"Priority","Standard")</f>
        <v>Standard</v>
      </c>
      <c r="S1041" s="1" t="str">
        <f>_xlfn.CONCAT(Orders[[#This Row],[OrderID]],Orders[[#This Row],[CustomerID]],Orders[[#This Row],[Order Value]])</f>
        <v>O05880C027716582.72</v>
      </c>
    </row>
    <row r="1042" spans="1:19" x14ac:dyDescent="0.25">
      <c r="A1042" s="1" t="s">
        <v>1534</v>
      </c>
      <c r="B1042" s="1" t="s">
        <v>354</v>
      </c>
      <c r="C1042" s="1" t="s">
        <v>138</v>
      </c>
      <c r="D1042" s="1" t="str">
        <f>VLOOKUP(C1042,Products[],2,FALSE)</f>
        <v>Pens Deluxe 654</v>
      </c>
      <c r="E1042" s="1" t="str">
        <f>VLOOKUP(Orders[[#This Row],[ProductID]],Products[],3,FALSE)</f>
        <v>Office Supplies</v>
      </c>
      <c r="F1042" s="1" t="s">
        <v>79</v>
      </c>
      <c r="G1042" s="1" t="str">
        <f>_xlfn.XLOOKUP(Orders[[#This Row],[CustomerID]],'Customers'!A:A,'Customers'!E:E)</f>
        <v>Consumer</v>
      </c>
      <c r="H1042" s="2">
        <v>45494</v>
      </c>
      <c r="I1042" s="2">
        <v>45507</v>
      </c>
      <c r="J1042">
        <v>18</v>
      </c>
      <c r="K1042">
        <v>3702.56</v>
      </c>
      <c r="L1042">
        <v>0</v>
      </c>
      <c r="M1042" s="1" t="s">
        <v>52</v>
      </c>
      <c r="N1042" s="1" t="s">
        <v>34</v>
      </c>
      <c r="O1042" s="1" t="s">
        <v>21</v>
      </c>
      <c r="P1042" s="3">
        <f>Orders[[#This Row],[Quantity]]*Orders[[#This Row],[UnitPrice]]*(1-Orders[[#This Row],[Discount]])</f>
        <v>66646.080000000002</v>
      </c>
      <c r="Q1042" s="1" t="str">
        <f>IF(AND(Orders[[#This Row],[Order Value]]&gt;50000,Orders[[#This Row],[Status]]="Completed"),"Yes","No")</f>
        <v>Yes</v>
      </c>
      <c r="R1042" s="1" t="str">
        <f>IF(OR(Orders[[#This Row],[Region]]="Dhaka",Orders[[#This Row],[Region]]="Chattogram"),"Priority","Standard")</f>
        <v>Priority</v>
      </c>
      <c r="S1042" s="1" t="str">
        <f>_xlfn.CONCAT(Orders[[#This Row],[OrderID]],Orders[[#This Row],[CustomerID]],Orders[[#This Row],[Order Value]])</f>
        <v>O04790C024166646.08</v>
      </c>
    </row>
    <row r="1043" spans="1:19" x14ac:dyDescent="0.25">
      <c r="A1043" s="1" t="s">
        <v>1535</v>
      </c>
      <c r="B1043" s="1" t="s">
        <v>756</v>
      </c>
      <c r="C1043" s="1" t="s">
        <v>197</v>
      </c>
      <c r="D1043" s="1" t="str">
        <f>VLOOKUP(C1043,Products[],2,FALSE)</f>
        <v>Chairs Prime 149</v>
      </c>
      <c r="E1043" s="1" t="str">
        <f>VLOOKUP(Orders[[#This Row],[ProductID]],Products[],3,FALSE)</f>
        <v>Furniture</v>
      </c>
      <c r="F1043" s="1" t="s">
        <v>59</v>
      </c>
      <c r="G1043" s="1" t="str">
        <f>_xlfn.XLOOKUP(Orders[[#This Row],[CustomerID]],'Customers'!A:A,'Customers'!E:E)</f>
        <v>Corporate</v>
      </c>
      <c r="H1043" s="2">
        <v>45822</v>
      </c>
      <c r="I1043" s="2">
        <v>45821</v>
      </c>
      <c r="J1043">
        <v>15</v>
      </c>
      <c r="K1043">
        <v>3641.31</v>
      </c>
      <c r="L1043">
        <v>0.2</v>
      </c>
      <c r="M1043" s="1" t="s">
        <v>43</v>
      </c>
      <c r="N1043" s="1" t="s">
        <v>28</v>
      </c>
      <c r="O1043" s="1" t="s">
        <v>21</v>
      </c>
      <c r="P1043" s="3">
        <f>Orders[[#This Row],[Quantity]]*Orders[[#This Row],[UnitPrice]]*(1-Orders[[#This Row],[Discount]])</f>
        <v>43695.72</v>
      </c>
      <c r="Q1043" s="1" t="str">
        <f>IF(AND(Orders[[#This Row],[Order Value]]&gt;50000,Orders[[#This Row],[Status]]="Completed"),"Yes","No")</f>
        <v>No</v>
      </c>
      <c r="R1043" s="1" t="str">
        <f>IF(OR(Orders[[#This Row],[Region]]="Dhaka",Orders[[#This Row],[Region]]="Chattogram"),"Priority","Standard")</f>
        <v>Standard</v>
      </c>
      <c r="S1043" s="1" t="str">
        <f>_xlfn.CONCAT(Orders[[#This Row],[OrderID]],Orders[[#This Row],[CustomerID]],Orders[[#This Row],[Order Value]])</f>
        <v>O03981C043643695.72</v>
      </c>
    </row>
    <row r="1044" spans="1:19" x14ac:dyDescent="0.25">
      <c r="A1044" s="1" t="s">
        <v>1536</v>
      </c>
      <c r="B1044" s="1" t="s">
        <v>767</v>
      </c>
      <c r="C1044" s="1" t="s">
        <v>157</v>
      </c>
      <c r="D1044" s="1" t="str">
        <f>VLOOKUP(C1044,Products[],2,FALSE)</f>
        <v>Snacks Deluxe 862</v>
      </c>
      <c r="E1044" s="1" t="str">
        <f>VLOOKUP(Orders[[#This Row],[ProductID]],Products[],3,FALSE)</f>
        <v>Groceries</v>
      </c>
      <c r="F1044" s="1" t="s">
        <v>63</v>
      </c>
      <c r="G1044" s="1" t="str">
        <f>_xlfn.XLOOKUP(Orders[[#This Row],[CustomerID]],'Customers'!A:A,'Customers'!E:E)</f>
        <v>Home Office</v>
      </c>
      <c r="H1044" s="2">
        <v>45767</v>
      </c>
      <c r="I1044" s="2">
        <v>45777</v>
      </c>
      <c r="J1044">
        <v>6</v>
      </c>
      <c r="K1044">
        <v>2501.29</v>
      </c>
      <c r="L1044">
        <v>0</v>
      </c>
      <c r="M1044" s="1" t="s">
        <v>52</v>
      </c>
      <c r="N1044" s="1" t="s">
        <v>84</v>
      </c>
      <c r="O1044" s="1" t="s">
        <v>24</v>
      </c>
      <c r="P1044" s="3">
        <f>Orders[[#This Row],[Quantity]]*Orders[[#This Row],[UnitPrice]]*(1-Orders[[#This Row],[Discount]])</f>
        <v>15007.74</v>
      </c>
      <c r="Q1044" s="1" t="str">
        <f>IF(AND(Orders[[#This Row],[Order Value]]&gt;50000,Orders[[#This Row],[Status]]="Completed"),"Yes","No")</f>
        <v>No</v>
      </c>
      <c r="R1044" s="1" t="str">
        <f>IF(OR(Orders[[#This Row],[Region]]="Dhaka",Orders[[#This Row],[Region]]="Chattogram"),"Priority","Standard")</f>
        <v>Priority</v>
      </c>
      <c r="S1044" s="1" t="str">
        <f>_xlfn.CONCAT(Orders[[#This Row],[OrderID]],Orders[[#This Row],[CustomerID]],Orders[[#This Row],[Order Value]])</f>
        <v>O02050C013915007.74</v>
      </c>
    </row>
    <row r="1045" spans="1:19" x14ac:dyDescent="0.25">
      <c r="A1045" s="1" t="s">
        <v>1537</v>
      </c>
      <c r="B1045" s="1" t="s">
        <v>1153</v>
      </c>
      <c r="C1045" s="1" t="s">
        <v>141</v>
      </c>
      <c r="D1045" s="1" t="str">
        <f>VLOOKUP(C1045,Products[],2,FALSE)</f>
        <v>Footwear Deluxe 366</v>
      </c>
      <c r="E1045" s="1" t="str">
        <f>VLOOKUP(Orders[[#This Row],[ProductID]],Products[],3,FALSE)</f>
        <v>Apparel</v>
      </c>
      <c r="F1045" s="1" t="s">
        <v>19</v>
      </c>
      <c r="G1045" s="1" t="str">
        <f>_xlfn.XLOOKUP(Orders[[#This Row],[CustomerID]],'Customers'!A:A,'Customers'!E:E)</f>
        <v>Consumer</v>
      </c>
      <c r="H1045" s="2">
        <v>45896</v>
      </c>
      <c r="I1045" s="2">
        <v>45899</v>
      </c>
      <c r="J1045">
        <v>19</v>
      </c>
      <c r="K1045">
        <v>4956.18</v>
      </c>
      <c r="L1045">
        <v>0.2</v>
      </c>
      <c r="M1045" s="1" t="s">
        <v>52</v>
      </c>
      <c r="N1045" s="1" t="s">
        <v>84</v>
      </c>
      <c r="O1045" s="1" t="s">
        <v>35</v>
      </c>
      <c r="P1045" s="3">
        <f>Orders[[#This Row],[Quantity]]*Orders[[#This Row],[UnitPrice]]*(1-Orders[[#This Row],[Discount]])</f>
        <v>75333.936000000016</v>
      </c>
      <c r="Q1045" s="1" t="str">
        <f>IF(AND(Orders[[#This Row],[Order Value]]&gt;50000,Orders[[#This Row],[Status]]="Completed"),"Yes","No")</f>
        <v>No</v>
      </c>
      <c r="R1045" s="1" t="str">
        <f>IF(OR(Orders[[#This Row],[Region]]="Dhaka",Orders[[#This Row],[Region]]="Chattogram"),"Priority","Standard")</f>
        <v>Priority</v>
      </c>
      <c r="S1045" s="1" t="str">
        <f>_xlfn.CONCAT(Orders[[#This Row],[OrderID]],Orders[[#This Row],[CustomerID]],Orders[[#This Row],[Order Value]])</f>
        <v>O04316C000475333.936</v>
      </c>
    </row>
    <row r="1046" spans="1:19" x14ac:dyDescent="0.25">
      <c r="A1046" s="1" t="s">
        <v>1539</v>
      </c>
      <c r="B1046" s="1" t="s">
        <v>1261</v>
      </c>
      <c r="C1046" s="1" t="s">
        <v>201</v>
      </c>
      <c r="D1046" s="1" t="str">
        <f>VLOOKUP(C1046,Products[],2,FALSE)</f>
        <v>Men Lite 154 (New)</v>
      </c>
      <c r="E1046" s="1" t="str">
        <f>VLOOKUP(Orders[[#This Row],[ProductID]],Products[],3,FALSE)</f>
        <v>Apparel</v>
      </c>
      <c r="F1046" s="1" t="s">
        <v>82</v>
      </c>
      <c r="G1046" s="1" t="str">
        <f>_xlfn.XLOOKUP(Orders[[#This Row],[CustomerID]],'Customers'!A:A,'Customers'!E:E)</f>
        <v>Corporate</v>
      </c>
      <c r="H1046" s="2">
        <v>45530</v>
      </c>
      <c r="I1046" s="2">
        <v>45534</v>
      </c>
      <c r="J1046">
        <v>17</v>
      </c>
      <c r="K1046">
        <v>3387.68</v>
      </c>
      <c r="L1046">
        <v>0.05</v>
      </c>
      <c r="M1046" s="1" t="s">
        <v>43</v>
      </c>
      <c r="N1046" s="1" t="s">
        <v>34</v>
      </c>
      <c r="O1046" s="1" t="s">
        <v>29</v>
      </c>
      <c r="P1046" s="3">
        <f>Orders[[#This Row],[Quantity]]*Orders[[#This Row],[UnitPrice]]*(1-Orders[[#This Row],[Discount]])</f>
        <v>54711.031999999992</v>
      </c>
      <c r="Q1046" s="1" t="str">
        <f>IF(AND(Orders[[#This Row],[Order Value]]&gt;50000,Orders[[#This Row],[Status]]="Completed"),"Yes","No")</f>
        <v>Yes</v>
      </c>
      <c r="R1046" s="1" t="str">
        <f>IF(OR(Orders[[#This Row],[Region]]="Dhaka",Orders[[#This Row],[Region]]="Chattogram"),"Priority","Standard")</f>
        <v>Standard</v>
      </c>
      <c r="S1046" s="1" t="str">
        <f>_xlfn.CONCAT(Orders[[#This Row],[OrderID]],Orders[[#This Row],[CustomerID]],Orders[[#This Row],[Order Value]])</f>
        <v>O00622C046454711.032</v>
      </c>
    </row>
    <row r="1047" spans="1:19" x14ac:dyDescent="0.25">
      <c r="A1047" s="1" t="s">
        <v>1540</v>
      </c>
      <c r="B1047" s="1" t="s">
        <v>1120</v>
      </c>
      <c r="C1047" s="1" t="s">
        <v>199</v>
      </c>
      <c r="D1047" s="1" t="str">
        <f>VLOOKUP(C1047,Products[],2,FALSE)</f>
        <v>Laptops Deluxe 892</v>
      </c>
      <c r="E1047" s="1" t="str">
        <f>VLOOKUP(Orders[[#This Row],[ProductID]],Products[],3,FALSE)</f>
        <v>Electronics</v>
      </c>
      <c r="F1047" s="1" t="s">
        <v>152</v>
      </c>
      <c r="G1047" s="1" t="str">
        <f>_xlfn.XLOOKUP(Orders[[#This Row],[CustomerID]],'Customers'!A:A,'Customers'!E:E)</f>
        <v>Corporate</v>
      </c>
      <c r="H1047" s="2">
        <v>45804</v>
      </c>
      <c r="I1047" s="2">
        <v>45817</v>
      </c>
      <c r="J1047">
        <v>12</v>
      </c>
      <c r="K1047">
        <v>3045.85</v>
      </c>
      <c r="L1047">
        <v>0.05</v>
      </c>
      <c r="M1047" s="1" t="s">
        <v>52</v>
      </c>
      <c r="N1047" s="1" t="s">
        <v>34</v>
      </c>
      <c r="O1047" s="1" t="s">
        <v>24</v>
      </c>
      <c r="P1047" s="3">
        <f>Orders[[#This Row],[Quantity]]*Orders[[#This Row],[UnitPrice]]*(1-Orders[[#This Row],[Discount]])</f>
        <v>34722.689999999995</v>
      </c>
      <c r="Q1047" s="1" t="str">
        <f>IF(AND(Orders[[#This Row],[Order Value]]&gt;50000,Orders[[#This Row],[Status]]="Completed"),"Yes","No")</f>
        <v>No</v>
      </c>
      <c r="R1047" s="1" t="str">
        <f>IF(OR(Orders[[#This Row],[Region]]="Dhaka",Orders[[#This Row],[Region]]="Chattogram"),"Priority","Standard")</f>
        <v>Priority</v>
      </c>
      <c r="S1047" s="1" t="str">
        <f>_xlfn.CONCAT(Orders[[#This Row],[OrderID]],Orders[[#This Row],[CustomerID]],Orders[[#This Row],[Order Value]])</f>
        <v>O02662C043834722.69</v>
      </c>
    </row>
    <row r="1048" spans="1:19" x14ac:dyDescent="0.25">
      <c r="A1048" s="1" t="s">
        <v>1541</v>
      </c>
      <c r="B1048" s="1" t="s">
        <v>277</v>
      </c>
      <c r="C1048" s="1" t="s">
        <v>104</v>
      </c>
      <c r="D1048" s="1" t="str">
        <f>VLOOKUP(C1048,Products[],2,FALSE)</f>
        <v>Audio Prime 238</v>
      </c>
      <c r="E1048" s="1" t="str">
        <f>VLOOKUP(Orders[[#This Row],[ProductID]],Products[],3,FALSE)</f>
        <v>Electronics</v>
      </c>
      <c r="F1048" s="1" t="s">
        <v>59</v>
      </c>
      <c r="G1048" s="1" t="str">
        <f>_xlfn.XLOOKUP(Orders[[#This Row],[CustomerID]],'Customers'!A:A,'Customers'!E:E)</f>
        <v>Corporate</v>
      </c>
      <c r="H1048" s="2">
        <v>45841</v>
      </c>
      <c r="I1048" s="2">
        <v>45847</v>
      </c>
      <c r="J1048">
        <v>15</v>
      </c>
      <c r="K1048">
        <v>5720.89</v>
      </c>
      <c r="L1048">
        <v>0</v>
      </c>
      <c r="M1048" s="1" t="s">
        <v>20</v>
      </c>
      <c r="N1048" s="1" t="s">
        <v>84</v>
      </c>
      <c r="O1048" s="1" t="s">
        <v>21</v>
      </c>
      <c r="P1048" s="3">
        <f>Orders[[#This Row],[Quantity]]*Orders[[#This Row],[UnitPrice]]*(1-Orders[[#This Row],[Discount]])</f>
        <v>85813.35</v>
      </c>
      <c r="Q1048" s="1" t="str">
        <f>IF(AND(Orders[[#This Row],[Order Value]]&gt;50000,Orders[[#This Row],[Status]]="Completed"),"Yes","No")</f>
        <v>No</v>
      </c>
      <c r="R1048" s="1" t="str">
        <f>IF(OR(Orders[[#This Row],[Region]]="Dhaka",Orders[[#This Row],[Region]]="Chattogram"),"Priority","Standard")</f>
        <v>Priority</v>
      </c>
      <c r="S1048" s="1" t="str">
        <f>_xlfn.CONCAT(Orders[[#This Row],[OrderID]],Orders[[#This Row],[CustomerID]],Orders[[#This Row],[Order Value]])</f>
        <v>O05608C004185813.35</v>
      </c>
    </row>
    <row r="1049" spans="1:19" hidden="1" x14ac:dyDescent="0.25">
      <c r="A1049" s="1" t="s">
        <v>1542</v>
      </c>
      <c r="B1049" s="1" t="s">
        <v>310</v>
      </c>
      <c r="C1049" s="1" t="s">
        <v>181</v>
      </c>
      <c r="D1049" s="1" t="e">
        <f>VLOOKUP(C1049,Products[],2,FALSE)</f>
        <v>#N/A</v>
      </c>
      <c r="E1049" s="1" t="e">
        <f>VLOOKUP(Orders[[#This Row],[ProductID]],Products[],3,FALSE)</f>
        <v>#N/A</v>
      </c>
      <c r="F1049" s="1" t="s">
        <v>42</v>
      </c>
      <c r="G1049" s="1" t="str">
        <f>_xlfn.XLOOKUP(Orders[[#This Row],[CustomerID]],'Customers'!A:A,'Customers'!E:E)</f>
        <v>Home Office</v>
      </c>
      <c r="H1049" s="2">
        <v>45789</v>
      </c>
      <c r="I1049" s="2">
        <v>45793</v>
      </c>
      <c r="J1049">
        <v>14</v>
      </c>
      <c r="K1049">
        <v>3559.44</v>
      </c>
      <c r="L1049">
        <v>0</v>
      </c>
      <c r="M1049" s="1" t="s">
        <v>52</v>
      </c>
      <c r="N1049" s="1" t="s">
        <v>84</v>
      </c>
      <c r="O1049" s="1" t="s">
        <v>29</v>
      </c>
      <c r="P1049" s="3">
        <f>Orders[[#This Row],[Quantity]]*Orders[[#This Row],[UnitPrice]]*(1-Orders[[#This Row],[Discount]])</f>
        <v>49832.160000000003</v>
      </c>
      <c r="Q1049" s="1" t="str">
        <f>IF(AND(Orders[[#This Row],[Order Value]]&gt;50000,Orders[[#This Row],[Status]]="Completed"),"Yes","No")</f>
        <v>No</v>
      </c>
      <c r="R1049" s="1" t="str">
        <f>IF(OR(Orders[[#This Row],[Region]]="Dhaka",Orders[[#This Row],[Region]]="Chattogram"),"Priority","Standard")</f>
        <v>Priority</v>
      </c>
      <c r="S1049" s="1" t="str">
        <f>_xlfn.CONCAT(Orders[[#This Row],[OrderID]],Orders[[#This Row],[CustomerID]],Orders[[#This Row],[Order Value]])</f>
        <v>O02167C009249832.16</v>
      </c>
    </row>
    <row r="1050" spans="1:19" x14ac:dyDescent="0.25">
      <c r="A1050" s="1" t="s">
        <v>1543</v>
      </c>
      <c r="B1050" s="1" t="s">
        <v>252</v>
      </c>
      <c r="C1050" s="1" t="s">
        <v>159</v>
      </c>
      <c r="D1050" s="1" t="str">
        <f>VLOOKUP(C1050,Products[],2,FALSE)</f>
        <v>Kids Pro 394</v>
      </c>
      <c r="E1050" s="1" t="str">
        <f>VLOOKUP(Orders[[#This Row],[ProductID]],Products[],3,FALSE)</f>
        <v>Apparel</v>
      </c>
      <c r="F1050" s="1" t="s">
        <v>51</v>
      </c>
      <c r="G1050" s="1" t="str">
        <f>_xlfn.XLOOKUP(Orders[[#This Row],[CustomerID]],'Customers'!A:A,'Customers'!E:E)</f>
        <v>SMB</v>
      </c>
      <c r="H1050" s="2">
        <v>45508</v>
      </c>
      <c r="I1050" s="2">
        <v>45521</v>
      </c>
      <c r="J1050">
        <v>23</v>
      </c>
      <c r="K1050">
        <v>3291.46</v>
      </c>
      <c r="L1050">
        <v>0</v>
      </c>
      <c r="M1050" s="1" t="s">
        <v>39</v>
      </c>
      <c r="N1050" s="1" t="s">
        <v>84</v>
      </c>
      <c r="O1050" s="1" t="s">
        <v>24</v>
      </c>
      <c r="P1050" s="3">
        <f>Orders[[#This Row],[Quantity]]*Orders[[#This Row],[UnitPrice]]*(1-Orders[[#This Row],[Discount]])</f>
        <v>75703.58</v>
      </c>
      <c r="Q1050" s="1" t="str">
        <f>IF(AND(Orders[[#This Row],[Order Value]]&gt;50000,Orders[[#This Row],[Status]]="Completed"),"Yes","No")</f>
        <v>No</v>
      </c>
      <c r="R1050" s="1" t="str">
        <f>IF(OR(Orders[[#This Row],[Region]]="Dhaka",Orders[[#This Row],[Region]]="Chattogram"),"Priority","Standard")</f>
        <v>Standard</v>
      </c>
      <c r="S1050" s="1" t="str">
        <f>_xlfn.CONCAT(Orders[[#This Row],[OrderID]],Orders[[#This Row],[CustomerID]],Orders[[#This Row],[Order Value]])</f>
        <v>O04584C028075703.58</v>
      </c>
    </row>
    <row r="1051" spans="1:19" x14ac:dyDescent="0.25">
      <c r="A1051" s="1" t="s">
        <v>1544</v>
      </c>
      <c r="B1051" s="1" t="s">
        <v>736</v>
      </c>
      <c r="C1051" s="1" t="s">
        <v>104</v>
      </c>
      <c r="D1051" s="1" t="str">
        <f>VLOOKUP(C1051,Products[],2,FALSE)</f>
        <v>Audio Prime 238</v>
      </c>
      <c r="E1051" s="1" t="str">
        <f>VLOOKUP(Orders[[#This Row],[ProductID]],Products[],3,FALSE)</f>
        <v>Electronics</v>
      </c>
      <c r="F1051" s="1" t="s">
        <v>51</v>
      </c>
      <c r="G1051" s="1" t="str">
        <f>_xlfn.XLOOKUP(Orders[[#This Row],[CustomerID]],'Customers'!A:A,'Customers'!E:E)</f>
        <v>consumer</v>
      </c>
      <c r="H1051" s="2">
        <v>45638</v>
      </c>
      <c r="I1051" s="2">
        <v>45646</v>
      </c>
      <c r="J1051">
        <v>15</v>
      </c>
      <c r="K1051">
        <v>2039.97</v>
      </c>
      <c r="L1051">
        <v>0</v>
      </c>
      <c r="M1051" s="1" t="s">
        <v>43</v>
      </c>
      <c r="N1051" s="1" t="s">
        <v>34</v>
      </c>
      <c r="O1051" s="1" t="s">
        <v>21</v>
      </c>
      <c r="P1051" s="3">
        <f>Orders[[#This Row],[Quantity]]*Orders[[#This Row],[UnitPrice]]*(1-Orders[[#This Row],[Discount]])</f>
        <v>30599.55</v>
      </c>
      <c r="Q1051" s="1" t="str">
        <f>IF(AND(Orders[[#This Row],[Order Value]]&gt;50000,Orders[[#This Row],[Status]]="Completed"),"Yes","No")</f>
        <v>No</v>
      </c>
      <c r="R1051" s="1" t="str">
        <f>IF(OR(Orders[[#This Row],[Region]]="Dhaka",Orders[[#This Row],[Region]]="Chattogram"),"Priority","Standard")</f>
        <v>Standard</v>
      </c>
      <c r="S1051" s="1" t="str">
        <f>_xlfn.CONCAT(Orders[[#This Row],[OrderID]],Orders[[#This Row],[CustomerID]],Orders[[#This Row],[Order Value]])</f>
        <v>O00528C027130599.55</v>
      </c>
    </row>
    <row r="1052" spans="1:19" x14ac:dyDescent="0.25">
      <c r="A1052" s="1" t="s">
        <v>1545</v>
      </c>
      <c r="B1052" s="1" t="s">
        <v>195</v>
      </c>
      <c r="C1052" s="1" t="s">
        <v>62</v>
      </c>
      <c r="D1052" s="1" t="str">
        <f>VLOOKUP(C1052,Products[],2,FALSE)</f>
        <v>Mobile Accessories Lite 346</v>
      </c>
      <c r="E1052" s="1" t="str">
        <f>VLOOKUP(Orders[[#This Row],[ProductID]],Products[],3,FALSE)</f>
        <v>Electronics</v>
      </c>
      <c r="F1052" s="1" t="s">
        <v>33</v>
      </c>
      <c r="G1052" s="1" t="str">
        <f>_xlfn.XLOOKUP(Orders[[#This Row],[CustomerID]],'Customers'!A:A,'Customers'!E:E)</f>
        <v>Corporate</v>
      </c>
      <c r="H1052" s="2">
        <v>45489</v>
      </c>
      <c r="I1052" s="2">
        <v>45495</v>
      </c>
      <c r="J1052">
        <v>4</v>
      </c>
      <c r="K1052">
        <v>3201.03</v>
      </c>
      <c r="L1052">
        <v>0</v>
      </c>
      <c r="M1052" s="1" t="s">
        <v>52</v>
      </c>
      <c r="N1052" s="1" t="s">
        <v>34</v>
      </c>
      <c r="O1052" s="1" t="s">
        <v>21</v>
      </c>
      <c r="P1052" s="3">
        <f>Orders[[#This Row],[Quantity]]*Orders[[#This Row],[UnitPrice]]*(1-Orders[[#This Row],[Discount]])</f>
        <v>12804.12</v>
      </c>
      <c r="Q1052" s="1" t="str">
        <f>IF(AND(Orders[[#This Row],[Order Value]]&gt;50000,Orders[[#This Row],[Status]]="Completed"),"Yes","No")</f>
        <v>No</v>
      </c>
      <c r="R1052" s="1" t="str">
        <f>IF(OR(Orders[[#This Row],[Region]]="Dhaka",Orders[[#This Row],[Region]]="Chattogram"),"Priority","Standard")</f>
        <v>Priority</v>
      </c>
      <c r="S1052" s="1" t="str">
        <f>_xlfn.CONCAT(Orders[[#This Row],[OrderID]],Orders[[#This Row],[CustomerID]],Orders[[#This Row],[Order Value]])</f>
        <v>O02793C021712804.12</v>
      </c>
    </row>
    <row r="1053" spans="1:19" x14ac:dyDescent="0.25">
      <c r="A1053" s="1" t="s">
        <v>1546</v>
      </c>
      <c r="B1053" s="1" t="s">
        <v>37</v>
      </c>
      <c r="C1053" s="1" t="s">
        <v>174</v>
      </c>
      <c r="D1053" s="1" t="str">
        <f>VLOOKUP(C1053,Products[],2,FALSE)</f>
        <v>Women Eco 309</v>
      </c>
      <c r="E1053" s="1" t="str">
        <f>VLOOKUP(Orders[[#This Row],[ProductID]],Products[],3,FALSE)</f>
        <v>Apparel</v>
      </c>
      <c r="F1053" s="1" t="s">
        <v>105</v>
      </c>
      <c r="G1053" s="1" t="str">
        <f>_xlfn.XLOOKUP(Orders[[#This Row],[CustomerID]],'Customers'!A:A,'Customers'!E:E)</f>
        <v>SMB</v>
      </c>
      <c r="H1053" s="2">
        <v>45326</v>
      </c>
      <c r="I1053" s="2">
        <v>45336</v>
      </c>
      <c r="J1053">
        <v>19</v>
      </c>
      <c r="K1053">
        <v>407.47</v>
      </c>
      <c r="L1053">
        <v>0.1</v>
      </c>
      <c r="M1053" s="1" t="s">
        <v>43</v>
      </c>
      <c r="N1053" s="1" t="s">
        <v>34</v>
      </c>
      <c r="O1053" s="1" t="s">
        <v>29</v>
      </c>
      <c r="P1053" s="3">
        <f>Orders[[#This Row],[Quantity]]*Orders[[#This Row],[UnitPrice]]*(1-Orders[[#This Row],[Discount]])</f>
        <v>6967.7370000000001</v>
      </c>
      <c r="Q1053" s="1" t="str">
        <f>IF(AND(Orders[[#This Row],[Order Value]]&gt;50000,Orders[[#This Row],[Status]]="Completed"),"Yes","No")</f>
        <v>No</v>
      </c>
      <c r="R1053" s="1" t="str">
        <f>IF(OR(Orders[[#This Row],[Region]]="Dhaka",Orders[[#This Row],[Region]]="Chattogram"),"Priority","Standard")</f>
        <v>Standard</v>
      </c>
      <c r="S1053" s="1" t="str">
        <f>_xlfn.CONCAT(Orders[[#This Row],[OrderID]],Orders[[#This Row],[CustomerID]],Orders[[#This Row],[Order Value]])</f>
        <v>O02496C03096967.737</v>
      </c>
    </row>
    <row r="1054" spans="1:19" hidden="1" x14ac:dyDescent="0.25">
      <c r="A1054" s="1" t="s">
        <v>1547</v>
      </c>
      <c r="B1054" s="1" t="s">
        <v>764</v>
      </c>
      <c r="C1054" s="1" t="s">
        <v>221</v>
      </c>
      <c r="D1054" s="1" t="e">
        <f>VLOOKUP(C1054,Products[],2,FALSE)</f>
        <v>#N/A</v>
      </c>
      <c r="E1054" s="1" t="e">
        <f>VLOOKUP(Orders[[#This Row],[ProductID]],Products[],3,FALSE)</f>
        <v>#N/A</v>
      </c>
      <c r="F1054" s="1" t="s">
        <v>42</v>
      </c>
      <c r="G1054" s="1" t="str">
        <f>_xlfn.XLOOKUP(Orders[[#This Row],[CustomerID]],'Customers'!A:A,'Customers'!E:E)</f>
        <v>Corporate</v>
      </c>
      <c r="H1054" s="2">
        <v>45477</v>
      </c>
      <c r="I1054" s="2">
        <v>45483</v>
      </c>
      <c r="J1054">
        <v>4</v>
      </c>
      <c r="K1054">
        <v>5340.19</v>
      </c>
      <c r="L1054">
        <v>0.05</v>
      </c>
      <c r="M1054" s="1" t="s">
        <v>52</v>
      </c>
      <c r="N1054" s="1" t="s">
        <v>15</v>
      </c>
      <c r="O1054" s="1" t="s">
        <v>21</v>
      </c>
      <c r="P1054" s="3">
        <f>Orders[[#This Row],[Quantity]]*Orders[[#This Row],[UnitPrice]]*(1-Orders[[#This Row],[Discount]])</f>
        <v>20292.721999999998</v>
      </c>
      <c r="Q1054" s="1" t="str">
        <f>IF(AND(Orders[[#This Row],[Order Value]]&gt;50000,Orders[[#This Row],[Status]]="Completed"),"Yes","No")</f>
        <v>No</v>
      </c>
      <c r="R1054" s="1" t="str">
        <f>IF(OR(Orders[[#This Row],[Region]]="Dhaka",Orders[[#This Row],[Region]]="Chattogram"),"Priority","Standard")</f>
        <v>Priority</v>
      </c>
      <c r="S1054" s="1" t="str">
        <f>_xlfn.CONCAT(Orders[[#This Row],[OrderID]],Orders[[#This Row],[CustomerID]],Orders[[#This Row],[Order Value]])</f>
        <v>O01177C045820292.722</v>
      </c>
    </row>
    <row r="1055" spans="1:19" x14ac:dyDescent="0.25">
      <c r="A1055" s="1" t="s">
        <v>1548</v>
      </c>
      <c r="B1055" s="1" t="s">
        <v>317</v>
      </c>
      <c r="C1055" s="1" t="s">
        <v>81</v>
      </c>
      <c r="D1055" s="1" t="str">
        <f>VLOOKUP(C1055,Products[],2,FALSE)</f>
        <v>Beverages Pro 760</v>
      </c>
      <c r="E1055" s="1" t="str">
        <f>VLOOKUP(Orders[[#This Row],[ProductID]],Products[],3,FALSE)</f>
        <v>Groceries</v>
      </c>
      <c r="F1055" s="1" t="s">
        <v>125</v>
      </c>
      <c r="G1055" s="1" t="str">
        <f>_xlfn.XLOOKUP(Orders[[#This Row],[CustomerID]],'Customers'!A:A,'Customers'!E:E)</f>
        <v>Corporate</v>
      </c>
      <c r="H1055" s="2">
        <v>45927</v>
      </c>
      <c r="I1055" s="2">
        <v>45931</v>
      </c>
      <c r="J1055">
        <v>22</v>
      </c>
      <c r="K1055">
        <v>948.19</v>
      </c>
      <c r="L1055">
        <v>0.2</v>
      </c>
      <c r="M1055" s="1" t="s">
        <v>20</v>
      </c>
      <c r="N1055" s="1" t="s">
        <v>28</v>
      </c>
      <c r="O1055" s="1" t="s">
        <v>29</v>
      </c>
      <c r="P1055" s="3">
        <f>Orders[[#This Row],[Quantity]]*Orders[[#This Row],[UnitPrice]]*(1-Orders[[#This Row],[Discount]])</f>
        <v>16688.144</v>
      </c>
      <c r="Q1055" s="1" t="str">
        <f>IF(AND(Orders[[#This Row],[Order Value]]&gt;50000,Orders[[#This Row],[Status]]="Completed"),"Yes","No")</f>
        <v>No</v>
      </c>
      <c r="R1055" s="1" t="str">
        <f>IF(OR(Orders[[#This Row],[Region]]="Dhaka",Orders[[#This Row],[Region]]="Chattogram"),"Priority","Standard")</f>
        <v>Priority</v>
      </c>
      <c r="S1055" s="1" t="str">
        <f>_xlfn.CONCAT(Orders[[#This Row],[OrderID]],Orders[[#This Row],[CustomerID]],Orders[[#This Row],[Order Value]])</f>
        <v>O01431C013016688.144</v>
      </c>
    </row>
    <row r="1056" spans="1:19" x14ac:dyDescent="0.25">
      <c r="A1056" s="1" t="s">
        <v>1549</v>
      </c>
      <c r="B1056" s="1" t="s">
        <v>491</v>
      </c>
      <c r="C1056" s="1" t="s">
        <v>148</v>
      </c>
      <c r="D1056" s="1" t="str">
        <f>VLOOKUP(C1056,Products[],2,FALSE)</f>
        <v>Audio Classic 927</v>
      </c>
      <c r="E1056" s="1" t="str">
        <f>VLOOKUP(Orders[[#This Row],[ProductID]],Products[],3,FALSE)</f>
        <v>Electronics</v>
      </c>
      <c r="F1056" s="1" t="s">
        <v>23</v>
      </c>
      <c r="G1056" s="1" t="str">
        <f>_xlfn.XLOOKUP(Orders[[#This Row],[CustomerID]],'Customers'!A:A,'Customers'!E:E)</f>
        <v>Home Office</v>
      </c>
      <c r="H1056" s="2">
        <v>45303</v>
      </c>
      <c r="I1056" s="2">
        <v>45315</v>
      </c>
      <c r="J1056">
        <v>17</v>
      </c>
      <c r="K1056">
        <v>340.8</v>
      </c>
      <c r="L1056">
        <v>0</v>
      </c>
      <c r="M1056" s="1" t="s">
        <v>39</v>
      </c>
      <c r="N1056" s="1" t="s">
        <v>15</v>
      </c>
      <c r="O1056" s="1" t="s">
        <v>35</v>
      </c>
      <c r="P1056" s="3">
        <f>Orders[[#This Row],[Quantity]]*Orders[[#This Row],[UnitPrice]]*(1-Orders[[#This Row],[Discount]])</f>
        <v>5793.6</v>
      </c>
      <c r="Q1056" s="1" t="str">
        <f>IF(AND(Orders[[#This Row],[Order Value]]&gt;50000,Orders[[#This Row],[Status]]="Completed"),"Yes","No")</f>
        <v>No</v>
      </c>
      <c r="R1056" s="1" t="str">
        <f>IF(OR(Orders[[#This Row],[Region]]="Dhaka",Orders[[#This Row],[Region]]="Chattogram"),"Priority","Standard")</f>
        <v>Standard</v>
      </c>
      <c r="S1056" s="1" t="str">
        <f>_xlfn.CONCAT(Orders[[#This Row],[OrderID]],Orders[[#This Row],[CustomerID]],Orders[[#This Row],[Order Value]])</f>
        <v>O01298C03175793.6</v>
      </c>
    </row>
    <row r="1057" spans="1:19" x14ac:dyDescent="0.25">
      <c r="A1057" s="1" t="s">
        <v>1550</v>
      </c>
      <c r="B1057" s="1" t="s">
        <v>636</v>
      </c>
      <c r="C1057" s="1" t="s">
        <v>230</v>
      </c>
      <c r="D1057" s="1" t="str">
        <f>VLOOKUP(C1057,Products[],2,FALSE)</f>
        <v>Footwear Eco 532</v>
      </c>
      <c r="E1057" s="1" t="str">
        <f>VLOOKUP(Orders[[#This Row],[ProductID]],Products[],3,FALSE)</f>
        <v>Apparel</v>
      </c>
      <c r="F1057" s="1" t="s">
        <v>23</v>
      </c>
      <c r="G1057" s="1" t="str">
        <f>_xlfn.XLOOKUP(Orders[[#This Row],[CustomerID]],'Customers'!A:A,'Customers'!E:E)</f>
        <v>Home Office</v>
      </c>
      <c r="H1057" s="2">
        <v>45958</v>
      </c>
      <c r="I1057" s="2">
        <v>45964</v>
      </c>
      <c r="J1057">
        <v>23</v>
      </c>
      <c r="K1057">
        <v>3425.91</v>
      </c>
      <c r="L1057">
        <v>0</v>
      </c>
      <c r="M1057" s="1" t="s">
        <v>20</v>
      </c>
      <c r="N1057" s="1" t="s">
        <v>28</v>
      </c>
      <c r="O1057" s="1" t="s">
        <v>24</v>
      </c>
      <c r="P1057" s="3">
        <f>Orders[[#This Row],[Quantity]]*Orders[[#This Row],[UnitPrice]]*(1-Orders[[#This Row],[Discount]])</f>
        <v>78795.929999999993</v>
      </c>
      <c r="Q1057" s="1" t="str">
        <f>IF(AND(Orders[[#This Row],[Order Value]]&gt;50000,Orders[[#This Row],[Status]]="Completed"),"Yes","No")</f>
        <v>No</v>
      </c>
      <c r="R1057" s="1" t="str">
        <f>IF(OR(Orders[[#This Row],[Region]]="Dhaka",Orders[[#This Row],[Region]]="Chattogram"),"Priority","Standard")</f>
        <v>Priority</v>
      </c>
      <c r="S1057" s="1" t="str">
        <f>_xlfn.CONCAT(Orders[[#This Row],[OrderID]],Orders[[#This Row],[CustomerID]],Orders[[#This Row],[Order Value]])</f>
        <v>O03350C013478795.93</v>
      </c>
    </row>
    <row r="1058" spans="1:19" x14ac:dyDescent="0.25">
      <c r="A1058" s="1" t="s">
        <v>1551</v>
      </c>
      <c r="B1058" s="1" t="s">
        <v>1028</v>
      </c>
      <c r="C1058" s="1" t="s">
        <v>174</v>
      </c>
      <c r="D1058" s="1" t="str">
        <f>VLOOKUP(C1058,Products[],2,FALSE)</f>
        <v>Women Eco 309</v>
      </c>
      <c r="E1058" s="1" t="str">
        <f>VLOOKUP(Orders[[#This Row],[ProductID]],Products[],3,FALSE)</f>
        <v>Apparel</v>
      </c>
      <c r="F1058" s="1" t="s">
        <v>105</v>
      </c>
      <c r="G1058" s="1" t="str">
        <f>_xlfn.XLOOKUP(Orders[[#This Row],[CustomerID]],'Customers'!A:A,'Customers'!E:E)</f>
        <v>SMB</v>
      </c>
      <c r="H1058" s="2">
        <v>45852</v>
      </c>
      <c r="I1058" s="2">
        <v>45853</v>
      </c>
      <c r="J1058">
        <v>16</v>
      </c>
      <c r="K1058">
        <v>1368.92</v>
      </c>
      <c r="L1058">
        <v>0</v>
      </c>
      <c r="M1058" s="1" t="s">
        <v>20</v>
      </c>
      <c r="N1058" s="1" t="s">
        <v>15</v>
      </c>
      <c r="O1058" s="1" t="s">
        <v>24</v>
      </c>
      <c r="P1058" s="3">
        <f>Orders[[#This Row],[Quantity]]*Orders[[#This Row],[UnitPrice]]*(1-Orders[[#This Row],[Discount]])</f>
        <v>21902.720000000001</v>
      </c>
      <c r="Q1058" s="1" t="str">
        <f>IF(AND(Orders[[#This Row],[Order Value]]&gt;50000,Orders[[#This Row],[Status]]="Completed"),"Yes","No")</f>
        <v>No</v>
      </c>
      <c r="R1058" s="1" t="str">
        <f>IF(OR(Orders[[#This Row],[Region]]="Dhaka",Orders[[#This Row],[Region]]="Chattogram"),"Priority","Standard")</f>
        <v>Priority</v>
      </c>
      <c r="S1058" s="1" t="str">
        <f>_xlfn.CONCAT(Orders[[#This Row],[OrderID]],Orders[[#This Row],[CustomerID]],Orders[[#This Row],[Order Value]])</f>
        <v>O01539C025321902.72</v>
      </c>
    </row>
    <row r="1059" spans="1:19" x14ac:dyDescent="0.25">
      <c r="A1059" s="1" t="s">
        <v>1552</v>
      </c>
      <c r="B1059" s="1" t="s">
        <v>457</v>
      </c>
      <c r="C1059" s="1" t="s">
        <v>22</v>
      </c>
      <c r="D1059" s="1" t="str">
        <f>VLOOKUP(C1059,Products[],2,FALSE)</f>
        <v>Laptops Lite 159</v>
      </c>
      <c r="E1059" s="1" t="str">
        <f>VLOOKUP(Orders[[#This Row],[ProductID]],Products[],3,FALSE)</f>
        <v>Electronics</v>
      </c>
      <c r="F1059" s="1" t="s">
        <v>23</v>
      </c>
      <c r="G1059" s="1" t="str">
        <f>_xlfn.XLOOKUP(Orders[[#This Row],[CustomerID]],'Customers'!A:A,'Customers'!E:E)</f>
        <v>Home Office</v>
      </c>
      <c r="H1059" s="2">
        <v>45951</v>
      </c>
      <c r="I1059" s="2">
        <v>45953</v>
      </c>
      <c r="J1059">
        <v>13</v>
      </c>
      <c r="K1059">
        <v>4190.2</v>
      </c>
      <c r="L1059">
        <v>0</v>
      </c>
      <c r="M1059" s="1" t="s">
        <v>14</v>
      </c>
      <c r="N1059" s="1" t="s">
        <v>34</v>
      </c>
      <c r="O1059" s="1" t="s">
        <v>35</v>
      </c>
      <c r="P1059" s="3">
        <f>Orders[[#This Row],[Quantity]]*Orders[[#This Row],[UnitPrice]]*(1-Orders[[#This Row],[Discount]])</f>
        <v>54472.6</v>
      </c>
      <c r="Q1059" s="1" t="str">
        <f>IF(AND(Orders[[#This Row],[Order Value]]&gt;50000,Orders[[#This Row],[Status]]="Completed"),"Yes","No")</f>
        <v>Yes</v>
      </c>
      <c r="R1059" s="1" t="str">
        <f>IF(OR(Orders[[#This Row],[Region]]="Dhaka",Orders[[#This Row],[Region]]="Chattogram"),"Priority","Standard")</f>
        <v>Standard</v>
      </c>
      <c r="S1059" s="1" t="str">
        <f>_xlfn.CONCAT(Orders[[#This Row],[OrderID]],Orders[[#This Row],[CustomerID]],Orders[[#This Row],[Order Value]])</f>
        <v>O03019C004254472.6</v>
      </c>
    </row>
    <row r="1060" spans="1:19" x14ac:dyDescent="0.25">
      <c r="A1060" s="1" t="s">
        <v>1553</v>
      </c>
      <c r="B1060" s="1" t="s">
        <v>881</v>
      </c>
      <c r="C1060" s="1" t="s">
        <v>62</v>
      </c>
      <c r="D1060" s="1" t="str">
        <f>VLOOKUP(C1060,Products[],2,FALSE)</f>
        <v>Mobile Accessories Lite 346</v>
      </c>
      <c r="E1060" s="1" t="str">
        <f>VLOOKUP(Orders[[#This Row],[ProductID]],Products[],3,FALSE)</f>
        <v>Electronics</v>
      </c>
      <c r="F1060" s="1" t="s">
        <v>47</v>
      </c>
      <c r="G1060" s="1" t="str">
        <f>_xlfn.XLOOKUP(Orders[[#This Row],[CustomerID]],'Customers'!A:A,'Customers'!E:E)</f>
        <v>SMB</v>
      </c>
      <c r="H1060" s="2">
        <v>45428</v>
      </c>
      <c r="I1060" s="2">
        <v>45426</v>
      </c>
      <c r="J1060">
        <v>10</v>
      </c>
      <c r="K1060">
        <v>3998.42</v>
      </c>
      <c r="L1060">
        <v>0.2</v>
      </c>
      <c r="M1060" s="1" t="s">
        <v>43</v>
      </c>
      <c r="N1060" s="1" t="s">
        <v>34</v>
      </c>
      <c r="O1060" s="1" t="s">
        <v>29</v>
      </c>
      <c r="P1060" s="3">
        <f>Orders[[#This Row],[Quantity]]*Orders[[#This Row],[UnitPrice]]*(1-Orders[[#This Row],[Discount]])</f>
        <v>31987.360000000001</v>
      </c>
      <c r="Q1060" s="1" t="str">
        <f>IF(AND(Orders[[#This Row],[Order Value]]&gt;50000,Orders[[#This Row],[Status]]="Completed"),"Yes","No")</f>
        <v>No</v>
      </c>
      <c r="R1060" s="1" t="str">
        <f>IF(OR(Orders[[#This Row],[Region]]="Dhaka",Orders[[#This Row],[Region]]="Chattogram"),"Priority","Standard")</f>
        <v>Standard</v>
      </c>
      <c r="S1060" s="1" t="str">
        <f>_xlfn.CONCAT(Orders[[#This Row],[OrderID]],Orders[[#This Row],[CustomerID]],Orders[[#This Row],[Order Value]])</f>
        <v>O01393C008931987.36</v>
      </c>
    </row>
    <row r="1061" spans="1:19" x14ac:dyDescent="0.25">
      <c r="A1061" s="1" t="s">
        <v>1554</v>
      </c>
      <c r="B1061" s="1" t="s">
        <v>331</v>
      </c>
      <c r="C1061" s="1" t="s">
        <v>178</v>
      </c>
      <c r="D1061" s="1" t="str">
        <f>VLOOKUP(C1061,Products[],2,FALSE)</f>
        <v>Personal Care Mini 570</v>
      </c>
      <c r="E1061" s="1" t="str">
        <f>VLOOKUP(Orders[[#This Row],[ProductID]],Products[],3,FALSE)</f>
        <v>Groceries</v>
      </c>
      <c r="F1061" s="1" t="s">
        <v>55</v>
      </c>
      <c r="G1061" s="1" t="str">
        <f>_xlfn.XLOOKUP(Orders[[#This Row],[CustomerID]],'Customers'!A:A,'Customers'!E:E)</f>
        <v>consumer</v>
      </c>
      <c r="H1061" s="2">
        <v>45554</v>
      </c>
      <c r="I1061" s="2">
        <v>45565</v>
      </c>
      <c r="J1061">
        <v>11</v>
      </c>
      <c r="K1061">
        <v>822.61</v>
      </c>
      <c r="L1061">
        <v>0</v>
      </c>
      <c r="M1061" s="1" t="s">
        <v>20</v>
      </c>
      <c r="N1061" s="1" t="s">
        <v>34</v>
      </c>
      <c r="O1061" s="1" t="s">
        <v>24</v>
      </c>
      <c r="P1061" s="3">
        <f>Orders[[#This Row],[Quantity]]*Orders[[#This Row],[UnitPrice]]*(1-Orders[[#This Row],[Discount]])</f>
        <v>9048.7100000000009</v>
      </c>
      <c r="Q1061" s="1" t="str">
        <f>IF(AND(Orders[[#This Row],[Order Value]]&gt;50000,Orders[[#This Row],[Status]]="Completed"),"Yes","No")</f>
        <v>No</v>
      </c>
      <c r="R1061" s="1" t="str">
        <f>IF(OR(Orders[[#This Row],[Region]]="Dhaka",Orders[[#This Row],[Region]]="Chattogram"),"Priority","Standard")</f>
        <v>Priority</v>
      </c>
      <c r="S1061" s="1" t="str">
        <f>_xlfn.CONCAT(Orders[[#This Row],[OrderID]],Orders[[#This Row],[CustomerID]],Orders[[#This Row],[Order Value]])</f>
        <v>O02331C02609048.71</v>
      </c>
    </row>
    <row r="1062" spans="1:19" x14ac:dyDescent="0.25">
      <c r="A1062" s="1" t="s">
        <v>1556</v>
      </c>
      <c r="B1062" s="1" t="s">
        <v>1557</v>
      </c>
      <c r="C1062" s="1" t="s">
        <v>162</v>
      </c>
      <c r="D1062" s="1" t="str">
        <f>VLOOKUP(C1062,Products[],2,FALSE)</f>
        <v>Binders Lite 852</v>
      </c>
      <c r="E1062" s="1" t="str">
        <f>VLOOKUP(Orders[[#This Row],[ProductID]],Products[],3,FALSE)</f>
        <v>Office Supplies</v>
      </c>
      <c r="F1062" s="1" t="s">
        <v>33</v>
      </c>
      <c r="G1062" s="1" t="str">
        <f>_xlfn.XLOOKUP(Orders[[#This Row],[CustomerID]],'Customers'!A:A,'Customers'!E:E)</f>
        <v>Consumer</v>
      </c>
      <c r="H1062" s="2">
        <v>45512</v>
      </c>
      <c r="I1062" s="2">
        <v>45515</v>
      </c>
      <c r="J1062">
        <v>11</v>
      </c>
      <c r="K1062">
        <v>5407.65</v>
      </c>
      <c r="L1062">
        <v>0</v>
      </c>
      <c r="M1062" s="1" t="s">
        <v>43</v>
      </c>
      <c r="N1062" s="1" t="s">
        <v>15</v>
      </c>
      <c r="O1062" s="1" t="s">
        <v>35</v>
      </c>
      <c r="P1062" s="3">
        <f>Orders[[#This Row],[Quantity]]*Orders[[#This Row],[UnitPrice]]*(1-Orders[[#This Row],[Discount]])</f>
        <v>59484.149999999994</v>
      </c>
      <c r="Q1062" s="1" t="str">
        <f>IF(AND(Orders[[#This Row],[Order Value]]&gt;50000,Orders[[#This Row],[Status]]="Completed"),"Yes","No")</f>
        <v>No</v>
      </c>
      <c r="R1062" s="1" t="str">
        <f>IF(OR(Orders[[#This Row],[Region]]="Dhaka",Orders[[#This Row],[Region]]="Chattogram"),"Priority","Standard")</f>
        <v>Standard</v>
      </c>
      <c r="S1062" s="1" t="str">
        <f>_xlfn.CONCAT(Orders[[#This Row],[OrderID]],Orders[[#This Row],[CustomerID]],Orders[[#This Row],[Order Value]])</f>
        <v>O00383C038459484.15</v>
      </c>
    </row>
    <row r="1063" spans="1:19" x14ac:dyDescent="0.25">
      <c r="A1063" s="1" t="s">
        <v>1558</v>
      </c>
      <c r="B1063" s="1" t="s">
        <v>540</v>
      </c>
      <c r="C1063" s="1" t="s">
        <v>230</v>
      </c>
      <c r="D1063" s="1" t="str">
        <f>VLOOKUP(C1063,Products[],2,FALSE)</f>
        <v>Footwear Eco 532</v>
      </c>
      <c r="E1063" s="1" t="str">
        <f>VLOOKUP(Orders[[#This Row],[ProductID]],Products[],3,FALSE)</f>
        <v>Apparel</v>
      </c>
      <c r="F1063" s="1" t="s">
        <v>13</v>
      </c>
      <c r="G1063" s="1" t="str">
        <f>_xlfn.XLOOKUP(Orders[[#This Row],[CustomerID]],'Customers'!A:A,'Customers'!E:E)</f>
        <v>Corporate</v>
      </c>
      <c r="H1063" s="2">
        <v>45906</v>
      </c>
      <c r="I1063" s="2">
        <v>45918</v>
      </c>
      <c r="J1063">
        <v>10</v>
      </c>
      <c r="K1063">
        <v>7833.23</v>
      </c>
      <c r="L1063">
        <v>0.2</v>
      </c>
      <c r="M1063" s="1" t="s">
        <v>39</v>
      </c>
      <c r="N1063" s="1" t="s">
        <v>34</v>
      </c>
      <c r="O1063" s="1" t="s">
        <v>21</v>
      </c>
      <c r="P1063" s="3">
        <f>Orders[[#This Row],[Quantity]]*Orders[[#This Row],[UnitPrice]]*(1-Orders[[#This Row],[Discount]])</f>
        <v>62665.84</v>
      </c>
      <c r="Q1063" s="1" t="str">
        <f>IF(AND(Orders[[#This Row],[Order Value]]&gt;50000,Orders[[#This Row],[Status]]="Completed"),"Yes","No")</f>
        <v>Yes</v>
      </c>
      <c r="R1063" s="1" t="str">
        <f>IF(OR(Orders[[#This Row],[Region]]="Dhaka",Orders[[#This Row],[Region]]="Chattogram"),"Priority","Standard")</f>
        <v>Standard</v>
      </c>
      <c r="S1063" s="1" t="str">
        <f>_xlfn.CONCAT(Orders[[#This Row],[OrderID]],Orders[[#This Row],[CustomerID]],Orders[[#This Row],[Order Value]])</f>
        <v>O04535C002762665.84</v>
      </c>
    </row>
    <row r="1064" spans="1:19" x14ac:dyDescent="0.25">
      <c r="A1064" s="1" t="s">
        <v>1559</v>
      </c>
      <c r="B1064" s="1" t="s">
        <v>764</v>
      </c>
      <c r="C1064" s="1" t="s">
        <v>473</v>
      </c>
      <c r="D1064" s="1" t="str">
        <f>VLOOKUP(C1064,Products[],2,FALSE)</f>
        <v>Laptops Prime 770</v>
      </c>
      <c r="E1064" s="1" t="str">
        <f>VLOOKUP(Orders[[#This Row],[ProductID]],Products[],3,FALSE)</f>
        <v>Electronics</v>
      </c>
      <c r="F1064" s="1" t="s">
        <v>42</v>
      </c>
      <c r="G1064" s="1" t="str">
        <f>_xlfn.XLOOKUP(Orders[[#This Row],[CustomerID]],'Customers'!A:A,'Customers'!E:E)</f>
        <v>Corporate</v>
      </c>
      <c r="H1064" s="2">
        <v>45482</v>
      </c>
      <c r="I1064" s="2">
        <v>45489</v>
      </c>
      <c r="J1064">
        <v>16</v>
      </c>
      <c r="K1064">
        <v>1694.75</v>
      </c>
      <c r="L1064">
        <v>0.1</v>
      </c>
      <c r="M1064" s="1" t="s">
        <v>52</v>
      </c>
      <c r="N1064" s="1" t="s">
        <v>34</v>
      </c>
      <c r="O1064" s="1" t="s">
        <v>21</v>
      </c>
      <c r="P1064" s="3">
        <f>Orders[[#This Row],[Quantity]]*Orders[[#This Row],[UnitPrice]]*(1-Orders[[#This Row],[Discount]])</f>
        <v>24404.400000000001</v>
      </c>
      <c r="Q1064" s="1" t="str">
        <f>IF(AND(Orders[[#This Row],[Order Value]]&gt;50000,Orders[[#This Row],[Status]]="Completed"),"Yes","No")</f>
        <v>No</v>
      </c>
      <c r="R1064" s="1" t="str">
        <f>IF(OR(Orders[[#This Row],[Region]]="Dhaka",Orders[[#This Row],[Region]]="Chattogram"),"Priority","Standard")</f>
        <v>Priority</v>
      </c>
      <c r="S1064" s="1" t="str">
        <f>_xlfn.CONCAT(Orders[[#This Row],[OrderID]],Orders[[#This Row],[CustomerID]],Orders[[#This Row],[Order Value]])</f>
        <v>O00366C045824404.4</v>
      </c>
    </row>
    <row r="1065" spans="1:19" x14ac:dyDescent="0.25">
      <c r="A1065" s="1" t="s">
        <v>1560</v>
      </c>
      <c r="B1065" s="1" t="s">
        <v>524</v>
      </c>
      <c r="C1065" s="1" t="s">
        <v>12</v>
      </c>
      <c r="D1065" s="1" t="str">
        <f>VLOOKUP(C1065,Products[],2,FALSE)</f>
        <v>Beverages Plus 578</v>
      </c>
      <c r="E1065" s="1" t="str">
        <f>VLOOKUP(Orders[[#This Row],[ProductID]],Products[],3,FALSE)</f>
        <v>Groceries</v>
      </c>
      <c r="F1065" s="1" t="s">
        <v>23</v>
      </c>
      <c r="G1065" s="1" t="str">
        <f>_xlfn.XLOOKUP(Orders[[#This Row],[CustomerID]],'Customers'!A:A,'Customers'!E:E)</f>
        <v>Consumer</v>
      </c>
      <c r="H1065" s="2">
        <v>45984</v>
      </c>
      <c r="I1065" s="2">
        <v>45993</v>
      </c>
      <c r="J1065">
        <v>3</v>
      </c>
      <c r="K1065">
        <v>2508.0300000000002</v>
      </c>
      <c r="L1065">
        <v>0</v>
      </c>
      <c r="M1065" s="1" t="s">
        <v>20</v>
      </c>
      <c r="N1065" s="1" t="s">
        <v>15</v>
      </c>
      <c r="O1065" s="1" t="s">
        <v>24</v>
      </c>
      <c r="P1065" s="3">
        <f>Orders[[#This Row],[Quantity]]*Orders[[#This Row],[UnitPrice]]*(1-Orders[[#This Row],[Discount]])</f>
        <v>7524.09</v>
      </c>
      <c r="Q1065" s="1" t="str">
        <f>IF(AND(Orders[[#This Row],[Order Value]]&gt;50000,Orders[[#This Row],[Status]]="Completed"),"Yes","No")</f>
        <v>No</v>
      </c>
      <c r="R1065" s="1" t="str">
        <f>IF(OR(Orders[[#This Row],[Region]]="Dhaka",Orders[[#This Row],[Region]]="Chattogram"),"Priority","Standard")</f>
        <v>Priority</v>
      </c>
      <c r="S1065" s="1" t="str">
        <f>_xlfn.CONCAT(Orders[[#This Row],[OrderID]],Orders[[#This Row],[CustomerID]],Orders[[#This Row],[Order Value]])</f>
        <v>O03268C02667524.09</v>
      </c>
    </row>
    <row r="1066" spans="1:19" x14ac:dyDescent="0.25">
      <c r="A1066" s="1" t="s">
        <v>1561</v>
      </c>
      <c r="B1066" s="1" t="s">
        <v>504</v>
      </c>
      <c r="C1066" s="1" t="s">
        <v>18</v>
      </c>
      <c r="D1066" s="1" t="str">
        <f>VLOOKUP(C1066,Products[],2,FALSE)</f>
        <v>Labels Deluxe 800</v>
      </c>
      <c r="E1066" s="1" t="str">
        <f>VLOOKUP(Orders[[#This Row],[ProductID]],Products[],3,FALSE)</f>
        <v>Office Supplies</v>
      </c>
      <c r="F1066" s="1" t="s">
        <v>55</v>
      </c>
      <c r="G1066" s="1" t="str">
        <f>_xlfn.XLOOKUP(Orders[[#This Row],[CustomerID]],'Customers'!A:A,'Customers'!E:E)</f>
        <v>Home Office</v>
      </c>
      <c r="H1066" s="2">
        <v>45346</v>
      </c>
      <c r="I1066" s="2">
        <v>45348</v>
      </c>
      <c r="J1066">
        <v>24</v>
      </c>
      <c r="K1066">
        <v>1480.71</v>
      </c>
      <c r="L1066">
        <v>0</v>
      </c>
      <c r="M1066" s="1" t="s">
        <v>52</v>
      </c>
      <c r="N1066" s="1" t="s">
        <v>34</v>
      </c>
      <c r="O1066" s="1" t="s">
        <v>29</v>
      </c>
      <c r="P1066" s="3">
        <f>Orders[[#This Row],[Quantity]]*Orders[[#This Row],[UnitPrice]]*(1-Orders[[#This Row],[Discount]])</f>
        <v>35537.040000000001</v>
      </c>
      <c r="Q1066" s="1" t="str">
        <f>IF(AND(Orders[[#This Row],[Order Value]]&gt;50000,Orders[[#This Row],[Status]]="Completed"),"Yes","No")</f>
        <v>No</v>
      </c>
      <c r="R1066" s="1" t="str">
        <f>IF(OR(Orders[[#This Row],[Region]]="Dhaka",Orders[[#This Row],[Region]]="Chattogram"),"Priority","Standard")</f>
        <v>Priority</v>
      </c>
      <c r="S1066" s="1" t="str">
        <f>_xlfn.CONCAT(Orders[[#This Row],[OrderID]],Orders[[#This Row],[CustomerID]],Orders[[#This Row],[Order Value]])</f>
        <v>O03869C008135537.04</v>
      </c>
    </row>
    <row r="1067" spans="1:19" x14ac:dyDescent="0.25">
      <c r="A1067" s="1" t="s">
        <v>1562</v>
      </c>
      <c r="B1067" s="1" t="s">
        <v>903</v>
      </c>
      <c r="C1067" s="1" t="s">
        <v>194</v>
      </c>
      <c r="D1067" s="1" t="str">
        <f>VLOOKUP(C1067,Products[],2,FALSE)</f>
        <v>Pens Mini 388</v>
      </c>
      <c r="E1067" s="1" t="str">
        <f>VLOOKUP(Orders[[#This Row],[ProductID]],Products[],3,FALSE)</f>
        <v>Office Supplies</v>
      </c>
      <c r="F1067" s="1" t="s">
        <v>33</v>
      </c>
      <c r="G1067" s="1" t="str">
        <f>_xlfn.XLOOKUP(Orders[[#This Row],[CustomerID]],'Customers'!A:A,'Customers'!E:E)</f>
        <v>Corporate</v>
      </c>
      <c r="H1067" s="2">
        <v>45312</v>
      </c>
      <c r="I1067" s="2">
        <v>45310</v>
      </c>
      <c r="J1067">
        <v>23</v>
      </c>
      <c r="K1067">
        <v>5203.32</v>
      </c>
      <c r="L1067">
        <v>0.2</v>
      </c>
      <c r="M1067" s="1" t="s">
        <v>39</v>
      </c>
      <c r="N1067" s="1" t="s">
        <v>28</v>
      </c>
      <c r="O1067" s="1" t="s">
        <v>35</v>
      </c>
      <c r="P1067" s="3">
        <f>Orders[[#This Row],[Quantity]]*Orders[[#This Row],[UnitPrice]]*(1-Orders[[#This Row],[Discount]])</f>
        <v>95741.087999999989</v>
      </c>
      <c r="Q1067" s="1" t="str">
        <f>IF(AND(Orders[[#This Row],[Order Value]]&gt;50000,Orders[[#This Row],[Status]]="Completed"),"Yes","No")</f>
        <v>No</v>
      </c>
      <c r="R1067" s="1" t="str">
        <f>IF(OR(Orders[[#This Row],[Region]]="Dhaka",Orders[[#This Row],[Region]]="Chattogram"),"Priority","Standard")</f>
        <v>Standard</v>
      </c>
      <c r="S1067" s="1" t="str">
        <f>_xlfn.CONCAT(Orders[[#This Row],[OrderID]],Orders[[#This Row],[CustomerID]],Orders[[#This Row],[Order Value]])</f>
        <v>O01686C028495741.088</v>
      </c>
    </row>
    <row r="1068" spans="1:19" x14ac:dyDescent="0.25">
      <c r="A1068" s="1" t="s">
        <v>1563</v>
      </c>
      <c r="B1068" s="1" t="s">
        <v>839</v>
      </c>
      <c r="C1068" s="1" t="s">
        <v>128</v>
      </c>
      <c r="D1068" s="1" t="str">
        <f>VLOOKUP(C1068,Products[],2,FALSE)</f>
        <v>Paper Prime 195</v>
      </c>
      <c r="E1068" s="1" t="str">
        <f>VLOOKUP(Orders[[#This Row],[ProductID]],Products[],3,FALSE)</f>
        <v>Office Supplies</v>
      </c>
      <c r="F1068" s="1" t="s">
        <v>152</v>
      </c>
      <c r="G1068" s="1" t="str">
        <f>_xlfn.XLOOKUP(Orders[[#This Row],[CustomerID]],'Customers'!A:A,'Customers'!E:E)</f>
        <v>consumer</v>
      </c>
      <c r="H1068" s="2">
        <v>45932</v>
      </c>
      <c r="I1068" s="2">
        <v>45935</v>
      </c>
      <c r="J1068">
        <v>20</v>
      </c>
      <c r="K1068">
        <v>6824.95</v>
      </c>
      <c r="L1068">
        <v>0.05</v>
      </c>
      <c r="M1068" s="1" t="s">
        <v>39</v>
      </c>
      <c r="N1068" s="1" t="s">
        <v>34</v>
      </c>
      <c r="O1068" s="1" t="s">
        <v>29</v>
      </c>
      <c r="P1068" s="3">
        <f>Orders[[#This Row],[Quantity]]*Orders[[#This Row],[UnitPrice]]*(1-Orders[[#This Row],[Discount]])</f>
        <v>129674.04999999999</v>
      </c>
      <c r="Q1068" s="1" t="str">
        <f>IF(AND(Orders[[#This Row],[Order Value]]&gt;50000,Orders[[#This Row],[Status]]="Completed"),"Yes","No")</f>
        <v>Yes</v>
      </c>
      <c r="R1068" s="1" t="str">
        <f>IF(OR(Orders[[#This Row],[Region]]="Dhaka",Orders[[#This Row],[Region]]="Chattogram"),"Priority","Standard")</f>
        <v>Standard</v>
      </c>
      <c r="S1068" s="1" t="str">
        <f>_xlfn.CONCAT(Orders[[#This Row],[OrderID]],Orders[[#This Row],[CustomerID]],Orders[[#This Row],[Order Value]])</f>
        <v>O02252C0387129674.05</v>
      </c>
    </row>
    <row r="1069" spans="1:19" x14ac:dyDescent="0.25">
      <c r="A1069" s="1" t="s">
        <v>1564</v>
      </c>
      <c r="B1069" s="1" t="s">
        <v>812</v>
      </c>
      <c r="C1069" s="1" t="s">
        <v>201</v>
      </c>
      <c r="D1069" s="1" t="str">
        <f>VLOOKUP(C1069,Products[],2,FALSE)</f>
        <v>Men Lite 154 (New)</v>
      </c>
      <c r="E1069" s="1" t="str">
        <f>VLOOKUP(Orders[[#This Row],[ProductID]],Products[],3,FALSE)</f>
        <v>Apparel</v>
      </c>
      <c r="F1069" s="1" t="s">
        <v>19</v>
      </c>
      <c r="G1069" s="1" t="str">
        <f>_xlfn.XLOOKUP(Orders[[#This Row],[CustomerID]],'Customers'!A:A,'Customers'!E:E)</f>
        <v>Consumer</v>
      </c>
      <c r="H1069" s="2">
        <v>45456</v>
      </c>
      <c r="I1069" s="2">
        <v>45457</v>
      </c>
      <c r="J1069">
        <v>12</v>
      </c>
      <c r="K1069">
        <v>2951.07</v>
      </c>
      <c r="L1069">
        <v>0</v>
      </c>
      <c r="M1069" s="1" t="s">
        <v>20</v>
      </c>
      <c r="N1069" s="1" t="s">
        <v>84</v>
      </c>
      <c r="O1069" s="1" t="s">
        <v>24</v>
      </c>
      <c r="P1069" s="3">
        <f>Orders[[#This Row],[Quantity]]*Orders[[#This Row],[UnitPrice]]*(1-Orders[[#This Row],[Discount]])</f>
        <v>35412.840000000004</v>
      </c>
      <c r="Q1069" s="1" t="str">
        <f>IF(AND(Orders[[#This Row],[Order Value]]&gt;50000,Orders[[#This Row],[Status]]="Completed"),"Yes","No")</f>
        <v>No</v>
      </c>
      <c r="R1069" s="1" t="str">
        <f>IF(OR(Orders[[#This Row],[Region]]="Dhaka",Orders[[#This Row],[Region]]="Chattogram"),"Priority","Standard")</f>
        <v>Priority</v>
      </c>
      <c r="S1069" s="1" t="str">
        <f>_xlfn.CONCAT(Orders[[#This Row],[OrderID]],Orders[[#This Row],[CustomerID]],Orders[[#This Row],[Order Value]])</f>
        <v>O04334C003135412.84</v>
      </c>
    </row>
    <row r="1070" spans="1:19" x14ac:dyDescent="0.25">
      <c r="A1070" s="1" t="s">
        <v>1565</v>
      </c>
      <c r="B1070" s="1" t="s">
        <v>1018</v>
      </c>
      <c r="C1070" s="1" t="s">
        <v>201</v>
      </c>
      <c r="D1070" s="1" t="str">
        <f>VLOOKUP(C1070,Products[],2,FALSE)</f>
        <v>Men Lite 154 (New)</v>
      </c>
      <c r="E1070" s="1" t="str">
        <f>VLOOKUP(Orders[[#This Row],[ProductID]],Products[],3,FALSE)</f>
        <v>Apparel</v>
      </c>
      <c r="F1070" s="1" t="s">
        <v>152</v>
      </c>
      <c r="G1070" s="1" t="str">
        <f>_xlfn.XLOOKUP(Orders[[#This Row],[CustomerID]],'Customers'!A:A,'Customers'!E:E)</f>
        <v>SMB</v>
      </c>
      <c r="H1070" s="2">
        <v>45533</v>
      </c>
      <c r="I1070" s="2">
        <v>45535</v>
      </c>
      <c r="J1070">
        <v>13</v>
      </c>
      <c r="K1070">
        <v>608.73</v>
      </c>
      <c r="L1070">
        <v>0</v>
      </c>
      <c r="M1070" s="1" t="s">
        <v>43</v>
      </c>
      <c r="N1070" s="1" t="s">
        <v>15</v>
      </c>
      <c r="O1070" s="1" t="s">
        <v>24</v>
      </c>
      <c r="P1070" s="3">
        <f>Orders[[#This Row],[Quantity]]*Orders[[#This Row],[UnitPrice]]*(1-Orders[[#This Row],[Discount]])</f>
        <v>7913.49</v>
      </c>
      <c r="Q1070" s="1" t="str">
        <f>IF(AND(Orders[[#This Row],[Order Value]]&gt;50000,Orders[[#This Row],[Status]]="Completed"),"Yes","No")</f>
        <v>No</v>
      </c>
      <c r="R1070" s="1" t="str">
        <f>IF(OR(Orders[[#This Row],[Region]]="Dhaka",Orders[[#This Row],[Region]]="Chattogram"),"Priority","Standard")</f>
        <v>Standard</v>
      </c>
      <c r="S1070" s="1" t="str">
        <f>_xlfn.CONCAT(Orders[[#This Row],[OrderID]],Orders[[#This Row],[CustomerID]],Orders[[#This Row],[Order Value]])</f>
        <v>O04426C03717913.49</v>
      </c>
    </row>
    <row r="1071" spans="1:19" hidden="1" x14ac:dyDescent="0.25">
      <c r="A1071" s="1" t="s">
        <v>1566</v>
      </c>
      <c r="B1071" s="1" t="s">
        <v>519</v>
      </c>
      <c r="C1071" s="1" t="s">
        <v>248</v>
      </c>
      <c r="D1071" s="1" t="e">
        <f>VLOOKUP(C1071,Products[],2,FALSE)</f>
        <v>#N/A</v>
      </c>
      <c r="E1071" s="1" t="e">
        <f>VLOOKUP(Orders[[#This Row],[ProductID]],Products[],3,FALSE)</f>
        <v>#N/A</v>
      </c>
      <c r="F1071" s="1" t="s">
        <v>105</v>
      </c>
      <c r="G1071" s="1" t="str">
        <f>_xlfn.XLOOKUP(Orders[[#This Row],[CustomerID]],'Customers'!A:A,'Customers'!E:E)</f>
        <v>Corporate</v>
      </c>
      <c r="H1071" s="2">
        <v>45790</v>
      </c>
      <c r="I1071" s="2">
        <v>45795</v>
      </c>
      <c r="J1071">
        <v>6</v>
      </c>
      <c r="K1071">
        <v>1052.56</v>
      </c>
      <c r="L1071">
        <v>0</v>
      </c>
      <c r="M1071" s="1" t="s">
        <v>39</v>
      </c>
      <c r="N1071" s="1" t="s">
        <v>15</v>
      </c>
      <c r="O1071" s="1" t="s">
        <v>35</v>
      </c>
      <c r="P1071" s="3">
        <f>Orders[[#This Row],[Quantity]]*Orders[[#This Row],[UnitPrice]]*(1-Orders[[#This Row],[Discount]])</f>
        <v>6315.36</v>
      </c>
      <c r="Q1071" s="1" t="str">
        <f>IF(AND(Orders[[#This Row],[Order Value]]&gt;50000,Orders[[#This Row],[Status]]="Completed"),"Yes","No")</f>
        <v>No</v>
      </c>
      <c r="R1071" s="1" t="str">
        <f>IF(OR(Orders[[#This Row],[Region]]="Dhaka",Orders[[#This Row],[Region]]="Chattogram"),"Priority","Standard")</f>
        <v>Standard</v>
      </c>
      <c r="S1071" s="1" t="str">
        <f>_xlfn.CONCAT(Orders[[#This Row],[OrderID]],Orders[[#This Row],[CustomerID]],Orders[[#This Row],[Order Value]])</f>
        <v>O01515C02316315.36</v>
      </c>
    </row>
    <row r="1072" spans="1:19" x14ac:dyDescent="0.25">
      <c r="A1072" s="1" t="s">
        <v>1567</v>
      </c>
      <c r="B1072" s="1" t="s">
        <v>132</v>
      </c>
      <c r="C1072" s="1" t="s">
        <v>58</v>
      </c>
      <c r="D1072" s="1" t="str">
        <f>VLOOKUP(C1072,Products[],2,FALSE)</f>
        <v>Beverages Standard 258</v>
      </c>
      <c r="E1072" s="1" t="str">
        <f>VLOOKUP(Orders[[#This Row],[ProductID]],Products[],3,FALSE)</f>
        <v>Groceries</v>
      </c>
      <c r="F1072" s="1" t="s">
        <v>19</v>
      </c>
      <c r="G1072" s="1" t="str">
        <f>_xlfn.XLOOKUP(Orders[[#This Row],[CustomerID]],'Customers'!A:A,'Customers'!E:E)</f>
        <v>Corporate</v>
      </c>
      <c r="H1072" s="2">
        <v>45790</v>
      </c>
      <c r="I1072" s="2">
        <v>45789</v>
      </c>
      <c r="J1072">
        <v>14</v>
      </c>
      <c r="K1072">
        <v>7379.22</v>
      </c>
      <c r="L1072">
        <v>0</v>
      </c>
      <c r="M1072" s="1" t="s">
        <v>43</v>
      </c>
      <c r="N1072" s="1" t="s">
        <v>34</v>
      </c>
      <c r="O1072" s="1" t="s">
        <v>24</v>
      </c>
      <c r="P1072" s="3">
        <f>Orders[[#This Row],[Quantity]]*Orders[[#This Row],[UnitPrice]]*(1-Orders[[#This Row],[Discount]])</f>
        <v>103309.08</v>
      </c>
      <c r="Q1072" s="1" t="str">
        <f>IF(AND(Orders[[#This Row],[Order Value]]&gt;50000,Orders[[#This Row],[Status]]="Completed"),"Yes","No")</f>
        <v>Yes</v>
      </c>
      <c r="R1072" s="1" t="str">
        <f>IF(OR(Orders[[#This Row],[Region]]="Dhaka",Orders[[#This Row],[Region]]="Chattogram"),"Priority","Standard")</f>
        <v>Standard</v>
      </c>
      <c r="S1072" s="1" t="str">
        <f>_xlfn.CONCAT(Orders[[#This Row],[OrderID]],Orders[[#This Row],[CustomerID]],Orders[[#This Row],[Order Value]])</f>
        <v>O05681C0340103309.08</v>
      </c>
    </row>
    <row r="1073" spans="1:19" x14ac:dyDescent="0.25">
      <c r="A1073" s="1" t="s">
        <v>1568</v>
      </c>
      <c r="B1073" s="1" t="s">
        <v>269</v>
      </c>
      <c r="C1073" s="1" t="s">
        <v>71</v>
      </c>
      <c r="D1073" s="1" t="str">
        <f>VLOOKUP(C1073,Products[],2,FALSE)</f>
        <v>Cameras Classic 922</v>
      </c>
      <c r="E1073" s="1" t="str">
        <f>VLOOKUP(Orders[[#This Row],[ProductID]],Products[],3,FALSE)</f>
        <v>Electronics</v>
      </c>
      <c r="F1073" s="1" t="s">
        <v>125</v>
      </c>
      <c r="G1073" s="1" t="str">
        <f>_xlfn.XLOOKUP(Orders[[#This Row],[CustomerID]],'Customers'!A:A,'Customers'!E:E)</f>
        <v>Home Office</v>
      </c>
      <c r="H1073" s="2">
        <v>45490</v>
      </c>
      <c r="I1073" s="2">
        <v>45497</v>
      </c>
      <c r="J1073">
        <v>17</v>
      </c>
      <c r="K1073">
        <v>1798.07</v>
      </c>
      <c r="L1073">
        <v>0</v>
      </c>
      <c r="M1073" s="1" t="s">
        <v>39</v>
      </c>
      <c r="N1073" s="1" t="s">
        <v>84</v>
      </c>
      <c r="O1073" s="1" t="s">
        <v>21</v>
      </c>
      <c r="P1073" s="3">
        <f>Orders[[#This Row],[Quantity]]*Orders[[#This Row],[UnitPrice]]*(1-Orders[[#This Row],[Discount]])</f>
        <v>30567.19</v>
      </c>
      <c r="Q1073" s="1" t="str">
        <f>IF(AND(Orders[[#This Row],[Order Value]]&gt;50000,Orders[[#This Row],[Status]]="Completed"),"Yes","No")</f>
        <v>No</v>
      </c>
      <c r="R1073" s="1" t="str">
        <f>IF(OR(Orders[[#This Row],[Region]]="Dhaka",Orders[[#This Row],[Region]]="Chattogram"),"Priority","Standard")</f>
        <v>Standard</v>
      </c>
      <c r="S1073" s="1" t="str">
        <f>_xlfn.CONCAT(Orders[[#This Row],[OrderID]],Orders[[#This Row],[CustomerID]],Orders[[#This Row],[Order Value]])</f>
        <v>O05771C037230567.19</v>
      </c>
    </row>
    <row r="1074" spans="1:19" x14ac:dyDescent="0.25">
      <c r="A1074" s="1" t="s">
        <v>1569</v>
      </c>
      <c r="B1074" s="1" t="s">
        <v>360</v>
      </c>
      <c r="C1074" s="1" t="s">
        <v>87</v>
      </c>
      <c r="D1074" s="1" t="str">
        <f>VLOOKUP(C1074,Products[],2,FALSE)</f>
        <v>Storage Plus 812</v>
      </c>
      <c r="E1074" s="1" t="str">
        <f>VLOOKUP(Orders[[#This Row],[ProductID]],Products[],3,FALSE)</f>
        <v>Furniture</v>
      </c>
      <c r="F1074" s="1" t="s">
        <v>125</v>
      </c>
      <c r="G1074" s="1" t="str">
        <f>_xlfn.XLOOKUP(Orders[[#This Row],[CustomerID]],'Customers'!A:A,'Customers'!E:E)</f>
        <v>consumer</v>
      </c>
      <c r="H1074" s="2">
        <v>45993</v>
      </c>
      <c r="I1074" s="2">
        <v>46006</v>
      </c>
      <c r="J1074">
        <v>20</v>
      </c>
      <c r="K1074">
        <v>5918.53</v>
      </c>
      <c r="L1074">
        <v>0</v>
      </c>
      <c r="M1074" s="1" t="s">
        <v>14</v>
      </c>
      <c r="N1074" s="1" t="s">
        <v>34</v>
      </c>
      <c r="O1074" s="1" t="s">
        <v>35</v>
      </c>
      <c r="P1074" s="3">
        <f>Orders[[#This Row],[Quantity]]*Orders[[#This Row],[UnitPrice]]*(1-Orders[[#This Row],[Discount]])</f>
        <v>118370.59999999999</v>
      </c>
      <c r="Q1074" s="1" t="str">
        <f>IF(AND(Orders[[#This Row],[Order Value]]&gt;50000,Orders[[#This Row],[Status]]="Completed"),"Yes","No")</f>
        <v>Yes</v>
      </c>
      <c r="R1074" s="1" t="str">
        <f>IF(OR(Orders[[#This Row],[Region]]="Dhaka",Orders[[#This Row],[Region]]="Chattogram"),"Priority","Standard")</f>
        <v>Standard</v>
      </c>
      <c r="S1074" s="1" t="str">
        <f>_xlfn.CONCAT(Orders[[#This Row],[OrderID]],Orders[[#This Row],[CustomerID]],Orders[[#This Row],[Order Value]])</f>
        <v>O00447C0026118370.6</v>
      </c>
    </row>
    <row r="1075" spans="1:19" x14ac:dyDescent="0.25">
      <c r="A1075" s="1" t="s">
        <v>1570</v>
      </c>
      <c r="B1075" s="1" t="s">
        <v>168</v>
      </c>
      <c r="C1075" s="1" t="s">
        <v>76</v>
      </c>
      <c r="D1075" s="1" t="str">
        <f>VLOOKUP(C1075,Products[],2,FALSE)</f>
        <v>Mobile Accessories Mini 994</v>
      </c>
      <c r="E1075" s="1" t="str">
        <f>VLOOKUP(Orders[[#This Row],[ProductID]],Products[],3,FALSE)</f>
        <v>Electronics</v>
      </c>
      <c r="F1075" s="1" t="s">
        <v>59</v>
      </c>
      <c r="G1075" s="1" t="str">
        <f>_xlfn.XLOOKUP(Orders[[#This Row],[CustomerID]],'Customers'!A:A,'Customers'!E:E)</f>
        <v>SMB</v>
      </c>
      <c r="H1075" s="2">
        <v>45710</v>
      </c>
      <c r="I1075" s="2">
        <v>45714</v>
      </c>
      <c r="J1075">
        <v>12</v>
      </c>
      <c r="K1075">
        <v>5964.64</v>
      </c>
      <c r="L1075">
        <v>0</v>
      </c>
      <c r="M1075" s="1" t="s">
        <v>43</v>
      </c>
      <c r="N1075" s="1" t="s">
        <v>34</v>
      </c>
      <c r="O1075" s="1" t="s">
        <v>29</v>
      </c>
      <c r="P1075" s="3">
        <f>Orders[[#This Row],[Quantity]]*Orders[[#This Row],[UnitPrice]]*(1-Orders[[#This Row],[Discount]])</f>
        <v>71575.680000000008</v>
      </c>
      <c r="Q1075" s="1" t="str">
        <f>IF(AND(Orders[[#This Row],[Order Value]]&gt;50000,Orders[[#This Row],[Status]]="Completed"),"Yes","No")</f>
        <v>Yes</v>
      </c>
      <c r="R1075" s="1" t="str">
        <f>IF(OR(Orders[[#This Row],[Region]]="Dhaka",Orders[[#This Row],[Region]]="Chattogram"),"Priority","Standard")</f>
        <v>Standard</v>
      </c>
      <c r="S1075" s="1" t="str">
        <f>_xlfn.CONCAT(Orders[[#This Row],[OrderID]],Orders[[#This Row],[CustomerID]],Orders[[#This Row],[Order Value]])</f>
        <v>O04178C033671575.68</v>
      </c>
    </row>
    <row r="1076" spans="1:19" x14ac:dyDescent="0.25">
      <c r="A1076" s="1" t="s">
        <v>1571</v>
      </c>
      <c r="B1076" s="1" t="s">
        <v>555</v>
      </c>
      <c r="C1076" s="1" t="s">
        <v>73</v>
      </c>
      <c r="D1076" s="1" t="str">
        <f>VLOOKUP(C1076,Products[],2,FALSE)</f>
        <v>Mobile Accessories Max 508</v>
      </c>
      <c r="E1076" s="1" t="str">
        <f>VLOOKUP(Orders[[#This Row],[ProductID]],Products[],3,FALSE)</f>
        <v>Electronics</v>
      </c>
      <c r="F1076" s="1" t="s">
        <v>13</v>
      </c>
      <c r="G1076" s="1" t="str">
        <f>_xlfn.XLOOKUP(Orders[[#This Row],[CustomerID]],'Customers'!A:A,'Customers'!E:E)</f>
        <v>Home Office</v>
      </c>
      <c r="H1076" s="2">
        <v>45430</v>
      </c>
      <c r="I1076" s="2">
        <v>45428</v>
      </c>
      <c r="J1076">
        <v>2</v>
      </c>
      <c r="K1076">
        <v>6756.97</v>
      </c>
      <c r="L1076">
        <v>0.05</v>
      </c>
      <c r="M1076" s="1" t="s">
        <v>43</v>
      </c>
      <c r="N1076" s="1" t="s">
        <v>34</v>
      </c>
      <c r="O1076" s="1" t="s">
        <v>35</v>
      </c>
      <c r="P1076" s="3">
        <f>Orders[[#This Row],[Quantity]]*Orders[[#This Row],[UnitPrice]]*(1-Orders[[#This Row],[Discount]])</f>
        <v>12838.243</v>
      </c>
      <c r="Q1076" s="1" t="str">
        <f>IF(AND(Orders[[#This Row],[Order Value]]&gt;50000,Orders[[#This Row],[Status]]="Completed"),"Yes","No")</f>
        <v>No</v>
      </c>
      <c r="R1076" s="1" t="str">
        <f>IF(OR(Orders[[#This Row],[Region]]="Dhaka",Orders[[#This Row],[Region]]="Chattogram"),"Priority","Standard")</f>
        <v>Standard</v>
      </c>
      <c r="S1076" s="1" t="str">
        <f>_xlfn.CONCAT(Orders[[#This Row],[OrderID]],Orders[[#This Row],[CustomerID]],Orders[[#This Row],[Order Value]])</f>
        <v>O00566C038912838.243</v>
      </c>
    </row>
    <row r="1077" spans="1:19" x14ac:dyDescent="0.25">
      <c r="A1077" s="1" t="s">
        <v>1572</v>
      </c>
      <c r="B1077" s="1" t="s">
        <v>406</v>
      </c>
      <c r="C1077" s="1" t="s">
        <v>58</v>
      </c>
      <c r="D1077" s="1" t="str">
        <f>VLOOKUP(C1077,Products[],2,FALSE)</f>
        <v>Beverages Standard 258</v>
      </c>
      <c r="E1077" s="1" t="str">
        <f>VLOOKUP(Orders[[#This Row],[ProductID]],Products[],3,FALSE)</f>
        <v>Groceries</v>
      </c>
      <c r="F1077" s="1" t="s">
        <v>19</v>
      </c>
      <c r="G1077" s="1" t="str">
        <f>_xlfn.XLOOKUP(Orders[[#This Row],[CustomerID]],'Customers'!A:A,'Customers'!E:E)</f>
        <v>Corporate</v>
      </c>
      <c r="H1077" s="2">
        <v>45336</v>
      </c>
      <c r="I1077" s="2">
        <v>45337</v>
      </c>
      <c r="J1077">
        <v>1</v>
      </c>
      <c r="K1077">
        <v>1354.52</v>
      </c>
      <c r="L1077">
        <v>0.05</v>
      </c>
      <c r="M1077" s="1" t="s">
        <v>14</v>
      </c>
      <c r="N1077" s="1" t="s">
        <v>84</v>
      </c>
      <c r="O1077" s="1" t="s">
        <v>21</v>
      </c>
      <c r="P1077" s="3">
        <f>Orders[[#This Row],[Quantity]]*Orders[[#This Row],[UnitPrice]]*(1-Orders[[#This Row],[Discount]])</f>
        <v>1286.7939999999999</v>
      </c>
      <c r="Q1077" s="1" t="str">
        <f>IF(AND(Orders[[#This Row],[Order Value]]&gt;50000,Orders[[#This Row],[Status]]="Completed"),"Yes","No")</f>
        <v>No</v>
      </c>
      <c r="R1077" s="1" t="str">
        <f>IF(OR(Orders[[#This Row],[Region]]="Dhaka",Orders[[#This Row],[Region]]="Chattogram"),"Priority","Standard")</f>
        <v>Standard</v>
      </c>
      <c r="S1077" s="1" t="str">
        <f>_xlfn.CONCAT(Orders[[#This Row],[OrderID]],Orders[[#This Row],[CustomerID]],Orders[[#This Row],[Order Value]])</f>
        <v>O05932C04171286.794</v>
      </c>
    </row>
    <row r="1078" spans="1:19" hidden="1" x14ac:dyDescent="0.25">
      <c r="A1078" s="1" t="s">
        <v>1573</v>
      </c>
      <c r="B1078" s="1" t="s">
        <v>1340</v>
      </c>
      <c r="C1078" s="1" t="s">
        <v>95</v>
      </c>
      <c r="D1078" s="1" t="e">
        <f>VLOOKUP(C1078,Products[],2,FALSE)</f>
        <v>#N/A</v>
      </c>
      <c r="E1078" s="1" t="e">
        <f>VLOOKUP(Orders[[#This Row],[ProductID]],Products[],3,FALSE)</f>
        <v>#N/A</v>
      </c>
      <c r="F1078" s="1" t="s">
        <v>19</v>
      </c>
      <c r="G1078" s="1" t="str">
        <f>_xlfn.XLOOKUP(Orders[[#This Row],[CustomerID]],'Customers'!A:A,'Customers'!E:E)</f>
        <v>Corporate</v>
      </c>
      <c r="H1078" s="2">
        <v>45895</v>
      </c>
      <c r="I1078" s="2">
        <v>45908</v>
      </c>
      <c r="J1078">
        <v>1</v>
      </c>
      <c r="K1078">
        <v>725.14</v>
      </c>
      <c r="L1078">
        <v>0</v>
      </c>
      <c r="M1078" s="1" t="s">
        <v>14</v>
      </c>
      <c r="N1078" s="1" t="s">
        <v>34</v>
      </c>
      <c r="O1078" s="1" t="s">
        <v>21</v>
      </c>
      <c r="P1078" s="3">
        <f>Orders[[#This Row],[Quantity]]*Orders[[#This Row],[UnitPrice]]*(1-Orders[[#This Row],[Discount]])</f>
        <v>725.14</v>
      </c>
      <c r="Q1078" s="1" t="str">
        <f>IF(AND(Orders[[#This Row],[Order Value]]&gt;50000,Orders[[#This Row],[Status]]="Completed"),"Yes","No")</f>
        <v>No</v>
      </c>
      <c r="R1078" s="1" t="str">
        <f>IF(OR(Orders[[#This Row],[Region]]="Dhaka",Orders[[#This Row],[Region]]="Chattogram"),"Priority","Standard")</f>
        <v>Standard</v>
      </c>
      <c r="S1078" s="1" t="str">
        <f>_xlfn.CONCAT(Orders[[#This Row],[OrderID]],Orders[[#This Row],[CustomerID]],Orders[[#This Row],[Order Value]])</f>
        <v>O02883C0288725.14</v>
      </c>
    </row>
    <row r="1079" spans="1:19" x14ac:dyDescent="0.25">
      <c r="A1079" s="1" t="s">
        <v>1575</v>
      </c>
      <c r="B1079" s="1" t="s">
        <v>274</v>
      </c>
      <c r="C1079" s="1" t="s">
        <v>78</v>
      </c>
      <c r="D1079" s="1" t="str">
        <f>VLOOKUP(C1079,Products[],2,FALSE)</f>
        <v>Personal Care Eco 185</v>
      </c>
      <c r="E1079" s="1" t="str">
        <f>VLOOKUP(Orders[[#This Row],[ProductID]],Products[],3,FALSE)</f>
        <v>Groceries</v>
      </c>
      <c r="F1079" s="1" t="s">
        <v>13</v>
      </c>
      <c r="G1079" s="1" t="str">
        <f>_xlfn.XLOOKUP(Orders[[#This Row],[CustomerID]],'Customers'!A:A,'Customers'!E:E)</f>
        <v>SMB</v>
      </c>
      <c r="H1079" s="2">
        <v>45477</v>
      </c>
      <c r="I1079" s="2">
        <v>45489</v>
      </c>
      <c r="J1079">
        <v>10</v>
      </c>
      <c r="K1079">
        <v>1744.55</v>
      </c>
      <c r="L1079">
        <v>0.15</v>
      </c>
      <c r="M1079" s="1" t="s">
        <v>39</v>
      </c>
      <c r="N1079" s="1" t="s">
        <v>28</v>
      </c>
      <c r="O1079" s="1" t="s">
        <v>24</v>
      </c>
      <c r="P1079" s="3">
        <f>Orders[[#This Row],[Quantity]]*Orders[[#This Row],[UnitPrice]]*(1-Orders[[#This Row],[Discount]])</f>
        <v>14828.674999999999</v>
      </c>
      <c r="Q1079" s="1" t="str">
        <f>IF(AND(Orders[[#This Row],[Order Value]]&gt;50000,Orders[[#This Row],[Status]]="Completed"),"Yes","No")</f>
        <v>No</v>
      </c>
      <c r="R1079" s="1" t="str">
        <f>IF(OR(Orders[[#This Row],[Region]]="Dhaka",Orders[[#This Row],[Region]]="Chattogram"),"Priority","Standard")</f>
        <v>Standard</v>
      </c>
      <c r="S1079" s="1" t="str">
        <f>_xlfn.CONCAT(Orders[[#This Row],[OrderID]],Orders[[#This Row],[CustomerID]],Orders[[#This Row],[Order Value]])</f>
        <v>O02237C024714828.675</v>
      </c>
    </row>
    <row r="1080" spans="1:19" x14ac:dyDescent="0.25">
      <c r="A1080" s="1" t="s">
        <v>1576</v>
      </c>
      <c r="B1080" s="1" t="s">
        <v>217</v>
      </c>
      <c r="C1080" s="1" t="s">
        <v>157</v>
      </c>
      <c r="D1080" s="1" t="str">
        <f>VLOOKUP(C1080,Products[],2,FALSE)</f>
        <v>Snacks Deluxe 862</v>
      </c>
      <c r="E1080" s="1" t="str">
        <f>VLOOKUP(Orders[[#This Row],[ProductID]],Products[],3,FALSE)</f>
        <v>Groceries</v>
      </c>
      <c r="F1080" s="1" t="s">
        <v>19</v>
      </c>
      <c r="G1080" s="1" t="str">
        <f>_xlfn.XLOOKUP(Orders[[#This Row],[CustomerID]],'Customers'!A:A,'Customers'!E:E)</f>
        <v>consumer</v>
      </c>
      <c r="H1080" s="2">
        <v>45819</v>
      </c>
      <c r="I1080" s="2">
        <v>45823</v>
      </c>
      <c r="J1080">
        <v>22</v>
      </c>
      <c r="K1080">
        <v>6425.63</v>
      </c>
      <c r="L1080">
        <v>0.2</v>
      </c>
      <c r="M1080" s="1" t="s">
        <v>43</v>
      </c>
      <c r="N1080" s="1" t="s">
        <v>34</v>
      </c>
      <c r="O1080" s="1" t="s">
        <v>35</v>
      </c>
      <c r="P1080" s="3">
        <f>Orders[[#This Row],[Quantity]]*Orders[[#This Row],[UnitPrice]]*(1-Orders[[#This Row],[Discount]])</f>
        <v>113091.08800000002</v>
      </c>
      <c r="Q1080" s="1" t="str">
        <f>IF(AND(Orders[[#This Row],[Order Value]]&gt;50000,Orders[[#This Row],[Status]]="Completed"),"Yes","No")</f>
        <v>Yes</v>
      </c>
      <c r="R1080" s="1" t="str">
        <f>IF(OR(Orders[[#This Row],[Region]]="Dhaka",Orders[[#This Row],[Region]]="Chattogram"),"Priority","Standard")</f>
        <v>Standard</v>
      </c>
      <c r="S1080" s="1" t="str">
        <f>_xlfn.CONCAT(Orders[[#This Row],[OrderID]],Orders[[#This Row],[CustomerID]],Orders[[#This Row],[Order Value]])</f>
        <v>O01075C0168113091.088</v>
      </c>
    </row>
    <row r="1081" spans="1:19" x14ac:dyDescent="0.25">
      <c r="A1081" s="1" t="s">
        <v>1577</v>
      </c>
      <c r="B1081" s="1" t="s">
        <v>1329</v>
      </c>
      <c r="C1081" s="1" t="s">
        <v>230</v>
      </c>
      <c r="D1081" s="1" t="str">
        <f>VLOOKUP(C1081,Products[],2,FALSE)</f>
        <v>Footwear Eco 532</v>
      </c>
      <c r="E1081" s="1" t="str">
        <f>VLOOKUP(Orders[[#This Row],[ProductID]],Products[],3,FALSE)</f>
        <v>Apparel</v>
      </c>
      <c r="F1081" s="1" t="s">
        <v>79</v>
      </c>
      <c r="G1081" s="1" t="str">
        <f>_xlfn.XLOOKUP(Orders[[#This Row],[CustomerID]],'Customers'!A:A,'Customers'!E:E)</f>
        <v>Corporate</v>
      </c>
      <c r="H1081" s="2">
        <v>45494</v>
      </c>
      <c r="I1081" s="2">
        <v>45492</v>
      </c>
      <c r="J1081">
        <v>3</v>
      </c>
      <c r="K1081">
        <v>5036.1400000000003</v>
      </c>
      <c r="L1081">
        <v>0.15</v>
      </c>
      <c r="M1081" s="1" t="s">
        <v>43</v>
      </c>
      <c r="N1081" s="1" t="s">
        <v>34</v>
      </c>
      <c r="O1081" s="1" t="s">
        <v>21</v>
      </c>
      <c r="P1081" s="3">
        <f>Orders[[#This Row],[Quantity]]*Orders[[#This Row],[UnitPrice]]*(1-Orders[[#This Row],[Discount]])</f>
        <v>12842.157000000001</v>
      </c>
      <c r="Q1081" s="1" t="str">
        <f>IF(AND(Orders[[#This Row],[Order Value]]&gt;50000,Orders[[#This Row],[Status]]="Completed"),"Yes","No")</f>
        <v>No</v>
      </c>
      <c r="R1081" s="1" t="str">
        <f>IF(OR(Orders[[#This Row],[Region]]="Dhaka",Orders[[#This Row],[Region]]="Chattogram"),"Priority","Standard")</f>
        <v>Standard</v>
      </c>
      <c r="S1081" s="1" t="str">
        <f>_xlfn.CONCAT(Orders[[#This Row],[OrderID]],Orders[[#This Row],[CustomerID]],Orders[[#This Row],[Order Value]])</f>
        <v>O04165C003712842.157</v>
      </c>
    </row>
    <row r="1082" spans="1:19" x14ac:dyDescent="0.25">
      <c r="A1082" s="1" t="s">
        <v>1578</v>
      </c>
      <c r="B1082" s="1" t="s">
        <v>789</v>
      </c>
      <c r="C1082" s="1" t="s">
        <v>133</v>
      </c>
      <c r="D1082" s="1" t="str">
        <f>VLOOKUP(C1082,Products[],2,FALSE)</f>
        <v>Paper Eco 932</v>
      </c>
      <c r="E1082" s="1" t="str">
        <f>VLOOKUP(Orders[[#This Row],[ProductID]],Products[],3,FALSE)</f>
        <v>Office Supplies</v>
      </c>
      <c r="F1082" s="1" t="s">
        <v>42</v>
      </c>
      <c r="G1082" s="1" t="str">
        <f>_xlfn.XLOOKUP(Orders[[#This Row],[CustomerID]],'Customers'!A:A,'Customers'!E:E)</f>
        <v>Consumer</v>
      </c>
      <c r="H1082" s="2">
        <v>45973</v>
      </c>
      <c r="I1082" s="2">
        <v>45977</v>
      </c>
      <c r="J1082">
        <v>1</v>
      </c>
      <c r="K1082">
        <v>7309.4</v>
      </c>
      <c r="L1082">
        <v>0.2</v>
      </c>
      <c r="M1082" s="1" t="s">
        <v>43</v>
      </c>
      <c r="N1082" s="1" t="s">
        <v>34</v>
      </c>
      <c r="O1082" s="1" t="s">
        <v>24</v>
      </c>
      <c r="P1082" s="3">
        <f>Orders[[#This Row],[Quantity]]*Orders[[#This Row],[UnitPrice]]*(1-Orders[[#This Row],[Discount]])</f>
        <v>5847.52</v>
      </c>
      <c r="Q1082" s="1" t="str">
        <f>IF(AND(Orders[[#This Row],[Order Value]]&gt;50000,Orders[[#This Row],[Status]]="Completed"),"Yes","No")</f>
        <v>No</v>
      </c>
      <c r="R1082" s="1" t="str">
        <f>IF(OR(Orders[[#This Row],[Region]]="Dhaka",Orders[[#This Row],[Region]]="Chattogram"),"Priority","Standard")</f>
        <v>Standard</v>
      </c>
      <c r="S1082" s="1" t="str">
        <f>_xlfn.CONCAT(Orders[[#This Row],[OrderID]],Orders[[#This Row],[CustomerID]],Orders[[#This Row],[Order Value]])</f>
        <v>O01706C02545847.52</v>
      </c>
    </row>
    <row r="1083" spans="1:19" x14ac:dyDescent="0.25">
      <c r="A1083" s="1" t="s">
        <v>1579</v>
      </c>
      <c r="B1083" s="1" t="s">
        <v>592</v>
      </c>
      <c r="C1083" s="1" t="s">
        <v>176</v>
      </c>
      <c r="D1083" s="1" t="str">
        <f>VLOOKUP(C1083,Products[],2,FALSE)</f>
        <v>Decor Standard 312 (New)</v>
      </c>
      <c r="E1083" s="1" t="str">
        <f>VLOOKUP(Orders[[#This Row],[ProductID]],Products[],3,FALSE)</f>
        <v>Furniture</v>
      </c>
      <c r="F1083" s="1" t="s">
        <v>63</v>
      </c>
      <c r="G1083" s="1" t="str">
        <f>_xlfn.XLOOKUP(Orders[[#This Row],[CustomerID]],'Customers'!A:A,'Customers'!E:E)</f>
        <v>consumer</v>
      </c>
      <c r="H1083" s="2">
        <v>45389</v>
      </c>
      <c r="I1083" s="2">
        <v>45389</v>
      </c>
      <c r="J1083">
        <v>2</v>
      </c>
      <c r="K1083">
        <v>3996.63</v>
      </c>
      <c r="L1083">
        <v>0</v>
      </c>
      <c r="M1083" s="1" t="s">
        <v>52</v>
      </c>
      <c r="N1083" s="1" t="s">
        <v>34</v>
      </c>
      <c r="O1083" s="1" t="s">
        <v>35</v>
      </c>
      <c r="P1083" s="3">
        <f>Orders[[#This Row],[Quantity]]*Orders[[#This Row],[UnitPrice]]*(1-Orders[[#This Row],[Discount]])</f>
        <v>7993.26</v>
      </c>
      <c r="Q1083" s="1" t="str">
        <f>IF(AND(Orders[[#This Row],[Order Value]]&gt;50000,Orders[[#This Row],[Status]]="Completed"),"Yes","No")</f>
        <v>No</v>
      </c>
      <c r="R1083" s="1" t="str">
        <f>IF(OR(Orders[[#This Row],[Region]]="Dhaka",Orders[[#This Row],[Region]]="Chattogram"),"Priority","Standard")</f>
        <v>Priority</v>
      </c>
      <c r="S1083" s="1" t="str">
        <f>_xlfn.CONCAT(Orders[[#This Row],[OrderID]],Orders[[#This Row],[CustomerID]],Orders[[#This Row],[Order Value]])</f>
        <v>O01276C04907993.26</v>
      </c>
    </row>
    <row r="1084" spans="1:19" x14ac:dyDescent="0.25">
      <c r="A1084" s="1" t="s">
        <v>1580</v>
      </c>
      <c r="B1084" s="1" t="s">
        <v>257</v>
      </c>
      <c r="C1084" s="1" t="s">
        <v>71</v>
      </c>
      <c r="D1084" s="1" t="str">
        <f>VLOOKUP(C1084,Products[],2,FALSE)</f>
        <v>Cameras Classic 922</v>
      </c>
      <c r="E1084" s="1" t="str">
        <f>VLOOKUP(Orders[[#This Row],[ProductID]],Products[],3,FALSE)</f>
        <v>Electronics</v>
      </c>
      <c r="F1084" s="1" t="s">
        <v>19</v>
      </c>
      <c r="G1084" s="1" t="str">
        <f>_xlfn.XLOOKUP(Orders[[#This Row],[CustomerID]],'Customers'!A:A,'Customers'!E:E)</f>
        <v>consumer</v>
      </c>
      <c r="H1084" s="2">
        <v>45566</v>
      </c>
      <c r="I1084" s="2">
        <v>45574</v>
      </c>
      <c r="J1084">
        <v>10</v>
      </c>
      <c r="K1084">
        <v>3507.41</v>
      </c>
      <c r="L1084">
        <v>0</v>
      </c>
      <c r="M1084" s="1" t="s">
        <v>43</v>
      </c>
      <c r="N1084" s="1" t="s">
        <v>28</v>
      </c>
      <c r="O1084" s="1" t="s">
        <v>35</v>
      </c>
      <c r="P1084" s="3">
        <f>Orders[[#This Row],[Quantity]]*Orders[[#This Row],[UnitPrice]]*(1-Orders[[#This Row],[Discount]])</f>
        <v>35074.1</v>
      </c>
      <c r="Q1084" s="1" t="str">
        <f>IF(AND(Orders[[#This Row],[Order Value]]&gt;50000,Orders[[#This Row],[Status]]="Completed"),"Yes","No")</f>
        <v>No</v>
      </c>
      <c r="R1084" s="1" t="str">
        <f>IF(OR(Orders[[#This Row],[Region]]="Dhaka",Orders[[#This Row],[Region]]="Chattogram"),"Priority","Standard")</f>
        <v>Standard</v>
      </c>
      <c r="S1084" s="1" t="str">
        <f>_xlfn.CONCAT(Orders[[#This Row],[OrderID]],Orders[[#This Row],[CustomerID]],Orders[[#This Row],[Order Value]])</f>
        <v>O00831C020435074.1</v>
      </c>
    </row>
    <row r="1085" spans="1:19" x14ac:dyDescent="0.25">
      <c r="A1085" s="1" t="s">
        <v>1581</v>
      </c>
      <c r="B1085" s="1" t="s">
        <v>719</v>
      </c>
      <c r="C1085" s="1" t="s">
        <v>138</v>
      </c>
      <c r="D1085" s="1" t="str">
        <f>VLOOKUP(C1085,Products[],2,FALSE)</f>
        <v>Pens Deluxe 654</v>
      </c>
      <c r="E1085" s="1" t="str">
        <f>VLOOKUP(Orders[[#This Row],[ProductID]],Products[],3,FALSE)</f>
        <v>Office Supplies</v>
      </c>
      <c r="F1085" s="1" t="s">
        <v>13</v>
      </c>
      <c r="G1085" s="1" t="str">
        <f>_xlfn.XLOOKUP(Orders[[#This Row],[CustomerID]],'Customers'!A:A,'Customers'!E:E)</f>
        <v>Home Office</v>
      </c>
      <c r="H1085" s="2">
        <v>45991</v>
      </c>
      <c r="I1085" s="2">
        <v>45990</v>
      </c>
      <c r="J1085">
        <v>23</v>
      </c>
      <c r="K1085">
        <v>4120.8</v>
      </c>
      <c r="L1085">
        <v>0.1</v>
      </c>
      <c r="M1085" s="1" t="s">
        <v>43</v>
      </c>
      <c r="N1085" s="1" t="s">
        <v>84</v>
      </c>
      <c r="O1085" s="1" t="s">
        <v>35</v>
      </c>
      <c r="P1085" s="3">
        <f>Orders[[#This Row],[Quantity]]*Orders[[#This Row],[UnitPrice]]*(1-Orders[[#This Row],[Discount]])</f>
        <v>85300.560000000012</v>
      </c>
      <c r="Q1085" s="1" t="str">
        <f>IF(AND(Orders[[#This Row],[Order Value]]&gt;50000,Orders[[#This Row],[Status]]="Completed"),"Yes","No")</f>
        <v>No</v>
      </c>
      <c r="R1085" s="1" t="str">
        <f>IF(OR(Orders[[#This Row],[Region]]="Dhaka",Orders[[#This Row],[Region]]="Chattogram"),"Priority","Standard")</f>
        <v>Standard</v>
      </c>
      <c r="S1085" s="1" t="str">
        <f>_xlfn.CONCAT(Orders[[#This Row],[OrderID]],Orders[[#This Row],[CustomerID]],Orders[[#This Row],[Order Value]])</f>
        <v>O03048C000585300.56</v>
      </c>
    </row>
    <row r="1086" spans="1:19" x14ac:dyDescent="0.25">
      <c r="A1086" s="1" t="s">
        <v>1582</v>
      </c>
      <c r="B1086" s="1" t="s">
        <v>1583</v>
      </c>
      <c r="C1086" s="1" t="s">
        <v>128</v>
      </c>
      <c r="D1086" s="1" t="str">
        <f>VLOOKUP(C1086,Products[],2,FALSE)</f>
        <v>Paper Prime 195</v>
      </c>
      <c r="E1086" s="1" t="str">
        <f>VLOOKUP(Orders[[#This Row],[ProductID]],Products[],3,FALSE)</f>
        <v>Office Supplies</v>
      </c>
      <c r="F1086" s="1" t="s">
        <v>63</v>
      </c>
      <c r="G1086" s="1" t="str">
        <f>_xlfn.XLOOKUP(Orders[[#This Row],[CustomerID]],'Customers'!A:A,'Customers'!E:E)</f>
        <v>consumer</v>
      </c>
      <c r="H1086" s="2">
        <v>45486</v>
      </c>
      <c r="I1086" s="2">
        <v>45498</v>
      </c>
      <c r="J1086">
        <v>21</v>
      </c>
      <c r="K1086">
        <v>4859.09</v>
      </c>
      <c r="L1086">
        <v>0.1</v>
      </c>
      <c r="M1086" s="1" t="s">
        <v>43</v>
      </c>
      <c r="N1086" s="1" t="s">
        <v>28</v>
      </c>
      <c r="O1086" s="1" t="s">
        <v>21</v>
      </c>
      <c r="P1086" s="3">
        <f>Orders[[#This Row],[Quantity]]*Orders[[#This Row],[UnitPrice]]*(1-Orders[[#This Row],[Discount]])</f>
        <v>91836.801000000007</v>
      </c>
      <c r="Q1086" s="1" t="str">
        <f>IF(AND(Orders[[#This Row],[Order Value]]&gt;50000,Orders[[#This Row],[Status]]="Completed"),"Yes","No")</f>
        <v>No</v>
      </c>
      <c r="R1086" s="1" t="str">
        <f>IF(OR(Orders[[#This Row],[Region]]="Dhaka",Orders[[#This Row],[Region]]="Chattogram"),"Priority","Standard")</f>
        <v>Standard</v>
      </c>
      <c r="S1086" s="1" t="str">
        <f>_xlfn.CONCAT(Orders[[#This Row],[OrderID]],Orders[[#This Row],[CustomerID]],Orders[[#This Row],[Order Value]])</f>
        <v>O00890C041891836.801</v>
      </c>
    </row>
    <row r="1087" spans="1:19" x14ac:dyDescent="0.25">
      <c r="A1087" s="1" t="s">
        <v>1584</v>
      </c>
      <c r="B1087" s="1" t="s">
        <v>799</v>
      </c>
      <c r="C1087" s="1" t="s">
        <v>62</v>
      </c>
      <c r="D1087" s="1" t="str">
        <f>VLOOKUP(C1087,Products[],2,FALSE)</f>
        <v>Mobile Accessories Lite 346</v>
      </c>
      <c r="E1087" s="1" t="str">
        <f>VLOOKUP(Orders[[#This Row],[ProductID]],Products[],3,FALSE)</f>
        <v>Electronics</v>
      </c>
      <c r="F1087" s="1" t="s">
        <v>23</v>
      </c>
      <c r="G1087" s="1" t="str">
        <f>_xlfn.XLOOKUP(Orders[[#This Row],[CustomerID]],'Customers'!A:A,'Customers'!E:E)</f>
        <v>Corporate</v>
      </c>
      <c r="H1087" s="2">
        <v>45765</v>
      </c>
      <c r="I1087" s="2">
        <v>45767</v>
      </c>
      <c r="J1087">
        <v>20</v>
      </c>
      <c r="K1087">
        <v>793.13</v>
      </c>
      <c r="L1087">
        <v>0.05</v>
      </c>
      <c r="M1087" s="1" t="s">
        <v>20</v>
      </c>
      <c r="N1087" s="1" t="s">
        <v>84</v>
      </c>
      <c r="O1087" s="1" t="s">
        <v>24</v>
      </c>
      <c r="P1087" s="3">
        <f>Orders[[#This Row],[Quantity]]*Orders[[#This Row],[UnitPrice]]*(1-Orders[[#This Row],[Discount]])</f>
        <v>15069.47</v>
      </c>
      <c r="Q1087" s="1" t="str">
        <f>IF(AND(Orders[[#This Row],[Order Value]]&gt;50000,Orders[[#This Row],[Status]]="Completed"),"Yes","No")</f>
        <v>No</v>
      </c>
      <c r="R1087" s="1" t="str">
        <f>IF(OR(Orders[[#This Row],[Region]]="Dhaka",Orders[[#This Row],[Region]]="Chattogram"),"Priority","Standard")</f>
        <v>Priority</v>
      </c>
      <c r="S1087" s="1" t="str">
        <f>_xlfn.CONCAT(Orders[[#This Row],[OrderID]],Orders[[#This Row],[CustomerID]],Orders[[#This Row],[Order Value]])</f>
        <v>O01219C047215069.47</v>
      </c>
    </row>
    <row r="1088" spans="1:19" x14ac:dyDescent="0.25">
      <c r="A1088" s="1" t="s">
        <v>1585</v>
      </c>
      <c r="B1088" s="1" t="s">
        <v>1164</v>
      </c>
      <c r="C1088" s="1" t="s">
        <v>194</v>
      </c>
      <c r="D1088" s="1" t="str">
        <f>VLOOKUP(C1088,Products[],2,FALSE)</f>
        <v>Pens Mini 388</v>
      </c>
      <c r="E1088" s="1" t="str">
        <f>VLOOKUP(Orders[[#This Row],[ProductID]],Products[],3,FALSE)</f>
        <v>Office Supplies</v>
      </c>
      <c r="F1088" s="1" t="s">
        <v>23</v>
      </c>
      <c r="G1088" s="1" t="str">
        <f>_xlfn.XLOOKUP(Orders[[#This Row],[CustomerID]],'Customers'!A:A,'Customers'!E:E)</f>
        <v>Home Office</v>
      </c>
      <c r="H1088" s="2">
        <v>45675</v>
      </c>
      <c r="I1088" s="2">
        <v>45681</v>
      </c>
      <c r="J1088">
        <v>4</v>
      </c>
      <c r="K1088">
        <v>7361.57</v>
      </c>
      <c r="L1088">
        <v>0</v>
      </c>
      <c r="M1088" s="1" t="s">
        <v>39</v>
      </c>
      <c r="N1088" s="1" t="s">
        <v>34</v>
      </c>
      <c r="O1088" s="1" t="s">
        <v>21</v>
      </c>
      <c r="P1088" s="3">
        <f>Orders[[#This Row],[Quantity]]*Orders[[#This Row],[UnitPrice]]*(1-Orders[[#This Row],[Discount]])</f>
        <v>29446.28</v>
      </c>
      <c r="Q1088" s="1" t="str">
        <f>IF(AND(Orders[[#This Row],[Order Value]]&gt;50000,Orders[[#This Row],[Status]]="Completed"),"Yes","No")</f>
        <v>No</v>
      </c>
      <c r="R1088" s="1" t="str">
        <f>IF(OR(Orders[[#This Row],[Region]]="Dhaka",Orders[[#This Row],[Region]]="Chattogram"),"Priority","Standard")</f>
        <v>Standard</v>
      </c>
      <c r="S1088" s="1" t="str">
        <f>_xlfn.CONCAT(Orders[[#This Row],[OrderID]],Orders[[#This Row],[CustomerID]],Orders[[#This Row],[Order Value]])</f>
        <v>O03056C002929446.28</v>
      </c>
    </row>
    <row r="1089" spans="1:19" x14ac:dyDescent="0.25">
      <c r="A1089" s="1" t="s">
        <v>1586</v>
      </c>
      <c r="B1089" s="1" t="s">
        <v>198</v>
      </c>
      <c r="C1089" s="1" t="s">
        <v>54</v>
      </c>
      <c r="D1089" s="1" t="str">
        <f>VLOOKUP(C1089,Products[],2,FALSE)</f>
        <v>Women Lite 643</v>
      </c>
      <c r="E1089" s="1" t="str">
        <f>VLOOKUP(Orders[[#This Row],[ProductID]],Products[],3,FALSE)</f>
        <v>Apparel</v>
      </c>
      <c r="F1089" s="1" t="s">
        <v>79</v>
      </c>
      <c r="G1089" s="1" t="str">
        <f>_xlfn.XLOOKUP(Orders[[#This Row],[CustomerID]],'Customers'!A:A,'Customers'!E:E)</f>
        <v>Home Office</v>
      </c>
      <c r="H1089" s="2">
        <v>45547</v>
      </c>
      <c r="I1089" s="2">
        <v>45557</v>
      </c>
      <c r="J1089">
        <v>6</v>
      </c>
      <c r="K1089">
        <v>5968.61</v>
      </c>
      <c r="L1089">
        <v>0.2</v>
      </c>
      <c r="M1089" s="1" t="s">
        <v>52</v>
      </c>
      <c r="N1089" s="1" t="s">
        <v>28</v>
      </c>
      <c r="O1089" s="1" t="s">
        <v>21</v>
      </c>
      <c r="P1089" s="3">
        <f>Orders[[#This Row],[Quantity]]*Orders[[#This Row],[UnitPrice]]*(1-Orders[[#This Row],[Discount]])</f>
        <v>28649.327999999998</v>
      </c>
      <c r="Q1089" s="1" t="str">
        <f>IF(AND(Orders[[#This Row],[Order Value]]&gt;50000,Orders[[#This Row],[Status]]="Completed"),"Yes","No")</f>
        <v>No</v>
      </c>
      <c r="R1089" s="1" t="str">
        <f>IF(OR(Orders[[#This Row],[Region]]="Dhaka",Orders[[#This Row],[Region]]="Chattogram"),"Priority","Standard")</f>
        <v>Priority</v>
      </c>
      <c r="S1089" s="1" t="str">
        <f>_xlfn.CONCAT(Orders[[#This Row],[OrderID]],Orders[[#This Row],[CustomerID]],Orders[[#This Row],[Order Value]])</f>
        <v>O02638C004628649.328</v>
      </c>
    </row>
    <row r="1090" spans="1:19" x14ac:dyDescent="0.25">
      <c r="A1090" s="1" t="s">
        <v>1587</v>
      </c>
      <c r="B1090" s="1" t="s">
        <v>732</v>
      </c>
      <c r="C1090" s="1" t="s">
        <v>212</v>
      </c>
      <c r="D1090" s="1" t="str">
        <f>VLOOKUP(C1090,Products[],2,FALSE)</f>
        <v>Binders Lite 858</v>
      </c>
      <c r="E1090" s="1" t="str">
        <f>VLOOKUP(Orders[[#This Row],[ProductID]],Products[],3,FALSE)</f>
        <v>Office Supplies</v>
      </c>
      <c r="F1090" s="1" t="s">
        <v>13</v>
      </c>
      <c r="G1090" s="1" t="str">
        <f>_xlfn.XLOOKUP(Orders[[#This Row],[CustomerID]],'Customers'!A:A,'Customers'!E:E)</f>
        <v>consumer</v>
      </c>
      <c r="H1090" s="2">
        <v>45876</v>
      </c>
      <c r="I1090" s="2">
        <v>45882</v>
      </c>
      <c r="J1090">
        <v>5</v>
      </c>
      <c r="K1090">
        <v>5990.01</v>
      </c>
      <c r="L1090">
        <v>0</v>
      </c>
      <c r="M1090" s="1" t="s">
        <v>39</v>
      </c>
      <c r="N1090" s="1" t="s">
        <v>34</v>
      </c>
      <c r="O1090" s="1" t="s">
        <v>21</v>
      </c>
      <c r="P1090" s="3">
        <f>Orders[[#This Row],[Quantity]]*Orders[[#This Row],[UnitPrice]]*(1-Orders[[#This Row],[Discount]])</f>
        <v>29950.050000000003</v>
      </c>
      <c r="Q1090" s="1" t="str">
        <f>IF(AND(Orders[[#This Row],[Order Value]]&gt;50000,Orders[[#This Row],[Status]]="Completed"),"Yes","No")</f>
        <v>No</v>
      </c>
      <c r="R1090" s="1" t="str">
        <f>IF(OR(Orders[[#This Row],[Region]]="Dhaka",Orders[[#This Row],[Region]]="Chattogram"),"Priority","Standard")</f>
        <v>Standard</v>
      </c>
      <c r="S1090" s="1" t="str">
        <f>_xlfn.CONCAT(Orders[[#This Row],[OrderID]],Orders[[#This Row],[CustomerID]],Orders[[#This Row],[Order Value]])</f>
        <v>O03229C021929950.05</v>
      </c>
    </row>
    <row r="1091" spans="1:19" x14ac:dyDescent="0.25">
      <c r="A1091" s="1" t="s">
        <v>1588</v>
      </c>
      <c r="B1091" s="1" t="s">
        <v>503</v>
      </c>
      <c r="C1091" s="1" t="s">
        <v>108</v>
      </c>
      <c r="D1091" s="1" t="str">
        <f>VLOOKUP(C1091,Products[],2,FALSE)</f>
        <v>Men Max 446</v>
      </c>
      <c r="E1091" s="1" t="str">
        <f>VLOOKUP(Orders[[#This Row],[ProductID]],Products[],3,FALSE)</f>
        <v>Apparel</v>
      </c>
      <c r="F1091" s="1" t="s">
        <v>42</v>
      </c>
      <c r="G1091" s="1" t="str">
        <f>_xlfn.XLOOKUP(Orders[[#This Row],[CustomerID]],'Customers'!A:A,'Customers'!E:E)</f>
        <v>Corporate</v>
      </c>
      <c r="H1091" s="2">
        <v>45928</v>
      </c>
      <c r="I1091" s="2">
        <v>45926</v>
      </c>
      <c r="J1091">
        <v>21</v>
      </c>
      <c r="K1091">
        <v>2222.42</v>
      </c>
      <c r="L1091">
        <v>0.2</v>
      </c>
      <c r="M1091" s="1" t="s">
        <v>20</v>
      </c>
      <c r="N1091" s="1" t="s">
        <v>15</v>
      </c>
      <c r="O1091" s="1" t="s">
        <v>35</v>
      </c>
      <c r="P1091" s="3">
        <f>Orders[[#This Row],[Quantity]]*Orders[[#This Row],[UnitPrice]]*(1-Orders[[#This Row],[Discount]])</f>
        <v>37336.656000000003</v>
      </c>
      <c r="Q1091" s="1" t="str">
        <f>IF(AND(Orders[[#This Row],[Order Value]]&gt;50000,Orders[[#This Row],[Status]]="Completed"),"Yes","No")</f>
        <v>No</v>
      </c>
      <c r="R1091" s="1" t="str">
        <f>IF(OR(Orders[[#This Row],[Region]]="Dhaka",Orders[[#This Row],[Region]]="Chattogram"),"Priority","Standard")</f>
        <v>Priority</v>
      </c>
      <c r="S1091" s="1" t="str">
        <f>_xlfn.CONCAT(Orders[[#This Row],[OrderID]],Orders[[#This Row],[CustomerID]],Orders[[#This Row],[Order Value]])</f>
        <v>O04924C020737336.656</v>
      </c>
    </row>
    <row r="1092" spans="1:19" x14ac:dyDescent="0.25">
      <c r="A1092" s="1" t="s">
        <v>1589</v>
      </c>
      <c r="B1092" s="1" t="s">
        <v>867</v>
      </c>
      <c r="C1092" s="1" t="s">
        <v>54</v>
      </c>
      <c r="D1092" s="1" t="str">
        <f>VLOOKUP(C1092,Products[],2,FALSE)</f>
        <v>Women Lite 643</v>
      </c>
      <c r="E1092" s="1" t="str">
        <f>VLOOKUP(Orders[[#This Row],[ProductID]],Products[],3,FALSE)</f>
        <v>Apparel</v>
      </c>
      <c r="F1092" s="1" t="s">
        <v>42</v>
      </c>
      <c r="G1092" s="1" t="str">
        <f>_xlfn.XLOOKUP(Orders[[#This Row],[CustomerID]],'Customers'!A:A,'Customers'!E:E)</f>
        <v>Corporate</v>
      </c>
      <c r="H1092" s="2">
        <v>45923</v>
      </c>
      <c r="I1092" s="2">
        <v>45929</v>
      </c>
      <c r="J1092">
        <v>2</v>
      </c>
      <c r="K1092">
        <v>3240.81</v>
      </c>
      <c r="L1092">
        <v>0</v>
      </c>
      <c r="M1092" s="1" t="s">
        <v>43</v>
      </c>
      <c r="N1092" s="1" t="s">
        <v>28</v>
      </c>
      <c r="O1092" s="1" t="s">
        <v>24</v>
      </c>
      <c r="P1092" s="3">
        <f>Orders[[#This Row],[Quantity]]*Orders[[#This Row],[UnitPrice]]*(1-Orders[[#This Row],[Discount]])</f>
        <v>6481.62</v>
      </c>
      <c r="Q1092" s="1" t="str">
        <f>IF(AND(Orders[[#This Row],[Order Value]]&gt;50000,Orders[[#This Row],[Status]]="Completed"),"Yes","No")</f>
        <v>No</v>
      </c>
      <c r="R1092" s="1" t="str">
        <f>IF(OR(Orders[[#This Row],[Region]]="Dhaka",Orders[[#This Row],[Region]]="Chattogram"),"Priority","Standard")</f>
        <v>Standard</v>
      </c>
      <c r="S1092" s="1" t="str">
        <f>_xlfn.CONCAT(Orders[[#This Row],[OrderID]],Orders[[#This Row],[CustomerID]],Orders[[#This Row],[Order Value]])</f>
        <v>O03597C01426481.62</v>
      </c>
    </row>
    <row r="1093" spans="1:19" x14ac:dyDescent="0.25">
      <c r="A1093" s="1" t="s">
        <v>1590</v>
      </c>
      <c r="B1093" s="1" t="s">
        <v>449</v>
      </c>
      <c r="C1093" s="1" t="s">
        <v>22</v>
      </c>
      <c r="D1093" s="1" t="str">
        <f>VLOOKUP(C1093,Products[],2,FALSE)</f>
        <v>Laptops Lite 159</v>
      </c>
      <c r="E1093" s="1" t="str">
        <f>VLOOKUP(Orders[[#This Row],[ProductID]],Products[],3,FALSE)</f>
        <v>Electronics</v>
      </c>
      <c r="F1093" s="1" t="s">
        <v>42</v>
      </c>
      <c r="G1093" s="1" t="str">
        <f>_xlfn.XLOOKUP(Orders[[#This Row],[CustomerID]],'Customers'!A:A,'Customers'!E:E)</f>
        <v>SMB</v>
      </c>
      <c r="H1093" s="2">
        <v>46017</v>
      </c>
      <c r="I1093" s="2">
        <v>46016</v>
      </c>
      <c r="J1093">
        <v>22</v>
      </c>
      <c r="K1093">
        <v>4032.69</v>
      </c>
      <c r="L1093">
        <v>0.2</v>
      </c>
      <c r="M1093" s="1" t="s">
        <v>39</v>
      </c>
      <c r="N1093" s="1" t="s">
        <v>84</v>
      </c>
      <c r="O1093" s="1" t="s">
        <v>21</v>
      </c>
      <c r="P1093" s="3">
        <f>Orders[[#This Row],[Quantity]]*Orders[[#This Row],[UnitPrice]]*(1-Orders[[#This Row],[Discount]])</f>
        <v>70975.344000000012</v>
      </c>
      <c r="Q1093" s="1" t="str">
        <f>IF(AND(Orders[[#This Row],[Order Value]]&gt;50000,Orders[[#This Row],[Status]]="Completed"),"Yes","No")</f>
        <v>No</v>
      </c>
      <c r="R1093" s="1" t="str">
        <f>IF(OR(Orders[[#This Row],[Region]]="Dhaka",Orders[[#This Row],[Region]]="Chattogram"),"Priority","Standard")</f>
        <v>Standard</v>
      </c>
      <c r="S1093" s="1" t="str">
        <f>_xlfn.CONCAT(Orders[[#This Row],[OrderID]],Orders[[#This Row],[CustomerID]],Orders[[#This Row],[Order Value]])</f>
        <v>O03087C020970975.344</v>
      </c>
    </row>
    <row r="1094" spans="1:19" hidden="1" x14ac:dyDescent="0.25">
      <c r="A1094" s="1" t="s">
        <v>1591</v>
      </c>
      <c r="B1094" s="1" t="s">
        <v>1028</v>
      </c>
      <c r="C1094" s="1" t="s">
        <v>248</v>
      </c>
      <c r="D1094" s="1" t="e">
        <f>VLOOKUP(C1094,Products[],2,FALSE)</f>
        <v>#N/A</v>
      </c>
      <c r="E1094" s="1" t="e">
        <f>VLOOKUP(Orders[[#This Row],[ProductID]],Products[],3,FALSE)</f>
        <v>#N/A</v>
      </c>
      <c r="F1094" s="1" t="s">
        <v>79</v>
      </c>
      <c r="G1094" s="1" t="str">
        <f>_xlfn.XLOOKUP(Orders[[#This Row],[CustomerID]],'Customers'!A:A,'Customers'!E:E)</f>
        <v>SMB</v>
      </c>
      <c r="H1094" s="2">
        <v>45977</v>
      </c>
      <c r="I1094" s="2">
        <v>45987</v>
      </c>
      <c r="J1094">
        <v>15</v>
      </c>
      <c r="K1094">
        <v>4208.3599999999997</v>
      </c>
      <c r="L1094">
        <v>0.15</v>
      </c>
      <c r="M1094" s="1" t="s">
        <v>14</v>
      </c>
      <c r="N1094" s="1" t="s">
        <v>15</v>
      </c>
      <c r="O1094" s="1" t="s">
        <v>21</v>
      </c>
      <c r="P1094" s="3">
        <f>Orders[[#This Row],[Quantity]]*Orders[[#This Row],[UnitPrice]]*(1-Orders[[#This Row],[Discount]])</f>
        <v>53656.59</v>
      </c>
      <c r="Q1094" s="1" t="str">
        <f>IF(AND(Orders[[#This Row],[Order Value]]&gt;50000,Orders[[#This Row],[Status]]="Completed"),"Yes","No")</f>
        <v>No</v>
      </c>
      <c r="R1094" s="1" t="str">
        <f>IF(OR(Orders[[#This Row],[Region]]="Dhaka",Orders[[#This Row],[Region]]="Chattogram"),"Priority","Standard")</f>
        <v>Standard</v>
      </c>
      <c r="S1094" s="1" t="str">
        <f>_xlfn.CONCAT(Orders[[#This Row],[OrderID]],Orders[[#This Row],[CustomerID]],Orders[[#This Row],[Order Value]])</f>
        <v>O04076C025353656.59</v>
      </c>
    </row>
    <row r="1095" spans="1:19" x14ac:dyDescent="0.25">
      <c r="A1095" s="1" t="s">
        <v>1592</v>
      </c>
      <c r="B1095" s="1" t="s">
        <v>348</v>
      </c>
      <c r="C1095" s="1" t="s">
        <v>267</v>
      </c>
      <c r="D1095" s="1" t="str">
        <f>VLOOKUP(C1095,Products[],2,FALSE)</f>
        <v>Decor Prime 953</v>
      </c>
      <c r="E1095" s="1" t="str">
        <f>VLOOKUP(Orders[[#This Row],[ProductID]],Products[],3,FALSE)</f>
        <v>Furniture</v>
      </c>
      <c r="F1095" s="1" t="s">
        <v>42</v>
      </c>
      <c r="G1095" s="1" t="str">
        <f>_xlfn.XLOOKUP(Orders[[#This Row],[CustomerID]],'Customers'!A:A,'Customers'!E:E)</f>
        <v>Consumer</v>
      </c>
      <c r="H1095" s="2">
        <v>45635</v>
      </c>
      <c r="I1095" s="2">
        <v>45649</v>
      </c>
      <c r="J1095">
        <v>22</v>
      </c>
      <c r="K1095">
        <v>3442.38</v>
      </c>
      <c r="L1095">
        <v>0.2</v>
      </c>
      <c r="M1095" s="1" t="s">
        <v>20</v>
      </c>
      <c r="N1095" s="1" t="s">
        <v>28</v>
      </c>
      <c r="O1095" s="1" t="s">
        <v>24</v>
      </c>
      <c r="P1095" s="3">
        <f>Orders[[#This Row],[Quantity]]*Orders[[#This Row],[UnitPrice]]*(1-Orders[[#This Row],[Discount]])</f>
        <v>60585.888000000006</v>
      </c>
      <c r="Q1095" s="1" t="str">
        <f>IF(AND(Orders[[#This Row],[Order Value]]&gt;50000,Orders[[#This Row],[Status]]="Completed"),"Yes","No")</f>
        <v>No</v>
      </c>
      <c r="R1095" s="1" t="str">
        <f>IF(OR(Orders[[#This Row],[Region]]="Dhaka",Orders[[#This Row],[Region]]="Chattogram"),"Priority","Standard")</f>
        <v>Priority</v>
      </c>
      <c r="S1095" s="1" t="str">
        <f>_xlfn.CONCAT(Orders[[#This Row],[OrderID]],Orders[[#This Row],[CustomerID]],Orders[[#This Row],[Order Value]])</f>
        <v>O01210C001360585.888</v>
      </c>
    </row>
    <row r="1096" spans="1:19" x14ac:dyDescent="0.25">
      <c r="A1096" s="1" t="s">
        <v>1593</v>
      </c>
      <c r="B1096" s="1" t="s">
        <v>553</v>
      </c>
      <c r="C1096" s="1" t="s">
        <v>62</v>
      </c>
      <c r="D1096" s="1" t="str">
        <f>VLOOKUP(C1096,Products[],2,FALSE)</f>
        <v>Mobile Accessories Lite 346</v>
      </c>
      <c r="E1096" s="1" t="str">
        <f>VLOOKUP(Orders[[#This Row],[ProductID]],Products[],3,FALSE)</f>
        <v>Electronics</v>
      </c>
      <c r="F1096" s="1" t="s">
        <v>55</v>
      </c>
      <c r="G1096" s="1" t="str">
        <f>_xlfn.XLOOKUP(Orders[[#This Row],[CustomerID]],'Customers'!A:A,'Customers'!E:E)</f>
        <v>consumer</v>
      </c>
      <c r="H1096" s="2">
        <v>45600</v>
      </c>
      <c r="I1096" s="2">
        <v>45600</v>
      </c>
      <c r="J1096">
        <v>24</v>
      </c>
      <c r="K1096">
        <v>2300.87</v>
      </c>
      <c r="L1096">
        <v>0</v>
      </c>
      <c r="M1096" s="1" t="s">
        <v>52</v>
      </c>
      <c r="N1096" s="1" t="s">
        <v>34</v>
      </c>
      <c r="O1096" s="1" t="s">
        <v>29</v>
      </c>
      <c r="P1096" s="3">
        <f>Orders[[#This Row],[Quantity]]*Orders[[#This Row],[UnitPrice]]*(1-Orders[[#This Row],[Discount]])</f>
        <v>55220.88</v>
      </c>
      <c r="Q1096" s="1" t="str">
        <f>IF(AND(Orders[[#This Row],[Order Value]]&gt;50000,Orders[[#This Row],[Status]]="Completed"),"Yes","No")</f>
        <v>Yes</v>
      </c>
      <c r="R1096" s="1" t="str">
        <f>IF(OR(Orders[[#This Row],[Region]]="Dhaka",Orders[[#This Row],[Region]]="Chattogram"),"Priority","Standard")</f>
        <v>Priority</v>
      </c>
      <c r="S1096" s="1" t="str">
        <f>_xlfn.CONCAT(Orders[[#This Row],[OrderID]],Orders[[#This Row],[CustomerID]],Orders[[#This Row],[Order Value]])</f>
        <v>O04060C015155220.88</v>
      </c>
    </row>
    <row r="1097" spans="1:19" x14ac:dyDescent="0.25">
      <c r="A1097" s="1" t="s">
        <v>1595</v>
      </c>
      <c r="B1097" s="1" t="s">
        <v>806</v>
      </c>
      <c r="C1097" s="1" t="s">
        <v>71</v>
      </c>
      <c r="D1097" s="1" t="str">
        <f>VLOOKUP(C1097,Products[],2,FALSE)</f>
        <v>Cameras Classic 922</v>
      </c>
      <c r="E1097" s="1" t="str">
        <f>VLOOKUP(Orders[[#This Row],[ProductID]],Products[],3,FALSE)</f>
        <v>Electronics</v>
      </c>
      <c r="F1097" s="1" t="s">
        <v>47</v>
      </c>
      <c r="G1097" s="1" t="str">
        <f>_xlfn.XLOOKUP(Orders[[#This Row],[CustomerID]],'Customers'!A:A,'Customers'!E:E)</f>
        <v>Corporate</v>
      </c>
      <c r="H1097" s="2">
        <v>45492</v>
      </c>
      <c r="I1097" s="2">
        <v>45492</v>
      </c>
      <c r="J1097">
        <v>9</v>
      </c>
      <c r="K1097">
        <v>4883.1000000000004</v>
      </c>
      <c r="L1097">
        <v>0.1</v>
      </c>
      <c r="M1097" s="1" t="s">
        <v>52</v>
      </c>
      <c r="N1097" s="1" t="s">
        <v>84</v>
      </c>
      <c r="O1097" s="1" t="s">
        <v>35</v>
      </c>
      <c r="P1097" s="3">
        <f>Orders[[#This Row],[Quantity]]*Orders[[#This Row],[UnitPrice]]*(1-Orders[[#This Row],[Discount]])</f>
        <v>39553.11</v>
      </c>
      <c r="Q1097" s="1" t="str">
        <f>IF(AND(Orders[[#This Row],[Order Value]]&gt;50000,Orders[[#This Row],[Status]]="Completed"),"Yes","No")</f>
        <v>No</v>
      </c>
      <c r="R1097" s="1" t="str">
        <f>IF(OR(Orders[[#This Row],[Region]]="Dhaka",Orders[[#This Row],[Region]]="Chattogram"),"Priority","Standard")</f>
        <v>Priority</v>
      </c>
      <c r="S1097" s="1" t="str">
        <f>_xlfn.CONCAT(Orders[[#This Row],[OrderID]],Orders[[#This Row],[CustomerID]],Orders[[#This Row],[Order Value]])</f>
        <v>O05982C018139553.11</v>
      </c>
    </row>
    <row r="1098" spans="1:19" x14ac:dyDescent="0.25">
      <c r="A1098" s="1" t="s">
        <v>1596</v>
      </c>
      <c r="B1098" s="1" t="s">
        <v>190</v>
      </c>
      <c r="C1098" s="1" t="s">
        <v>121</v>
      </c>
      <c r="D1098" s="1" t="str">
        <f>VLOOKUP(C1098,Products[],2,FALSE)</f>
        <v>Storage Max 865</v>
      </c>
      <c r="E1098" s="1" t="str">
        <f>VLOOKUP(Orders[[#This Row],[ProductID]],Products[],3,FALSE)</f>
        <v>Furniture</v>
      </c>
      <c r="F1098" s="1" t="s">
        <v>59</v>
      </c>
      <c r="G1098" s="1" t="str">
        <f>_xlfn.XLOOKUP(Orders[[#This Row],[CustomerID]],'Customers'!A:A,'Customers'!E:E)</f>
        <v>Home Office</v>
      </c>
      <c r="H1098" s="2">
        <v>45819</v>
      </c>
      <c r="I1098" s="2">
        <v>45819</v>
      </c>
      <c r="J1098">
        <v>8</v>
      </c>
      <c r="K1098">
        <v>1431.44</v>
      </c>
      <c r="L1098">
        <v>0.2</v>
      </c>
      <c r="M1098" s="1" t="s">
        <v>52</v>
      </c>
      <c r="N1098" s="1" t="s">
        <v>34</v>
      </c>
      <c r="O1098" s="1" t="s">
        <v>29</v>
      </c>
      <c r="P1098" s="3">
        <f>Orders[[#This Row],[Quantity]]*Orders[[#This Row],[UnitPrice]]*(1-Orders[[#This Row],[Discount]])</f>
        <v>9161.2160000000003</v>
      </c>
      <c r="Q1098" s="1" t="str">
        <f>IF(AND(Orders[[#This Row],[Order Value]]&gt;50000,Orders[[#This Row],[Status]]="Completed"),"Yes","No")</f>
        <v>No</v>
      </c>
      <c r="R1098" s="1" t="str">
        <f>IF(OR(Orders[[#This Row],[Region]]="Dhaka",Orders[[#This Row],[Region]]="Chattogram"),"Priority","Standard")</f>
        <v>Priority</v>
      </c>
      <c r="S1098" s="1" t="str">
        <f>_xlfn.CONCAT(Orders[[#This Row],[OrderID]],Orders[[#This Row],[CustomerID]],Orders[[#This Row],[Order Value]])</f>
        <v>O04428C04279161.216</v>
      </c>
    </row>
    <row r="1099" spans="1:19" x14ac:dyDescent="0.25">
      <c r="A1099" s="1" t="s">
        <v>1597</v>
      </c>
      <c r="B1099" s="1" t="s">
        <v>596</v>
      </c>
      <c r="C1099" s="1" t="s">
        <v>71</v>
      </c>
      <c r="D1099" s="1" t="str">
        <f>VLOOKUP(C1099,Products[],2,FALSE)</f>
        <v>Cameras Classic 922</v>
      </c>
      <c r="E1099" s="1" t="str">
        <f>VLOOKUP(Orders[[#This Row],[ProductID]],Products[],3,FALSE)</f>
        <v>Electronics</v>
      </c>
      <c r="F1099" s="1" t="s">
        <v>59</v>
      </c>
      <c r="G1099" s="1" t="str">
        <f>_xlfn.XLOOKUP(Orders[[#This Row],[CustomerID]],'Customers'!A:A,'Customers'!E:E)</f>
        <v>Home Office</v>
      </c>
      <c r="H1099" s="2">
        <v>45407</v>
      </c>
      <c r="I1099" s="2">
        <v>45413</v>
      </c>
      <c r="J1099">
        <v>20</v>
      </c>
      <c r="K1099">
        <v>5308.36</v>
      </c>
      <c r="L1099">
        <v>0</v>
      </c>
      <c r="M1099" s="1" t="s">
        <v>43</v>
      </c>
      <c r="N1099" s="1" t="s">
        <v>84</v>
      </c>
      <c r="O1099" s="1" t="s">
        <v>35</v>
      </c>
      <c r="P1099" s="3">
        <f>Orders[[#This Row],[Quantity]]*Orders[[#This Row],[UnitPrice]]*(1-Orders[[#This Row],[Discount]])</f>
        <v>106167.2</v>
      </c>
      <c r="Q1099" s="1" t="str">
        <f>IF(AND(Orders[[#This Row],[Order Value]]&gt;50000,Orders[[#This Row],[Status]]="Completed"),"Yes","No")</f>
        <v>No</v>
      </c>
      <c r="R1099" s="1" t="str">
        <f>IF(OR(Orders[[#This Row],[Region]]="Dhaka",Orders[[#This Row],[Region]]="Chattogram"),"Priority","Standard")</f>
        <v>Standard</v>
      </c>
      <c r="S1099" s="1" t="str">
        <f>_xlfn.CONCAT(Orders[[#This Row],[OrderID]],Orders[[#This Row],[CustomerID]],Orders[[#This Row],[Order Value]])</f>
        <v>O02284C0422106167.2</v>
      </c>
    </row>
    <row r="1100" spans="1:19" x14ac:dyDescent="0.25">
      <c r="A1100" s="1" t="s">
        <v>1598</v>
      </c>
      <c r="B1100" s="1" t="s">
        <v>195</v>
      </c>
      <c r="C1100" s="1" t="s">
        <v>78</v>
      </c>
      <c r="D1100" s="1" t="str">
        <f>VLOOKUP(C1100,Products[],2,FALSE)</f>
        <v>Personal Care Eco 185</v>
      </c>
      <c r="E1100" s="1" t="str">
        <f>VLOOKUP(Orders[[#This Row],[ProductID]],Products[],3,FALSE)</f>
        <v>Groceries</v>
      </c>
      <c r="F1100" s="1" t="s">
        <v>152</v>
      </c>
      <c r="G1100" s="1" t="str">
        <f>_xlfn.XLOOKUP(Orders[[#This Row],[CustomerID]],'Customers'!A:A,'Customers'!E:E)</f>
        <v>Corporate</v>
      </c>
      <c r="H1100" s="2">
        <v>45393</v>
      </c>
      <c r="I1100" s="2">
        <v>45407</v>
      </c>
      <c r="J1100">
        <v>14</v>
      </c>
      <c r="K1100">
        <v>599.6</v>
      </c>
      <c r="L1100">
        <v>0</v>
      </c>
      <c r="M1100" s="1" t="s">
        <v>52</v>
      </c>
      <c r="N1100" s="1" t="s">
        <v>15</v>
      </c>
      <c r="O1100" s="1" t="s">
        <v>21</v>
      </c>
      <c r="P1100" s="3">
        <f>Orders[[#This Row],[Quantity]]*Orders[[#This Row],[UnitPrice]]*(1-Orders[[#This Row],[Discount]])</f>
        <v>8394.4</v>
      </c>
      <c r="Q1100" s="1" t="str">
        <f>IF(AND(Orders[[#This Row],[Order Value]]&gt;50000,Orders[[#This Row],[Status]]="Completed"),"Yes","No")</f>
        <v>No</v>
      </c>
      <c r="R1100" s="1" t="str">
        <f>IF(OR(Orders[[#This Row],[Region]]="Dhaka",Orders[[#This Row],[Region]]="Chattogram"),"Priority","Standard")</f>
        <v>Priority</v>
      </c>
      <c r="S1100" s="1" t="str">
        <f>_xlfn.CONCAT(Orders[[#This Row],[OrderID]],Orders[[#This Row],[CustomerID]],Orders[[#This Row],[Order Value]])</f>
        <v>O03400C02178394.4</v>
      </c>
    </row>
    <row r="1101" spans="1:19" x14ac:dyDescent="0.25">
      <c r="A1101" s="1" t="s">
        <v>1599</v>
      </c>
      <c r="B1101" s="1" t="s">
        <v>483</v>
      </c>
      <c r="C1101" s="1" t="s">
        <v>68</v>
      </c>
      <c r="D1101" s="1" t="str">
        <f>VLOOKUP(C1101,Products[],2,FALSE)</f>
        <v>Tables Prime 385</v>
      </c>
      <c r="E1101" s="1" t="str">
        <f>VLOOKUP(Orders[[#This Row],[ProductID]],Products[],3,FALSE)</f>
        <v>Furniture</v>
      </c>
      <c r="F1101" s="1" t="s">
        <v>79</v>
      </c>
      <c r="G1101" s="1" t="str">
        <f>_xlfn.XLOOKUP(Orders[[#This Row],[CustomerID]],'Customers'!A:A,'Customers'!E:E)</f>
        <v>Consumer</v>
      </c>
      <c r="H1101" s="2">
        <v>45318</v>
      </c>
      <c r="I1101" s="2">
        <v>45326</v>
      </c>
      <c r="J1101">
        <v>24</v>
      </c>
      <c r="K1101">
        <v>4892.3599999999997</v>
      </c>
      <c r="L1101">
        <v>0.05</v>
      </c>
      <c r="M1101" s="1" t="s">
        <v>52</v>
      </c>
      <c r="N1101" s="1" t="s">
        <v>34</v>
      </c>
      <c r="O1101" s="1" t="s">
        <v>35</v>
      </c>
      <c r="P1101" s="3">
        <f>Orders[[#This Row],[Quantity]]*Orders[[#This Row],[UnitPrice]]*(1-Orders[[#This Row],[Discount]])</f>
        <v>111545.80799999998</v>
      </c>
      <c r="Q1101" s="1" t="str">
        <f>IF(AND(Orders[[#This Row],[Order Value]]&gt;50000,Orders[[#This Row],[Status]]="Completed"),"Yes","No")</f>
        <v>Yes</v>
      </c>
      <c r="R1101" s="1" t="str">
        <f>IF(OR(Orders[[#This Row],[Region]]="Dhaka",Orders[[#This Row],[Region]]="Chattogram"),"Priority","Standard")</f>
        <v>Priority</v>
      </c>
      <c r="S1101" s="1" t="str">
        <f>_xlfn.CONCAT(Orders[[#This Row],[OrderID]],Orders[[#This Row],[CustomerID]],Orders[[#This Row],[Order Value]])</f>
        <v>O05689C0245111545.808</v>
      </c>
    </row>
    <row r="1102" spans="1:19" hidden="1" x14ac:dyDescent="0.25">
      <c r="A1102" s="1" t="s">
        <v>1600</v>
      </c>
      <c r="B1102" s="1" t="s">
        <v>1333</v>
      </c>
      <c r="C1102" s="1" t="s">
        <v>181</v>
      </c>
      <c r="D1102" s="1" t="e">
        <f>VLOOKUP(C1102,Products[],2,FALSE)</f>
        <v>#N/A</v>
      </c>
      <c r="E1102" s="1" t="e">
        <f>VLOOKUP(Orders[[#This Row],[ProductID]],Products[],3,FALSE)</f>
        <v>#N/A</v>
      </c>
      <c r="F1102" s="1" t="s">
        <v>47</v>
      </c>
      <c r="G1102" s="1" t="str">
        <f>_xlfn.XLOOKUP(Orders[[#This Row],[CustomerID]],'Customers'!A:A,'Customers'!E:E)</f>
        <v>consumer</v>
      </c>
      <c r="H1102" s="2">
        <v>45780</v>
      </c>
      <c r="I1102" s="2">
        <v>45794</v>
      </c>
      <c r="J1102">
        <v>18</v>
      </c>
      <c r="K1102">
        <v>3966.34</v>
      </c>
      <c r="L1102">
        <v>0</v>
      </c>
      <c r="M1102" s="1" t="s">
        <v>52</v>
      </c>
      <c r="N1102" s="1" t="s">
        <v>28</v>
      </c>
      <c r="O1102" s="1" t="s">
        <v>29</v>
      </c>
      <c r="P1102" s="3">
        <f>Orders[[#This Row],[Quantity]]*Orders[[#This Row],[UnitPrice]]*(1-Orders[[#This Row],[Discount]])</f>
        <v>71394.12</v>
      </c>
      <c r="Q1102" s="1" t="str">
        <f>IF(AND(Orders[[#This Row],[Order Value]]&gt;50000,Orders[[#This Row],[Status]]="Completed"),"Yes","No")</f>
        <v>No</v>
      </c>
      <c r="R1102" s="1" t="str">
        <f>IF(OR(Orders[[#This Row],[Region]]="Dhaka",Orders[[#This Row],[Region]]="Chattogram"),"Priority","Standard")</f>
        <v>Priority</v>
      </c>
      <c r="S1102" s="1" t="str">
        <f>_xlfn.CONCAT(Orders[[#This Row],[OrderID]],Orders[[#This Row],[CustomerID]],Orders[[#This Row],[Order Value]])</f>
        <v>O03800C022271394.12</v>
      </c>
    </row>
    <row r="1103" spans="1:19" x14ac:dyDescent="0.25">
      <c r="A1103" s="1" t="s">
        <v>1601</v>
      </c>
      <c r="B1103" s="1" t="s">
        <v>590</v>
      </c>
      <c r="C1103" s="1" t="s">
        <v>50</v>
      </c>
      <c r="D1103" s="1" t="str">
        <f>VLOOKUP(C1103,Products[],2,FALSE)</f>
        <v>Kids Pro 311</v>
      </c>
      <c r="E1103" s="1" t="str">
        <f>VLOOKUP(Orders[[#This Row],[ProductID]],Products[],3,FALSE)</f>
        <v>Apparel</v>
      </c>
      <c r="F1103" s="1" t="s">
        <v>105</v>
      </c>
      <c r="G1103" s="1" t="str">
        <f>_xlfn.XLOOKUP(Orders[[#This Row],[CustomerID]],'Customers'!A:A,'Customers'!E:E)</f>
        <v>Corporate</v>
      </c>
      <c r="H1103" s="2">
        <v>45650</v>
      </c>
      <c r="I1103" s="2">
        <v>45652</v>
      </c>
      <c r="J1103">
        <v>13</v>
      </c>
      <c r="K1103">
        <v>2530.41</v>
      </c>
      <c r="L1103">
        <v>0</v>
      </c>
      <c r="M1103" s="1" t="s">
        <v>39</v>
      </c>
      <c r="N1103" s="1" t="s">
        <v>34</v>
      </c>
      <c r="O1103" s="1" t="s">
        <v>29</v>
      </c>
      <c r="P1103" s="3">
        <f>Orders[[#This Row],[Quantity]]*Orders[[#This Row],[UnitPrice]]*(1-Orders[[#This Row],[Discount]])</f>
        <v>32895.33</v>
      </c>
      <c r="Q1103" s="1" t="str">
        <f>IF(AND(Orders[[#This Row],[Order Value]]&gt;50000,Orders[[#This Row],[Status]]="Completed"),"Yes","No")</f>
        <v>No</v>
      </c>
      <c r="R1103" s="1" t="str">
        <f>IF(OR(Orders[[#This Row],[Region]]="Dhaka",Orders[[#This Row],[Region]]="Chattogram"),"Priority","Standard")</f>
        <v>Standard</v>
      </c>
      <c r="S1103" s="1" t="str">
        <f>_xlfn.CONCAT(Orders[[#This Row],[OrderID]],Orders[[#This Row],[CustomerID]],Orders[[#This Row],[Order Value]])</f>
        <v>O05948C017932895.33</v>
      </c>
    </row>
    <row r="1104" spans="1:19" hidden="1" x14ac:dyDescent="0.25">
      <c r="A1104" s="1" t="s">
        <v>1602</v>
      </c>
      <c r="B1104" s="1" t="s">
        <v>581</v>
      </c>
      <c r="C1104" s="1" t="s">
        <v>221</v>
      </c>
      <c r="D1104" s="1" t="e">
        <f>VLOOKUP(C1104,Products[],2,FALSE)</f>
        <v>#N/A</v>
      </c>
      <c r="E1104" s="1" t="e">
        <f>VLOOKUP(Orders[[#This Row],[ProductID]],Products[],3,FALSE)</f>
        <v>#N/A</v>
      </c>
      <c r="F1104" s="1" t="s">
        <v>47</v>
      </c>
      <c r="G1104" s="1" t="str">
        <f>_xlfn.XLOOKUP(Orders[[#This Row],[CustomerID]],'Customers'!A:A,'Customers'!E:E)</f>
        <v>consumer</v>
      </c>
      <c r="H1104" s="2">
        <v>45782</v>
      </c>
      <c r="I1104" s="2">
        <v>45793</v>
      </c>
      <c r="J1104">
        <v>7</v>
      </c>
      <c r="K1104">
        <v>6140.64</v>
      </c>
      <c r="L1104">
        <v>0</v>
      </c>
      <c r="M1104" s="1" t="s">
        <v>20</v>
      </c>
      <c r="N1104" s="1" t="s">
        <v>34</v>
      </c>
      <c r="O1104" s="1" t="s">
        <v>35</v>
      </c>
      <c r="P1104" s="3">
        <f>Orders[[#This Row],[Quantity]]*Orders[[#This Row],[UnitPrice]]*(1-Orders[[#This Row],[Discount]])</f>
        <v>42984.480000000003</v>
      </c>
      <c r="Q1104" s="1" t="str">
        <f>IF(AND(Orders[[#This Row],[Order Value]]&gt;50000,Orders[[#This Row],[Status]]="Completed"),"Yes","No")</f>
        <v>No</v>
      </c>
      <c r="R1104" s="1" t="str">
        <f>IF(OR(Orders[[#This Row],[Region]]="Dhaka",Orders[[#This Row],[Region]]="Chattogram"),"Priority","Standard")</f>
        <v>Priority</v>
      </c>
      <c r="S1104" s="1" t="str">
        <f>_xlfn.CONCAT(Orders[[#This Row],[OrderID]],Orders[[#This Row],[CustomerID]],Orders[[#This Row],[Order Value]])</f>
        <v>O04826C005942984.48</v>
      </c>
    </row>
    <row r="1105" spans="1:19" hidden="1" x14ac:dyDescent="0.25">
      <c r="A1105" s="1" t="s">
        <v>1603</v>
      </c>
      <c r="B1105" s="1" t="s">
        <v>1029</v>
      </c>
      <c r="C1105" s="1" t="s">
        <v>181</v>
      </c>
      <c r="D1105" s="1" t="e">
        <f>VLOOKUP(C1105,Products[],2,FALSE)</f>
        <v>#N/A</v>
      </c>
      <c r="E1105" s="1" t="e">
        <f>VLOOKUP(Orders[[#This Row],[ProductID]],Products[],3,FALSE)</f>
        <v>#N/A</v>
      </c>
      <c r="F1105" s="1" t="s">
        <v>152</v>
      </c>
      <c r="G1105" s="1" t="str">
        <f>_xlfn.XLOOKUP(Orders[[#This Row],[CustomerID]],'Customers'!A:A,'Customers'!E:E)</f>
        <v>Corporate</v>
      </c>
      <c r="H1105" s="2">
        <v>45355</v>
      </c>
      <c r="I1105" s="2">
        <v>45361</v>
      </c>
      <c r="J1105">
        <v>11</v>
      </c>
      <c r="K1105">
        <v>1422.12</v>
      </c>
      <c r="L1105">
        <v>0</v>
      </c>
      <c r="M1105" s="1" t="s">
        <v>39</v>
      </c>
      <c r="N1105" s="1" t="s">
        <v>34</v>
      </c>
      <c r="O1105" s="1" t="s">
        <v>21</v>
      </c>
      <c r="P1105" s="3">
        <f>Orders[[#This Row],[Quantity]]*Orders[[#This Row],[UnitPrice]]*(1-Orders[[#This Row],[Discount]])</f>
        <v>15643.32</v>
      </c>
      <c r="Q1105" s="1" t="str">
        <f>IF(AND(Orders[[#This Row],[Order Value]]&gt;50000,Orders[[#This Row],[Status]]="Completed"),"Yes","No")</f>
        <v>No</v>
      </c>
      <c r="R1105" s="1" t="str">
        <f>IF(OR(Orders[[#This Row],[Region]]="Dhaka",Orders[[#This Row],[Region]]="Chattogram"),"Priority","Standard")</f>
        <v>Standard</v>
      </c>
      <c r="S1105" s="1" t="str">
        <f>_xlfn.CONCAT(Orders[[#This Row],[OrderID]],Orders[[#This Row],[CustomerID]],Orders[[#This Row],[Order Value]])</f>
        <v>O01448C020815643.32</v>
      </c>
    </row>
    <row r="1106" spans="1:19" x14ac:dyDescent="0.25">
      <c r="A1106" s="1" t="s">
        <v>1604</v>
      </c>
      <c r="B1106" s="1" t="s">
        <v>419</v>
      </c>
      <c r="C1106" s="1" t="s">
        <v>191</v>
      </c>
      <c r="D1106" s="1" t="str">
        <f>VLOOKUP(C1106,Products[],2,FALSE)</f>
        <v>Snacks Standard 597</v>
      </c>
      <c r="E1106" s="1" t="str">
        <f>VLOOKUP(Orders[[#This Row],[ProductID]],Products[],3,FALSE)</f>
        <v>Groceries</v>
      </c>
      <c r="F1106" s="1" t="s">
        <v>79</v>
      </c>
      <c r="G1106" s="1" t="str">
        <f>_xlfn.XLOOKUP(Orders[[#This Row],[CustomerID]],'Customers'!A:A,'Customers'!E:E)</f>
        <v>SMB</v>
      </c>
      <c r="H1106" s="2">
        <v>45620</v>
      </c>
      <c r="I1106" s="2">
        <v>45625</v>
      </c>
      <c r="J1106">
        <v>8</v>
      </c>
      <c r="K1106">
        <v>683.91</v>
      </c>
      <c r="L1106">
        <v>0.05</v>
      </c>
      <c r="M1106" s="1" t="s">
        <v>20</v>
      </c>
      <c r="N1106" s="1" t="s">
        <v>15</v>
      </c>
      <c r="O1106" s="1" t="s">
        <v>35</v>
      </c>
      <c r="P1106" s="3">
        <f>Orders[[#This Row],[Quantity]]*Orders[[#This Row],[UnitPrice]]*(1-Orders[[#This Row],[Discount]])</f>
        <v>5197.7159999999994</v>
      </c>
      <c r="Q1106" s="1" t="str">
        <f>IF(AND(Orders[[#This Row],[Order Value]]&gt;50000,Orders[[#This Row],[Status]]="Completed"),"Yes","No")</f>
        <v>No</v>
      </c>
      <c r="R1106" s="1" t="str">
        <f>IF(OR(Orders[[#This Row],[Region]]="Dhaka",Orders[[#This Row],[Region]]="Chattogram"),"Priority","Standard")</f>
        <v>Priority</v>
      </c>
      <c r="S1106" s="1" t="str">
        <f>_xlfn.CONCAT(Orders[[#This Row],[OrderID]],Orders[[#This Row],[CustomerID]],Orders[[#This Row],[Order Value]])</f>
        <v>O03244C04255197.716</v>
      </c>
    </row>
    <row r="1107" spans="1:19" x14ac:dyDescent="0.25">
      <c r="A1107" s="1" t="s">
        <v>1605</v>
      </c>
      <c r="B1107" s="1" t="s">
        <v>415</v>
      </c>
      <c r="C1107" s="1" t="s">
        <v>131</v>
      </c>
      <c r="D1107" s="1" t="str">
        <f>VLOOKUP(C1107,Products[],2,FALSE)</f>
        <v>Tables Plus 844</v>
      </c>
      <c r="E1107" s="1" t="str">
        <f>VLOOKUP(Orders[[#This Row],[ProductID]],Products[],3,FALSE)</f>
        <v>Furniture</v>
      </c>
      <c r="F1107" s="1" t="s">
        <v>51</v>
      </c>
      <c r="G1107" s="1" t="str">
        <f>_xlfn.XLOOKUP(Orders[[#This Row],[CustomerID]],'Customers'!A:A,'Customers'!E:E)</f>
        <v>SMB</v>
      </c>
      <c r="H1107" s="2">
        <v>45709</v>
      </c>
      <c r="I1107" s="2">
        <v>45712</v>
      </c>
      <c r="J1107">
        <v>22</v>
      </c>
      <c r="K1107">
        <v>1061.3499999999999</v>
      </c>
      <c r="L1107">
        <v>0</v>
      </c>
      <c r="M1107" s="1" t="s">
        <v>52</v>
      </c>
      <c r="N1107" s="1" t="s">
        <v>15</v>
      </c>
      <c r="O1107" s="1" t="s">
        <v>29</v>
      </c>
      <c r="P1107" s="3">
        <f>Orders[[#This Row],[Quantity]]*Orders[[#This Row],[UnitPrice]]*(1-Orders[[#This Row],[Discount]])</f>
        <v>23349.699999999997</v>
      </c>
      <c r="Q1107" s="1" t="str">
        <f>IF(AND(Orders[[#This Row],[Order Value]]&gt;50000,Orders[[#This Row],[Status]]="Completed"),"Yes","No")</f>
        <v>No</v>
      </c>
      <c r="R1107" s="1" t="str">
        <f>IF(OR(Orders[[#This Row],[Region]]="Dhaka",Orders[[#This Row],[Region]]="Chattogram"),"Priority","Standard")</f>
        <v>Priority</v>
      </c>
      <c r="S1107" s="1" t="str">
        <f>_xlfn.CONCAT(Orders[[#This Row],[OrderID]],Orders[[#This Row],[CustomerID]],Orders[[#This Row],[Order Value]])</f>
        <v>O01514C008423349.7</v>
      </c>
    </row>
    <row r="1108" spans="1:19" x14ac:dyDescent="0.25">
      <c r="A1108" s="1" t="s">
        <v>1606</v>
      </c>
      <c r="B1108" s="1" t="s">
        <v>329</v>
      </c>
      <c r="C1108" s="1" t="s">
        <v>54</v>
      </c>
      <c r="D1108" s="1" t="str">
        <f>VLOOKUP(C1108,Products[],2,FALSE)</f>
        <v>Women Lite 643</v>
      </c>
      <c r="E1108" s="1" t="str">
        <f>VLOOKUP(Orders[[#This Row],[ProductID]],Products[],3,FALSE)</f>
        <v>Apparel</v>
      </c>
      <c r="F1108" s="1" t="s">
        <v>105</v>
      </c>
      <c r="G1108" s="1" t="str">
        <f>_xlfn.XLOOKUP(Orders[[#This Row],[CustomerID]],'Customers'!A:A,'Customers'!E:E)</f>
        <v>SMB</v>
      </c>
      <c r="H1108" s="2">
        <v>45850</v>
      </c>
      <c r="I1108" s="2">
        <v>45863</v>
      </c>
      <c r="J1108">
        <v>14</v>
      </c>
      <c r="K1108">
        <v>1444.82</v>
      </c>
      <c r="L1108">
        <v>0</v>
      </c>
      <c r="M1108" s="1" t="s">
        <v>14</v>
      </c>
      <c r="N1108" s="1" t="s">
        <v>28</v>
      </c>
      <c r="O1108" s="1" t="s">
        <v>21</v>
      </c>
      <c r="P1108" s="3">
        <f>Orders[[#This Row],[Quantity]]*Orders[[#This Row],[UnitPrice]]*(1-Orders[[#This Row],[Discount]])</f>
        <v>20227.48</v>
      </c>
      <c r="Q1108" s="1" t="str">
        <f>IF(AND(Orders[[#This Row],[Order Value]]&gt;50000,Orders[[#This Row],[Status]]="Completed"),"Yes","No")</f>
        <v>No</v>
      </c>
      <c r="R1108" s="1" t="str">
        <f>IF(OR(Orders[[#This Row],[Region]]="Dhaka",Orders[[#This Row],[Region]]="Chattogram"),"Priority","Standard")</f>
        <v>Standard</v>
      </c>
      <c r="S1108" s="1" t="str">
        <f>_xlfn.CONCAT(Orders[[#This Row],[OrderID]],Orders[[#This Row],[CustomerID]],Orders[[#This Row],[Order Value]])</f>
        <v>O05001C044020227.48</v>
      </c>
    </row>
    <row r="1109" spans="1:19" x14ac:dyDescent="0.25">
      <c r="A1109" s="1" t="s">
        <v>1607</v>
      </c>
      <c r="B1109" s="1" t="s">
        <v>1230</v>
      </c>
      <c r="C1109" s="1" t="s">
        <v>194</v>
      </c>
      <c r="D1109" s="1" t="str">
        <f>VLOOKUP(C1109,Products[],2,FALSE)</f>
        <v>Pens Mini 388</v>
      </c>
      <c r="E1109" s="1" t="str">
        <f>VLOOKUP(Orders[[#This Row],[ProductID]],Products[],3,FALSE)</f>
        <v>Office Supplies</v>
      </c>
      <c r="F1109" s="1" t="s">
        <v>79</v>
      </c>
      <c r="G1109" s="1" t="str">
        <f>_xlfn.XLOOKUP(Orders[[#This Row],[CustomerID]],'Customers'!A:A,'Customers'!E:E)</f>
        <v>SMB</v>
      </c>
      <c r="H1109" s="2">
        <v>45542</v>
      </c>
      <c r="I1109" s="2">
        <v>45550</v>
      </c>
      <c r="J1109">
        <v>10</v>
      </c>
      <c r="K1109">
        <v>5754.42</v>
      </c>
      <c r="L1109">
        <v>0</v>
      </c>
      <c r="M1109" s="1" t="s">
        <v>39</v>
      </c>
      <c r="N1109" s="1" t="s">
        <v>34</v>
      </c>
      <c r="O1109" s="1" t="s">
        <v>35</v>
      </c>
      <c r="P1109" s="3">
        <f>Orders[[#This Row],[Quantity]]*Orders[[#This Row],[UnitPrice]]*(1-Orders[[#This Row],[Discount]])</f>
        <v>57544.2</v>
      </c>
      <c r="Q1109" s="1" t="str">
        <f>IF(AND(Orders[[#This Row],[Order Value]]&gt;50000,Orders[[#This Row],[Status]]="Completed"),"Yes","No")</f>
        <v>Yes</v>
      </c>
      <c r="R1109" s="1" t="str">
        <f>IF(OR(Orders[[#This Row],[Region]]="Dhaka",Orders[[#This Row],[Region]]="Chattogram"),"Priority","Standard")</f>
        <v>Standard</v>
      </c>
      <c r="S1109" s="1" t="str">
        <f>_xlfn.CONCAT(Orders[[#This Row],[OrderID]],Orders[[#This Row],[CustomerID]],Orders[[#This Row],[Order Value]])</f>
        <v>O03908C019657544.2</v>
      </c>
    </row>
    <row r="1110" spans="1:19" x14ac:dyDescent="0.25">
      <c r="A1110" s="1" t="s">
        <v>1608</v>
      </c>
      <c r="B1110" s="1" t="s">
        <v>503</v>
      </c>
      <c r="C1110" s="1" t="s">
        <v>81</v>
      </c>
      <c r="D1110" s="1" t="str">
        <f>VLOOKUP(C1110,Products[],2,FALSE)</f>
        <v>Beverages Pro 760</v>
      </c>
      <c r="E1110" s="1" t="str">
        <f>VLOOKUP(Orders[[#This Row],[ProductID]],Products[],3,FALSE)</f>
        <v>Groceries</v>
      </c>
      <c r="F1110" s="1" t="s">
        <v>82</v>
      </c>
      <c r="G1110" s="1" t="str">
        <f>_xlfn.XLOOKUP(Orders[[#This Row],[CustomerID]],'Customers'!A:A,'Customers'!E:E)</f>
        <v>Corporate</v>
      </c>
      <c r="H1110" s="2">
        <v>45653</v>
      </c>
      <c r="I1110" s="2">
        <v>45660</v>
      </c>
      <c r="J1110">
        <v>19</v>
      </c>
      <c r="K1110">
        <v>385.9</v>
      </c>
      <c r="L1110">
        <v>0.05</v>
      </c>
      <c r="M1110" s="1" t="s">
        <v>14</v>
      </c>
      <c r="N1110" s="1" t="s">
        <v>34</v>
      </c>
      <c r="O1110" s="1" t="s">
        <v>29</v>
      </c>
      <c r="P1110" s="3">
        <f>Orders[[#This Row],[Quantity]]*Orders[[#This Row],[UnitPrice]]*(1-Orders[[#This Row],[Discount]])</f>
        <v>6965.494999999999</v>
      </c>
      <c r="Q1110" s="1" t="str">
        <f>IF(AND(Orders[[#This Row],[Order Value]]&gt;50000,Orders[[#This Row],[Status]]="Completed"),"Yes","No")</f>
        <v>No</v>
      </c>
      <c r="R1110" s="1" t="str">
        <f>IF(OR(Orders[[#This Row],[Region]]="Dhaka",Orders[[#This Row],[Region]]="Chattogram"),"Priority","Standard")</f>
        <v>Standard</v>
      </c>
      <c r="S1110" s="1" t="str">
        <f>_xlfn.CONCAT(Orders[[#This Row],[OrderID]],Orders[[#This Row],[CustomerID]],Orders[[#This Row],[Order Value]])</f>
        <v>O02933C02076965.495</v>
      </c>
    </row>
    <row r="1111" spans="1:19" x14ac:dyDescent="0.25">
      <c r="A1111" s="1" t="s">
        <v>1609</v>
      </c>
      <c r="B1111" s="1" t="s">
        <v>926</v>
      </c>
      <c r="C1111" s="1" t="s">
        <v>194</v>
      </c>
      <c r="D1111" s="1" t="str">
        <f>VLOOKUP(C1111,Products[],2,FALSE)</f>
        <v>Pens Mini 388</v>
      </c>
      <c r="E1111" s="1" t="str">
        <f>VLOOKUP(Orders[[#This Row],[ProductID]],Products[],3,FALSE)</f>
        <v>Office Supplies</v>
      </c>
      <c r="F1111" s="1" t="s">
        <v>125</v>
      </c>
      <c r="G1111" s="1" t="str">
        <f>_xlfn.XLOOKUP(Orders[[#This Row],[CustomerID]],'Customers'!A:A,'Customers'!E:E)</f>
        <v>Home Office</v>
      </c>
      <c r="H1111" s="2">
        <v>45608</v>
      </c>
      <c r="I1111" s="2">
        <v>45606</v>
      </c>
      <c r="J1111">
        <v>4</v>
      </c>
      <c r="K1111">
        <v>6397.51</v>
      </c>
      <c r="L1111">
        <v>0</v>
      </c>
      <c r="M1111" s="1" t="s">
        <v>20</v>
      </c>
      <c r="N1111" s="1" t="s">
        <v>28</v>
      </c>
      <c r="O1111" s="1" t="s">
        <v>21</v>
      </c>
      <c r="P1111" s="3">
        <f>Orders[[#This Row],[Quantity]]*Orders[[#This Row],[UnitPrice]]*(1-Orders[[#This Row],[Discount]])</f>
        <v>25590.04</v>
      </c>
      <c r="Q1111" s="1" t="str">
        <f>IF(AND(Orders[[#This Row],[Order Value]]&gt;50000,Orders[[#This Row],[Status]]="Completed"),"Yes","No")</f>
        <v>No</v>
      </c>
      <c r="R1111" s="1" t="str">
        <f>IF(OR(Orders[[#This Row],[Region]]="Dhaka",Orders[[#This Row],[Region]]="Chattogram"),"Priority","Standard")</f>
        <v>Priority</v>
      </c>
      <c r="S1111" s="1" t="str">
        <f>_xlfn.CONCAT(Orders[[#This Row],[OrderID]],Orders[[#This Row],[CustomerID]],Orders[[#This Row],[Order Value]])</f>
        <v>O04691C040025590.04</v>
      </c>
    </row>
    <row r="1112" spans="1:19" x14ac:dyDescent="0.25">
      <c r="A1112" s="1" t="s">
        <v>1610</v>
      </c>
      <c r="B1112" s="1" t="s">
        <v>354</v>
      </c>
      <c r="C1112" s="1" t="s">
        <v>12</v>
      </c>
      <c r="D1112" s="1" t="str">
        <f>VLOOKUP(C1112,Products[],2,FALSE)</f>
        <v>Beverages Plus 578</v>
      </c>
      <c r="E1112" s="1" t="str">
        <f>VLOOKUP(Orders[[#This Row],[ProductID]],Products[],3,FALSE)</f>
        <v>Groceries</v>
      </c>
      <c r="F1112" s="1" t="s">
        <v>59</v>
      </c>
      <c r="G1112" s="1" t="str">
        <f>_xlfn.XLOOKUP(Orders[[#This Row],[CustomerID]],'Customers'!A:A,'Customers'!E:E)</f>
        <v>Consumer</v>
      </c>
      <c r="H1112" s="2">
        <v>45977</v>
      </c>
      <c r="I1112" s="2">
        <v>45983</v>
      </c>
      <c r="J1112">
        <v>13</v>
      </c>
      <c r="K1112">
        <v>5019.26</v>
      </c>
      <c r="L1112">
        <v>0.2</v>
      </c>
      <c r="M1112" s="1" t="s">
        <v>43</v>
      </c>
      <c r="N1112" s="1" t="s">
        <v>15</v>
      </c>
      <c r="O1112" s="1" t="s">
        <v>29</v>
      </c>
      <c r="P1112" s="3">
        <f>Orders[[#This Row],[Quantity]]*Orders[[#This Row],[UnitPrice]]*(1-Orders[[#This Row],[Discount]])</f>
        <v>52200.304000000004</v>
      </c>
      <c r="Q1112" s="1" t="str">
        <f>IF(AND(Orders[[#This Row],[Order Value]]&gt;50000,Orders[[#This Row],[Status]]="Completed"),"Yes","No")</f>
        <v>No</v>
      </c>
      <c r="R1112" s="1" t="str">
        <f>IF(OR(Orders[[#This Row],[Region]]="Dhaka",Orders[[#This Row],[Region]]="Chattogram"),"Priority","Standard")</f>
        <v>Standard</v>
      </c>
      <c r="S1112" s="1" t="str">
        <f>_xlfn.CONCAT(Orders[[#This Row],[OrderID]],Orders[[#This Row],[CustomerID]],Orders[[#This Row],[Order Value]])</f>
        <v>O01066C024152200.304</v>
      </c>
    </row>
    <row r="1113" spans="1:19" x14ac:dyDescent="0.25">
      <c r="A1113" s="1" t="s">
        <v>1611</v>
      </c>
      <c r="B1113" s="1" t="s">
        <v>447</v>
      </c>
      <c r="C1113" s="1" t="s">
        <v>73</v>
      </c>
      <c r="D1113" s="1" t="str">
        <f>VLOOKUP(C1113,Products[],2,FALSE)</f>
        <v>Mobile Accessories Max 508</v>
      </c>
      <c r="E1113" s="1" t="str">
        <f>VLOOKUP(Orders[[#This Row],[ProductID]],Products[],3,FALSE)</f>
        <v>Electronics</v>
      </c>
      <c r="F1113" s="1" t="s">
        <v>42</v>
      </c>
      <c r="G1113" s="1" t="str">
        <f>_xlfn.XLOOKUP(Orders[[#This Row],[CustomerID]],'Customers'!A:A,'Customers'!E:E)</f>
        <v>SMB</v>
      </c>
      <c r="H1113" s="2">
        <v>45996</v>
      </c>
      <c r="I1113" s="2">
        <v>46000</v>
      </c>
      <c r="J1113">
        <v>21</v>
      </c>
      <c r="K1113">
        <v>6266.31</v>
      </c>
      <c r="L1113">
        <v>0</v>
      </c>
      <c r="M1113" s="1" t="s">
        <v>14</v>
      </c>
      <c r="N1113" s="1" t="s">
        <v>15</v>
      </c>
      <c r="O1113" s="1" t="s">
        <v>29</v>
      </c>
      <c r="P1113" s="3">
        <f>Orders[[#This Row],[Quantity]]*Orders[[#This Row],[UnitPrice]]*(1-Orders[[#This Row],[Discount]])</f>
        <v>131592.51</v>
      </c>
      <c r="Q1113" s="1" t="str">
        <f>IF(AND(Orders[[#This Row],[Order Value]]&gt;50000,Orders[[#This Row],[Status]]="Completed"),"Yes","No")</f>
        <v>No</v>
      </c>
      <c r="R1113" s="1" t="str">
        <f>IF(OR(Orders[[#This Row],[Region]]="Dhaka",Orders[[#This Row],[Region]]="Chattogram"),"Priority","Standard")</f>
        <v>Standard</v>
      </c>
      <c r="S1113" s="1" t="str">
        <f>_xlfn.CONCAT(Orders[[#This Row],[OrderID]],Orders[[#This Row],[CustomerID]],Orders[[#This Row],[Order Value]])</f>
        <v>O04933C0318131592.51</v>
      </c>
    </row>
    <row r="1114" spans="1:19" x14ac:dyDescent="0.25">
      <c r="A1114" s="1" t="s">
        <v>1612</v>
      </c>
      <c r="B1114" s="1" t="s">
        <v>442</v>
      </c>
      <c r="C1114" s="1" t="s">
        <v>160</v>
      </c>
      <c r="D1114" s="1" t="str">
        <f>VLOOKUP(C1114,Products[],2,FALSE)</f>
        <v>Audio Pro 619</v>
      </c>
      <c r="E1114" s="1" t="str">
        <f>VLOOKUP(Orders[[#This Row],[ProductID]],Products[],3,FALSE)</f>
        <v>Electronics</v>
      </c>
      <c r="F1114" s="1" t="s">
        <v>19</v>
      </c>
      <c r="G1114" s="1" t="str">
        <f>_xlfn.XLOOKUP(Orders[[#This Row],[CustomerID]],'Customers'!A:A,'Customers'!E:E)</f>
        <v>SMB</v>
      </c>
      <c r="H1114" s="2">
        <v>45460</v>
      </c>
      <c r="I1114" s="2">
        <v>45467</v>
      </c>
      <c r="J1114">
        <v>7</v>
      </c>
      <c r="K1114">
        <v>1852.58</v>
      </c>
      <c r="L1114">
        <v>0</v>
      </c>
      <c r="M1114" s="1" t="s">
        <v>43</v>
      </c>
      <c r="N1114" s="1" t="s">
        <v>15</v>
      </c>
      <c r="O1114" s="1" t="s">
        <v>35</v>
      </c>
      <c r="P1114" s="3">
        <f>Orders[[#This Row],[Quantity]]*Orders[[#This Row],[UnitPrice]]*(1-Orders[[#This Row],[Discount]])</f>
        <v>12968.06</v>
      </c>
      <c r="Q1114" s="1" t="str">
        <f>IF(AND(Orders[[#This Row],[Order Value]]&gt;50000,Orders[[#This Row],[Status]]="Completed"),"Yes","No")</f>
        <v>No</v>
      </c>
      <c r="R1114" s="1" t="str">
        <f>IF(OR(Orders[[#This Row],[Region]]="Dhaka",Orders[[#This Row],[Region]]="Chattogram"),"Priority","Standard")</f>
        <v>Standard</v>
      </c>
      <c r="S1114" s="1" t="str">
        <f>_xlfn.CONCAT(Orders[[#This Row],[OrderID]],Orders[[#This Row],[CustomerID]],Orders[[#This Row],[Order Value]])</f>
        <v>O03557C036212968.06</v>
      </c>
    </row>
    <row r="1115" spans="1:19" x14ac:dyDescent="0.25">
      <c r="A1115" s="1" t="s">
        <v>1613</v>
      </c>
      <c r="B1115" s="1" t="s">
        <v>493</v>
      </c>
      <c r="C1115" s="1" t="s">
        <v>87</v>
      </c>
      <c r="D1115" s="1" t="str">
        <f>VLOOKUP(C1115,Products[],2,FALSE)</f>
        <v>Storage Plus 812</v>
      </c>
      <c r="E1115" s="1" t="str">
        <f>VLOOKUP(Orders[[#This Row],[ProductID]],Products[],3,FALSE)</f>
        <v>Furniture</v>
      </c>
      <c r="F1115" s="1" t="s">
        <v>55</v>
      </c>
      <c r="G1115" s="1" t="str">
        <f>_xlfn.XLOOKUP(Orders[[#This Row],[CustomerID]],'Customers'!A:A,'Customers'!E:E)</f>
        <v>Consumer</v>
      </c>
      <c r="H1115" s="2">
        <v>45819</v>
      </c>
      <c r="I1115" s="2">
        <v>45830</v>
      </c>
      <c r="J1115">
        <v>13</v>
      </c>
      <c r="K1115">
        <v>4248.3900000000003</v>
      </c>
      <c r="L1115">
        <v>0.15</v>
      </c>
      <c r="M1115" s="1" t="s">
        <v>20</v>
      </c>
      <c r="N1115" s="1" t="s">
        <v>84</v>
      </c>
      <c r="O1115" s="1" t="s">
        <v>21</v>
      </c>
      <c r="P1115" s="3">
        <f>Orders[[#This Row],[Quantity]]*Orders[[#This Row],[UnitPrice]]*(1-Orders[[#This Row],[Discount]])</f>
        <v>46944.709500000004</v>
      </c>
      <c r="Q1115" s="1" t="str">
        <f>IF(AND(Orders[[#This Row],[Order Value]]&gt;50000,Orders[[#This Row],[Status]]="Completed"),"Yes","No")</f>
        <v>No</v>
      </c>
      <c r="R1115" s="1" t="str">
        <f>IF(OR(Orders[[#This Row],[Region]]="Dhaka",Orders[[#This Row],[Region]]="Chattogram"),"Priority","Standard")</f>
        <v>Priority</v>
      </c>
      <c r="S1115" s="1" t="str">
        <f>_xlfn.CONCAT(Orders[[#This Row],[OrderID]],Orders[[#This Row],[CustomerID]],Orders[[#This Row],[Order Value]])</f>
        <v>O05054C049346944.7095</v>
      </c>
    </row>
    <row r="1116" spans="1:19" hidden="1" x14ac:dyDescent="0.25">
      <c r="A1116" s="1" t="s">
        <v>1614</v>
      </c>
      <c r="B1116" s="1" t="s">
        <v>94</v>
      </c>
      <c r="C1116" s="1" t="s">
        <v>221</v>
      </c>
      <c r="D1116" s="1" t="e">
        <f>VLOOKUP(C1116,Products[],2,FALSE)</f>
        <v>#N/A</v>
      </c>
      <c r="E1116" s="1" t="e">
        <f>VLOOKUP(Orders[[#This Row],[ProductID]],Products[],3,FALSE)</f>
        <v>#N/A</v>
      </c>
      <c r="F1116" s="1" t="s">
        <v>42</v>
      </c>
      <c r="G1116" s="1" t="str">
        <f>_xlfn.XLOOKUP(Orders[[#This Row],[CustomerID]],'Customers'!A:A,'Customers'!E:E)</f>
        <v>consumer</v>
      </c>
      <c r="H1116" s="2">
        <v>45569</v>
      </c>
      <c r="I1116" s="2">
        <v>45569</v>
      </c>
      <c r="J1116">
        <v>22</v>
      </c>
      <c r="K1116">
        <v>5763.72</v>
      </c>
      <c r="L1116">
        <v>0.1</v>
      </c>
      <c r="M1116" s="1" t="s">
        <v>20</v>
      </c>
      <c r="N1116" s="1" t="s">
        <v>15</v>
      </c>
      <c r="O1116" s="1" t="s">
        <v>24</v>
      </c>
      <c r="P1116" s="3">
        <f>Orders[[#This Row],[Quantity]]*Orders[[#This Row],[UnitPrice]]*(1-Orders[[#This Row],[Discount]])</f>
        <v>114121.65600000002</v>
      </c>
      <c r="Q1116" s="1" t="str">
        <f>IF(AND(Orders[[#This Row],[Order Value]]&gt;50000,Orders[[#This Row],[Status]]="Completed"),"Yes","No")</f>
        <v>No</v>
      </c>
      <c r="R1116" s="1" t="str">
        <f>IF(OR(Orders[[#This Row],[Region]]="Dhaka",Orders[[#This Row],[Region]]="Chattogram"),"Priority","Standard")</f>
        <v>Priority</v>
      </c>
      <c r="S1116" s="1" t="str">
        <f>_xlfn.CONCAT(Orders[[#This Row],[OrderID]],Orders[[#This Row],[CustomerID]],Orders[[#This Row],[Order Value]])</f>
        <v>O02194C0407114121.656</v>
      </c>
    </row>
    <row r="1117" spans="1:19" x14ac:dyDescent="0.25">
      <c r="A1117" s="1" t="s">
        <v>1615</v>
      </c>
      <c r="B1117" s="1" t="s">
        <v>672</v>
      </c>
      <c r="C1117" s="1" t="s">
        <v>284</v>
      </c>
      <c r="D1117" s="1" t="str">
        <f>VLOOKUP(C1117,Products[],2,FALSE)</f>
        <v>Labels Lite 562</v>
      </c>
      <c r="E1117" s="1" t="str">
        <f>VLOOKUP(Orders[[#This Row],[ProductID]],Products[],3,FALSE)</f>
        <v>Office Supplies</v>
      </c>
      <c r="F1117" s="1" t="s">
        <v>13</v>
      </c>
      <c r="G1117" s="1" t="str">
        <f>_xlfn.XLOOKUP(Orders[[#This Row],[CustomerID]],'Customers'!A:A,'Customers'!E:E)</f>
        <v>SMB</v>
      </c>
      <c r="H1117" s="2">
        <v>45610</v>
      </c>
      <c r="I1117" s="2">
        <v>45609</v>
      </c>
      <c r="J1117">
        <v>23</v>
      </c>
      <c r="K1117">
        <v>4122.75</v>
      </c>
      <c r="L1117">
        <v>0.05</v>
      </c>
      <c r="M1117" s="1" t="s">
        <v>14</v>
      </c>
      <c r="N1117" s="1" t="s">
        <v>34</v>
      </c>
      <c r="O1117" s="1" t="s">
        <v>29</v>
      </c>
      <c r="P1117" s="3">
        <f>Orders[[#This Row],[Quantity]]*Orders[[#This Row],[UnitPrice]]*(1-Orders[[#This Row],[Discount]])</f>
        <v>90082.087499999994</v>
      </c>
      <c r="Q1117" s="1" t="str">
        <f>IF(AND(Orders[[#This Row],[Order Value]]&gt;50000,Orders[[#This Row],[Status]]="Completed"),"Yes","No")</f>
        <v>Yes</v>
      </c>
      <c r="R1117" s="1" t="str">
        <f>IF(OR(Orders[[#This Row],[Region]]="Dhaka",Orders[[#This Row],[Region]]="Chattogram"),"Priority","Standard")</f>
        <v>Standard</v>
      </c>
      <c r="S1117" s="1" t="str">
        <f>_xlfn.CONCAT(Orders[[#This Row],[OrderID]],Orders[[#This Row],[CustomerID]],Orders[[#This Row],[Order Value]])</f>
        <v>O01988C003690082.0875</v>
      </c>
    </row>
    <row r="1118" spans="1:19" x14ac:dyDescent="0.25">
      <c r="A1118" s="1" t="s">
        <v>1616</v>
      </c>
      <c r="B1118" s="1" t="s">
        <v>483</v>
      </c>
      <c r="C1118" s="1" t="s">
        <v>197</v>
      </c>
      <c r="D1118" s="1" t="str">
        <f>VLOOKUP(C1118,Products[],2,FALSE)</f>
        <v>Chairs Prime 149</v>
      </c>
      <c r="E1118" s="1" t="str">
        <f>VLOOKUP(Orders[[#This Row],[ProductID]],Products[],3,FALSE)</f>
        <v>Furniture</v>
      </c>
      <c r="F1118" s="1" t="s">
        <v>47</v>
      </c>
      <c r="G1118" s="1" t="str">
        <f>_xlfn.XLOOKUP(Orders[[#This Row],[CustomerID]],'Customers'!A:A,'Customers'!E:E)</f>
        <v>Consumer</v>
      </c>
      <c r="H1118" s="2">
        <v>45870</v>
      </c>
      <c r="I1118" s="2">
        <v>45880</v>
      </c>
      <c r="J1118">
        <v>12</v>
      </c>
      <c r="K1118">
        <v>2379.09</v>
      </c>
      <c r="L1118">
        <v>0.2</v>
      </c>
      <c r="M1118" s="1" t="s">
        <v>52</v>
      </c>
      <c r="N1118" s="1" t="s">
        <v>15</v>
      </c>
      <c r="O1118" s="1" t="s">
        <v>21</v>
      </c>
      <c r="P1118" s="3">
        <f>Orders[[#This Row],[Quantity]]*Orders[[#This Row],[UnitPrice]]*(1-Orders[[#This Row],[Discount]])</f>
        <v>22839.264000000003</v>
      </c>
      <c r="Q1118" s="1" t="str">
        <f>IF(AND(Orders[[#This Row],[Order Value]]&gt;50000,Orders[[#This Row],[Status]]="Completed"),"Yes","No")</f>
        <v>No</v>
      </c>
      <c r="R1118" s="1" t="str">
        <f>IF(OR(Orders[[#This Row],[Region]]="Dhaka",Orders[[#This Row],[Region]]="Chattogram"),"Priority","Standard")</f>
        <v>Priority</v>
      </c>
      <c r="S1118" s="1" t="str">
        <f>_xlfn.CONCAT(Orders[[#This Row],[OrderID]],Orders[[#This Row],[CustomerID]],Orders[[#This Row],[Order Value]])</f>
        <v>O01512C024522839.264</v>
      </c>
    </row>
    <row r="1119" spans="1:19" x14ac:dyDescent="0.25">
      <c r="A1119" s="1" t="s">
        <v>1617</v>
      </c>
      <c r="B1119" s="1" t="s">
        <v>91</v>
      </c>
      <c r="C1119" s="1" t="s">
        <v>102</v>
      </c>
      <c r="D1119" s="1" t="str">
        <f>VLOOKUP(C1119,Products[],2,FALSE)</f>
        <v>Pens Mini 821</v>
      </c>
      <c r="E1119" s="1" t="str">
        <f>VLOOKUP(Orders[[#This Row],[ProductID]],Products[],3,FALSE)</f>
        <v>Office Supplies</v>
      </c>
      <c r="F1119" s="1" t="s">
        <v>47</v>
      </c>
      <c r="G1119" s="1" t="str">
        <f>_xlfn.XLOOKUP(Orders[[#This Row],[CustomerID]],'Customers'!A:A,'Customers'!E:E)</f>
        <v>consumer</v>
      </c>
      <c r="H1119" s="2">
        <v>45612</v>
      </c>
      <c r="I1119" s="2">
        <v>45620</v>
      </c>
      <c r="J1119">
        <v>22</v>
      </c>
      <c r="K1119">
        <v>776.41</v>
      </c>
      <c r="L1119">
        <v>0</v>
      </c>
      <c r="M1119" s="1" t="s">
        <v>14</v>
      </c>
      <c r="N1119" s="1" t="s">
        <v>15</v>
      </c>
      <c r="O1119" s="1" t="s">
        <v>35</v>
      </c>
      <c r="P1119" s="3">
        <f>Orders[[#This Row],[Quantity]]*Orders[[#This Row],[UnitPrice]]*(1-Orders[[#This Row],[Discount]])</f>
        <v>17081.02</v>
      </c>
      <c r="Q1119" s="1" t="str">
        <f>IF(AND(Orders[[#This Row],[Order Value]]&gt;50000,Orders[[#This Row],[Status]]="Completed"),"Yes","No")</f>
        <v>No</v>
      </c>
      <c r="R1119" s="1" t="str">
        <f>IF(OR(Orders[[#This Row],[Region]]="Dhaka",Orders[[#This Row],[Region]]="Chattogram"),"Priority","Standard")</f>
        <v>Standard</v>
      </c>
      <c r="S1119" s="1" t="str">
        <f>_xlfn.CONCAT(Orders[[#This Row],[OrderID]],Orders[[#This Row],[CustomerID]],Orders[[#This Row],[Order Value]])</f>
        <v>O05252C043917081.02</v>
      </c>
    </row>
    <row r="1120" spans="1:19" x14ac:dyDescent="0.25">
      <c r="A1120" s="1" t="s">
        <v>1618</v>
      </c>
      <c r="B1120" s="1" t="s">
        <v>97</v>
      </c>
      <c r="C1120" s="1" t="s">
        <v>178</v>
      </c>
      <c r="D1120" s="1" t="str">
        <f>VLOOKUP(C1120,Products[],2,FALSE)</f>
        <v>Personal Care Mini 570</v>
      </c>
      <c r="E1120" s="1" t="str">
        <f>VLOOKUP(Orders[[#This Row],[ProductID]],Products[],3,FALSE)</f>
        <v>Groceries</v>
      </c>
      <c r="F1120" s="1" t="s">
        <v>23</v>
      </c>
      <c r="G1120" s="1" t="str">
        <f>_xlfn.XLOOKUP(Orders[[#This Row],[CustomerID]],'Customers'!A:A,'Customers'!E:E)</f>
        <v>consumer</v>
      </c>
      <c r="H1120" s="2">
        <v>45649</v>
      </c>
      <c r="I1120" s="2">
        <v>45655</v>
      </c>
      <c r="J1120">
        <v>21</v>
      </c>
      <c r="K1120">
        <v>5861.32</v>
      </c>
      <c r="L1120">
        <v>0.1</v>
      </c>
      <c r="M1120" s="1" t="s">
        <v>52</v>
      </c>
      <c r="N1120" s="1" t="s">
        <v>34</v>
      </c>
      <c r="O1120" s="1" t="s">
        <v>35</v>
      </c>
      <c r="P1120" s="3">
        <f>Orders[[#This Row],[Quantity]]*Orders[[#This Row],[UnitPrice]]*(1-Orders[[#This Row],[Discount]])</f>
        <v>110778.948</v>
      </c>
      <c r="Q1120" s="1" t="str">
        <f>IF(AND(Orders[[#This Row],[Order Value]]&gt;50000,Orders[[#This Row],[Status]]="Completed"),"Yes","No")</f>
        <v>Yes</v>
      </c>
      <c r="R1120" s="1" t="str">
        <f>IF(OR(Orders[[#This Row],[Region]]="Dhaka",Orders[[#This Row],[Region]]="Chattogram"),"Priority","Standard")</f>
        <v>Priority</v>
      </c>
      <c r="S1120" s="1" t="str">
        <f>_xlfn.CONCAT(Orders[[#This Row],[OrderID]],Orders[[#This Row],[CustomerID]],Orders[[#This Row],[Order Value]])</f>
        <v>O03634C0265110778.948</v>
      </c>
    </row>
    <row r="1121" spans="1:19" hidden="1" x14ac:dyDescent="0.25">
      <c r="A1121" s="1" t="s">
        <v>1619</v>
      </c>
      <c r="B1121" s="1" t="s">
        <v>504</v>
      </c>
      <c r="C1121" s="1" t="s">
        <v>181</v>
      </c>
      <c r="D1121" s="1" t="e">
        <f>VLOOKUP(C1121,Products[],2,FALSE)</f>
        <v>#N/A</v>
      </c>
      <c r="E1121" s="1" t="e">
        <f>VLOOKUP(Orders[[#This Row],[ProductID]],Products[],3,FALSE)</f>
        <v>#N/A</v>
      </c>
      <c r="F1121" s="1" t="s">
        <v>59</v>
      </c>
      <c r="G1121" s="1" t="str">
        <f>_xlfn.XLOOKUP(Orders[[#This Row],[CustomerID]],'Customers'!A:A,'Customers'!E:E)</f>
        <v>Home Office</v>
      </c>
      <c r="H1121" s="2">
        <v>45934</v>
      </c>
      <c r="I1121" s="2">
        <v>45941</v>
      </c>
      <c r="J1121">
        <v>24</v>
      </c>
      <c r="K1121">
        <v>6048.23</v>
      </c>
      <c r="L1121">
        <v>0.2</v>
      </c>
      <c r="M1121" s="1" t="s">
        <v>20</v>
      </c>
      <c r="N1121" s="1" t="s">
        <v>15</v>
      </c>
      <c r="O1121" s="1" t="s">
        <v>35</v>
      </c>
      <c r="P1121" s="3">
        <f>Orders[[#This Row],[Quantity]]*Orders[[#This Row],[UnitPrice]]*(1-Orders[[#This Row],[Discount]])</f>
        <v>116126.016</v>
      </c>
      <c r="Q1121" s="1" t="str">
        <f>IF(AND(Orders[[#This Row],[Order Value]]&gt;50000,Orders[[#This Row],[Status]]="Completed"),"Yes","No")</f>
        <v>No</v>
      </c>
      <c r="R1121" s="1" t="str">
        <f>IF(OR(Orders[[#This Row],[Region]]="Dhaka",Orders[[#This Row],[Region]]="Chattogram"),"Priority","Standard")</f>
        <v>Priority</v>
      </c>
      <c r="S1121" s="1" t="str">
        <f>_xlfn.CONCAT(Orders[[#This Row],[OrderID]],Orders[[#This Row],[CustomerID]],Orders[[#This Row],[Order Value]])</f>
        <v>O05846C0081116126.016</v>
      </c>
    </row>
    <row r="1122" spans="1:19" x14ac:dyDescent="0.25">
      <c r="A1122" s="1" t="s">
        <v>1620</v>
      </c>
      <c r="B1122" s="1" t="s">
        <v>495</v>
      </c>
      <c r="C1122" s="1" t="s">
        <v>121</v>
      </c>
      <c r="D1122" s="1" t="str">
        <f>VLOOKUP(C1122,Products[],2,FALSE)</f>
        <v>Storage Max 865</v>
      </c>
      <c r="E1122" s="1" t="str">
        <f>VLOOKUP(Orders[[#This Row],[ProductID]],Products[],3,FALSE)</f>
        <v>Furniture</v>
      </c>
      <c r="F1122" s="1" t="s">
        <v>42</v>
      </c>
      <c r="G1122" s="1" t="str">
        <f>_xlfn.XLOOKUP(Orders[[#This Row],[CustomerID]],'Customers'!A:A,'Customers'!E:E)</f>
        <v>Consumer</v>
      </c>
      <c r="H1122" s="2">
        <v>45826</v>
      </c>
      <c r="I1122" s="2">
        <v>45839</v>
      </c>
      <c r="J1122">
        <v>19</v>
      </c>
      <c r="K1122">
        <v>472.95</v>
      </c>
      <c r="L1122">
        <v>0.05</v>
      </c>
      <c r="M1122" s="1" t="s">
        <v>43</v>
      </c>
      <c r="N1122" s="1" t="s">
        <v>34</v>
      </c>
      <c r="O1122" s="1" t="s">
        <v>24</v>
      </c>
      <c r="P1122" s="3">
        <f>Orders[[#This Row],[Quantity]]*Orders[[#This Row],[UnitPrice]]*(1-Orders[[#This Row],[Discount]])</f>
        <v>8536.7474999999995</v>
      </c>
      <c r="Q1122" s="1" t="str">
        <f>IF(AND(Orders[[#This Row],[Order Value]]&gt;50000,Orders[[#This Row],[Status]]="Completed"),"Yes","No")</f>
        <v>No</v>
      </c>
      <c r="R1122" s="1" t="str">
        <f>IF(OR(Orders[[#This Row],[Region]]="Dhaka",Orders[[#This Row],[Region]]="Chattogram"),"Priority","Standard")</f>
        <v>Standard</v>
      </c>
      <c r="S1122" s="1" t="str">
        <f>_xlfn.CONCAT(Orders[[#This Row],[OrderID]],Orders[[#This Row],[CustomerID]],Orders[[#This Row],[Order Value]])</f>
        <v>O04549C02858536.7475</v>
      </c>
    </row>
    <row r="1123" spans="1:19" x14ac:dyDescent="0.25">
      <c r="A1123" s="1" t="s">
        <v>1621</v>
      </c>
      <c r="B1123" s="1" t="s">
        <v>229</v>
      </c>
      <c r="C1123" s="1" t="s">
        <v>174</v>
      </c>
      <c r="D1123" s="1" t="str">
        <f>VLOOKUP(C1123,Products[],2,FALSE)</f>
        <v>Women Eco 309</v>
      </c>
      <c r="E1123" s="1" t="str">
        <f>VLOOKUP(Orders[[#This Row],[ProductID]],Products[],3,FALSE)</f>
        <v>Apparel</v>
      </c>
      <c r="F1123" s="1" t="s">
        <v>13</v>
      </c>
      <c r="G1123" s="1" t="str">
        <f>_xlfn.XLOOKUP(Orders[[#This Row],[CustomerID]],'Customers'!A:A,'Customers'!E:E)</f>
        <v>consumer</v>
      </c>
      <c r="H1123" s="2">
        <v>45915</v>
      </c>
      <c r="I1123" s="2">
        <v>45920</v>
      </c>
      <c r="J1123">
        <v>20</v>
      </c>
      <c r="K1123">
        <v>651.72</v>
      </c>
      <c r="L1123">
        <v>0</v>
      </c>
      <c r="M1123" s="1" t="s">
        <v>39</v>
      </c>
      <c r="N1123" s="1" t="s">
        <v>34</v>
      </c>
      <c r="O1123" s="1" t="s">
        <v>35</v>
      </c>
      <c r="P1123" s="3">
        <f>Orders[[#This Row],[Quantity]]*Orders[[#This Row],[UnitPrice]]*(1-Orders[[#This Row],[Discount]])</f>
        <v>13034.400000000001</v>
      </c>
      <c r="Q1123" s="1" t="str">
        <f>IF(AND(Orders[[#This Row],[Order Value]]&gt;50000,Orders[[#This Row],[Status]]="Completed"),"Yes","No")</f>
        <v>No</v>
      </c>
      <c r="R1123" s="1" t="str">
        <f>IF(OR(Orders[[#This Row],[Region]]="Dhaka",Orders[[#This Row],[Region]]="Chattogram"),"Priority","Standard")</f>
        <v>Standard</v>
      </c>
      <c r="S1123" s="1" t="str">
        <f>_xlfn.CONCAT(Orders[[#This Row],[OrderID]],Orders[[#This Row],[CustomerID]],Orders[[#This Row],[Order Value]])</f>
        <v>O01773C048713034.4</v>
      </c>
    </row>
    <row r="1124" spans="1:19" x14ac:dyDescent="0.25">
      <c r="A1124" s="1" t="s">
        <v>1622</v>
      </c>
      <c r="B1124" s="1" t="s">
        <v>730</v>
      </c>
      <c r="C1124" s="1" t="s">
        <v>151</v>
      </c>
      <c r="D1124" s="1" t="str">
        <f>VLOOKUP(C1124,Products[],2,FALSE)</f>
        <v>Paper Lite 570</v>
      </c>
      <c r="E1124" s="1" t="str">
        <f>VLOOKUP(Orders[[#This Row],[ProductID]],Products[],3,FALSE)</f>
        <v>Office Supplies</v>
      </c>
      <c r="F1124" s="1" t="s">
        <v>79</v>
      </c>
      <c r="G1124" s="1" t="str">
        <f>_xlfn.XLOOKUP(Orders[[#This Row],[CustomerID]],'Customers'!A:A,'Customers'!E:E)</f>
        <v>SMB</v>
      </c>
      <c r="H1124" s="2">
        <v>45710</v>
      </c>
      <c r="I1124" s="2">
        <v>45716</v>
      </c>
      <c r="J1124">
        <v>13</v>
      </c>
      <c r="K1124">
        <v>7814.69</v>
      </c>
      <c r="L1124">
        <v>0</v>
      </c>
      <c r="M1124" s="1" t="s">
        <v>52</v>
      </c>
      <c r="N1124" s="1" t="s">
        <v>34</v>
      </c>
      <c r="O1124" s="1" t="s">
        <v>35</v>
      </c>
      <c r="P1124" s="3">
        <f>Orders[[#This Row],[Quantity]]*Orders[[#This Row],[UnitPrice]]*(1-Orders[[#This Row],[Discount]])</f>
        <v>101590.97</v>
      </c>
      <c r="Q1124" s="1" t="str">
        <f>IF(AND(Orders[[#This Row],[Order Value]]&gt;50000,Orders[[#This Row],[Status]]="Completed"),"Yes","No")</f>
        <v>Yes</v>
      </c>
      <c r="R1124" s="1" t="str">
        <f>IF(OR(Orders[[#This Row],[Region]]="Dhaka",Orders[[#This Row],[Region]]="Chattogram"),"Priority","Standard")</f>
        <v>Priority</v>
      </c>
      <c r="S1124" s="1" t="str">
        <f>_xlfn.CONCAT(Orders[[#This Row],[OrderID]],Orders[[#This Row],[CustomerID]],Orders[[#This Row],[Order Value]])</f>
        <v>O02213C0484101590.97</v>
      </c>
    </row>
    <row r="1125" spans="1:19" x14ac:dyDescent="0.25">
      <c r="A1125" s="1" t="s">
        <v>1623</v>
      </c>
      <c r="B1125" s="1" t="s">
        <v>1084</v>
      </c>
      <c r="C1125" s="1" t="s">
        <v>199</v>
      </c>
      <c r="D1125" s="1" t="str">
        <f>VLOOKUP(C1125,Products[],2,FALSE)</f>
        <v>Laptops Deluxe 892</v>
      </c>
      <c r="E1125" s="1" t="str">
        <f>VLOOKUP(Orders[[#This Row],[ProductID]],Products[],3,FALSE)</f>
        <v>Electronics</v>
      </c>
      <c r="F1125" s="1" t="s">
        <v>47</v>
      </c>
      <c r="G1125" s="1" t="str">
        <f>_xlfn.XLOOKUP(Orders[[#This Row],[CustomerID]],'Customers'!A:A,'Customers'!E:E)</f>
        <v>SMB</v>
      </c>
      <c r="H1125" s="2">
        <v>45867</v>
      </c>
      <c r="I1125" s="2">
        <v>45878</v>
      </c>
      <c r="J1125">
        <v>24</v>
      </c>
      <c r="K1125">
        <v>1639.22</v>
      </c>
      <c r="L1125">
        <v>0.1</v>
      </c>
      <c r="M1125" s="1" t="s">
        <v>39</v>
      </c>
      <c r="N1125" s="1" t="s">
        <v>28</v>
      </c>
      <c r="O1125" s="1" t="s">
        <v>24</v>
      </c>
      <c r="P1125" s="3">
        <f>Orders[[#This Row],[Quantity]]*Orders[[#This Row],[UnitPrice]]*(1-Orders[[#This Row],[Discount]])</f>
        <v>35407.152000000002</v>
      </c>
      <c r="Q1125" s="1" t="str">
        <f>IF(AND(Orders[[#This Row],[Order Value]]&gt;50000,Orders[[#This Row],[Status]]="Completed"),"Yes","No")</f>
        <v>No</v>
      </c>
      <c r="R1125" s="1" t="str">
        <f>IF(OR(Orders[[#This Row],[Region]]="Dhaka",Orders[[#This Row],[Region]]="Chattogram"),"Priority","Standard")</f>
        <v>Standard</v>
      </c>
      <c r="S1125" s="1" t="str">
        <f>_xlfn.CONCAT(Orders[[#This Row],[OrderID]],Orders[[#This Row],[CustomerID]],Orders[[#This Row],[Order Value]])</f>
        <v>O00956C045035407.152</v>
      </c>
    </row>
    <row r="1126" spans="1:19" x14ac:dyDescent="0.25">
      <c r="A1126" s="1" t="s">
        <v>1624</v>
      </c>
      <c r="B1126" s="1" t="s">
        <v>491</v>
      </c>
      <c r="C1126" s="1" t="s">
        <v>71</v>
      </c>
      <c r="D1126" s="1" t="str">
        <f>VLOOKUP(C1126,Products[],2,FALSE)</f>
        <v>Cameras Classic 922</v>
      </c>
      <c r="E1126" s="1" t="str">
        <f>VLOOKUP(Orders[[#This Row],[ProductID]],Products[],3,FALSE)</f>
        <v>Electronics</v>
      </c>
      <c r="F1126" s="1" t="s">
        <v>125</v>
      </c>
      <c r="G1126" s="1" t="str">
        <f>_xlfn.XLOOKUP(Orders[[#This Row],[CustomerID]],'Customers'!A:A,'Customers'!E:E)</f>
        <v>Home Office</v>
      </c>
      <c r="H1126" s="2">
        <v>45428</v>
      </c>
      <c r="I1126" s="2">
        <v>45435</v>
      </c>
      <c r="J1126">
        <v>23</v>
      </c>
      <c r="K1126">
        <v>6919.78</v>
      </c>
      <c r="L1126">
        <v>0.1</v>
      </c>
      <c r="M1126" s="1" t="s">
        <v>43</v>
      </c>
      <c r="N1126" s="1" t="s">
        <v>34</v>
      </c>
      <c r="O1126" s="1" t="s">
        <v>24</v>
      </c>
      <c r="P1126" s="3">
        <f>Orders[[#This Row],[Quantity]]*Orders[[#This Row],[UnitPrice]]*(1-Orders[[#This Row],[Discount]])</f>
        <v>143239.446</v>
      </c>
      <c r="Q1126" s="1" t="str">
        <f>IF(AND(Orders[[#This Row],[Order Value]]&gt;50000,Orders[[#This Row],[Status]]="Completed"),"Yes","No")</f>
        <v>Yes</v>
      </c>
      <c r="R1126" s="1" t="str">
        <f>IF(OR(Orders[[#This Row],[Region]]="Dhaka",Orders[[#This Row],[Region]]="Chattogram"),"Priority","Standard")</f>
        <v>Standard</v>
      </c>
      <c r="S1126" s="1" t="str">
        <f>_xlfn.CONCAT(Orders[[#This Row],[OrderID]],Orders[[#This Row],[CustomerID]],Orders[[#This Row],[Order Value]])</f>
        <v>O04640C0317143239.446</v>
      </c>
    </row>
    <row r="1127" spans="1:19" x14ac:dyDescent="0.25">
      <c r="A1127" s="1" t="s">
        <v>1625</v>
      </c>
      <c r="B1127" s="1" t="s">
        <v>487</v>
      </c>
      <c r="C1127" s="1" t="s">
        <v>108</v>
      </c>
      <c r="D1127" s="1" t="str">
        <f>VLOOKUP(C1127,Products[],2,FALSE)</f>
        <v>Men Max 446</v>
      </c>
      <c r="E1127" s="1" t="str">
        <f>VLOOKUP(Orders[[#This Row],[ProductID]],Products[],3,FALSE)</f>
        <v>Apparel</v>
      </c>
      <c r="F1127" s="1" t="s">
        <v>105</v>
      </c>
      <c r="G1127" s="1" t="str">
        <f>_xlfn.XLOOKUP(Orders[[#This Row],[CustomerID]],'Customers'!A:A,'Customers'!E:E)</f>
        <v>Consumer</v>
      </c>
      <c r="H1127" s="2">
        <v>45703</v>
      </c>
      <c r="I1127" s="2">
        <v>45702</v>
      </c>
      <c r="J1127">
        <v>3</v>
      </c>
      <c r="K1127">
        <v>1319.94</v>
      </c>
      <c r="L1127">
        <v>0.2</v>
      </c>
      <c r="M1127" s="1" t="s">
        <v>14</v>
      </c>
      <c r="N1127" s="1" t="s">
        <v>34</v>
      </c>
      <c r="O1127" s="1" t="s">
        <v>29</v>
      </c>
      <c r="P1127" s="3">
        <f>Orders[[#This Row],[Quantity]]*Orders[[#This Row],[UnitPrice]]*(1-Orders[[#This Row],[Discount]])</f>
        <v>3167.8560000000002</v>
      </c>
      <c r="Q1127" s="1" t="str">
        <f>IF(AND(Orders[[#This Row],[Order Value]]&gt;50000,Orders[[#This Row],[Status]]="Completed"),"Yes","No")</f>
        <v>No</v>
      </c>
      <c r="R1127" s="1" t="str">
        <f>IF(OR(Orders[[#This Row],[Region]]="Dhaka",Orders[[#This Row],[Region]]="Chattogram"),"Priority","Standard")</f>
        <v>Standard</v>
      </c>
      <c r="S1127" s="1" t="str">
        <f>_xlfn.CONCAT(Orders[[#This Row],[OrderID]],Orders[[#This Row],[CustomerID]],Orders[[#This Row],[Order Value]])</f>
        <v>O00389C00563167.856</v>
      </c>
    </row>
    <row r="1128" spans="1:19" x14ac:dyDescent="0.25">
      <c r="A1128" s="1" t="s">
        <v>1626</v>
      </c>
      <c r="B1128" s="1" t="s">
        <v>895</v>
      </c>
      <c r="C1128" s="1" t="s">
        <v>65</v>
      </c>
      <c r="D1128" s="1" t="str">
        <f>VLOOKUP(C1128,Products[],2,FALSE)</f>
        <v>Household Classic 671</v>
      </c>
      <c r="E1128" s="1" t="str">
        <f>VLOOKUP(Orders[[#This Row],[ProductID]],Products[],3,FALSE)</f>
        <v>Groceries</v>
      </c>
      <c r="F1128" s="1" t="s">
        <v>42</v>
      </c>
      <c r="G1128" s="1" t="str">
        <f>_xlfn.XLOOKUP(Orders[[#This Row],[CustomerID]],'Customers'!A:A,'Customers'!E:E)</f>
        <v>SMB</v>
      </c>
      <c r="H1128" s="2">
        <v>45999</v>
      </c>
      <c r="I1128" s="2">
        <v>46003</v>
      </c>
      <c r="J1128">
        <v>16</v>
      </c>
      <c r="K1128">
        <v>2057.1799999999998</v>
      </c>
      <c r="L1128">
        <v>0</v>
      </c>
      <c r="M1128" s="1" t="s">
        <v>14</v>
      </c>
      <c r="N1128" s="1" t="s">
        <v>34</v>
      </c>
      <c r="O1128" s="1" t="s">
        <v>21</v>
      </c>
      <c r="P1128" s="3">
        <f>Orders[[#This Row],[Quantity]]*Orders[[#This Row],[UnitPrice]]*(1-Orders[[#This Row],[Discount]])</f>
        <v>32914.879999999997</v>
      </c>
      <c r="Q1128" s="1" t="str">
        <f>IF(AND(Orders[[#This Row],[Order Value]]&gt;50000,Orders[[#This Row],[Status]]="Completed"),"Yes","No")</f>
        <v>No</v>
      </c>
      <c r="R1128" s="1" t="str">
        <f>IF(OR(Orders[[#This Row],[Region]]="Dhaka",Orders[[#This Row],[Region]]="Chattogram"),"Priority","Standard")</f>
        <v>Standard</v>
      </c>
      <c r="S1128" s="1" t="str">
        <f>_xlfn.CONCAT(Orders[[#This Row],[OrderID]],Orders[[#This Row],[CustomerID]],Orders[[#This Row],[Order Value]])</f>
        <v>O02756C043432914.88</v>
      </c>
    </row>
    <row r="1129" spans="1:19" x14ac:dyDescent="0.25">
      <c r="A1129" s="1" t="s">
        <v>1627</v>
      </c>
      <c r="B1129" s="1" t="s">
        <v>998</v>
      </c>
      <c r="C1129" s="1" t="s">
        <v>76</v>
      </c>
      <c r="D1129" s="1" t="str">
        <f>VLOOKUP(C1129,Products[],2,FALSE)</f>
        <v>Mobile Accessories Mini 994</v>
      </c>
      <c r="E1129" s="1" t="str">
        <f>VLOOKUP(Orders[[#This Row],[ProductID]],Products[],3,FALSE)</f>
        <v>Electronics</v>
      </c>
      <c r="F1129" s="1" t="s">
        <v>105</v>
      </c>
      <c r="G1129" s="1" t="str">
        <f>_xlfn.XLOOKUP(Orders[[#This Row],[CustomerID]],'Customers'!A:A,'Customers'!E:E)</f>
        <v>consumer</v>
      </c>
      <c r="H1129" s="2">
        <v>45721</v>
      </c>
      <c r="I1129" s="2">
        <v>45732</v>
      </c>
      <c r="J1129">
        <v>4</v>
      </c>
      <c r="K1129">
        <v>1867.15</v>
      </c>
      <c r="L1129">
        <v>0.15</v>
      </c>
      <c r="M1129" s="1" t="s">
        <v>14</v>
      </c>
      <c r="N1129" s="1" t="s">
        <v>28</v>
      </c>
      <c r="O1129" s="1" t="s">
        <v>29</v>
      </c>
      <c r="P1129" s="3">
        <f>Orders[[#This Row],[Quantity]]*Orders[[#This Row],[UnitPrice]]*(1-Orders[[#This Row],[Discount]])</f>
        <v>6348.31</v>
      </c>
      <c r="Q1129" s="1" t="str">
        <f>IF(AND(Orders[[#This Row],[Order Value]]&gt;50000,Orders[[#This Row],[Status]]="Completed"),"Yes","No")</f>
        <v>No</v>
      </c>
      <c r="R1129" s="1" t="str">
        <f>IF(OR(Orders[[#This Row],[Region]]="Dhaka",Orders[[#This Row],[Region]]="Chattogram"),"Priority","Standard")</f>
        <v>Standard</v>
      </c>
      <c r="S1129" s="1" t="str">
        <f>_xlfn.CONCAT(Orders[[#This Row],[OrderID]],Orders[[#This Row],[CustomerID]],Orders[[#This Row],[Order Value]])</f>
        <v>O03977C01626348.31</v>
      </c>
    </row>
    <row r="1130" spans="1:19" x14ac:dyDescent="0.25">
      <c r="A1130" s="1" t="s">
        <v>1628</v>
      </c>
      <c r="B1130" s="1" t="s">
        <v>37</v>
      </c>
      <c r="C1130" s="1" t="s">
        <v>12</v>
      </c>
      <c r="D1130" s="1" t="str">
        <f>VLOOKUP(C1130,Products[],2,FALSE)</f>
        <v>Beverages Plus 578</v>
      </c>
      <c r="E1130" s="1" t="str">
        <f>VLOOKUP(Orders[[#This Row],[ProductID]],Products[],3,FALSE)</f>
        <v>Groceries</v>
      </c>
      <c r="F1130" s="1" t="s">
        <v>63</v>
      </c>
      <c r="G1130" s="1" t="str">
        <f>_xlfn.XLOOKUP(Orders[[#This Row],[CustomerID]],'Customers'!A:A,'Customers'!E:E)</f>
        <v>SMB</v>
      </c>
      <c r="H1130" s="2">
        <v>45548</v>
      </c>
      <c r="I1130" s="2">
        <v>45558</v>
      </c>
      <c r="J1130">
        <v>21</v>
      </c>
      <c r="K1130">
        <v>6971.07</v>
      </c>
      <c r="L1130">
        <v>0.15</v>
      </c>
      <c r="M1130" s="1" t="s">
        <v>39</v>
      </c>
      <c r="N1130" s="1" t="s">
        <v>15</v>
      </c>
      <c r="O1130" s="1" t="s">
        <v>29</v>
      </c>
      <c r="P1130" s="3">
        <f>Orders[[#This Row],[Quantity]]*Orders[[#This Row],[UnitPrice]]*(1-Orders[[#This Row],[Discount]])</f>
        <v>124433.5995</v>
      </c>
      <c r="Q1130" s="1" t="str">
        <f>IF(AND(Orders[[#This Row],[Order Value]]&gt;50000,Orders[[#This Row],[Status]]="Completed"),"Yes","No")</f>
        <v>No</v>
      </c>
      <c r="R1130" s="1" t="str">
        <f>IF(OR(Orders[[#This Row],[Region]]="Dhaka",Orders[[#This Row],[Region]]="Chattogram"),"Priority","Standard")</f>
        <v>Standard</v>
      </c>
      <c r="S1130" s="1" t="str">
        <f>_xlfn.CONCAT(Orders[[#This Row],[OrderID]],Orders[[#This Row],[CustomerID]],Orders[[#This Row],[Order Value]])</f>
        <v>O03773C0309124433.5995</v>
      </c>
    </row>
    <row r="1131" spans="1:19" x14ac:dyDescent="0.25">
      <c r="A1131" s="1" t="s">
        <v>1629</v>
      </c>
      <c r="B1131" s="1" t="s">
        <v>751</v>
      </c>
      <c r="C1131" s="1" t="s">
        <v>46</v>
      </c>
      <c r="D1131" s="1" t="str">
        <f>VLOOKUP(C1131,Products[],2,FALSE)</f>
        <v>Tables Max 631</v>
      </c>
      <c r="E1131" s="1" t="str">
        <f>VLOOKUP(Orders[[#This Row],[ProductID]],Products[],3,FALSE)</f>
        <v>Furniture</v>
      </c>
      <c r="F1131" s="1" t="s">
        <v>33</v>
      </c>
      <c r="G1131" s="1" t="str">
        <f>_xlfn.XLOOKUP(Orders[[#This Row],[CustomerID]],'Customers'!A:A,'Customers'!E:E)</f>
        <v>Home Office</v>
      </c>
      <c r="H1131" s="2">
        <v>45660</v>
      </c>
      <c r="I1131" s="2">
        <v>45670</v>
      </c>
      <c r="J1131">
        <v>21</v>
      </c>
      <c r="K1131">
        <v>3641.19</v>
      </c>
      <c r="L1131">
        <v>0</v>
      </c>
      <c r="M1131" s="1" t="s">
        <v>14</v>
      </c>
      <c r="N1131" s="1" t="s">
        <v>34</v>
      </c>
      <c r="O1131" s="1" t="s">
        <v>24</v>
      </c>
      <c r="P1131" s="3">
        <f>Orders[[#This Row],[Quantity]]*Orders[[#This Row],[UnitPrice]]*(1-Orders[[#This Row],[Discount]])</f>
        <v>76464.990000000005</v>
      </c>
      <c r="Q1131" s="1" t="str">
        <f>IF(AND(Orders[[#This Row],[Order Value]]&gt;50000,Orders[[#This Row],[Status]]="Completed"),"Yes","No")</f>
        <v>Yes</v>
      </c>
      <c r="R1131" s="1" t="str">
        <f>IF(OR(Orders[[#This Row],[Region]]="Dhaka",Orders[[#This Row],[Region]]="Chattogram"),"Priority","Standard")</f>
        <v>Standard</v>
      </c>
      <c r="S1131" s="1" t="str">
        <f>_xlfn.CONCAT(Orders[[#This Row],[OrderID]],Orders[[#This Row],[CustomerID]],Orders[[#This Row],[Order Value]])</f>
        <v>O00572C000676464.99</v>
      </c>
    </row>
    <row r="1132" spans="1:19" x14ac:dyDescent="0.25">
      <c r="A1132" s="1" t="s">
        <v>1630</v>
      </c>
      <c r="B1132" s="1" t="s">
        <v>261</v>
      </c>
      <c r="C1132" s="1" t="s">
        <v>22</v>
      </c>
      <c r="D1132" s="1" t="str">
        <f>VLOOKUP(C1132,Products[],2,FALSE)</f>
        <v>Laptops Lite 159</v>
      </c>
      <c r="E1132" s="1" t="str">
        <f>VLOOKUP(Orders[[#This Row],[ProductID]],Products[],3,FALSE)</f>
        <v>Electronics</v>
      </c>
      <c r="F1132" s="1" t="s">
        <v>55</v>
      </c>
      <c r="G1132" s="1" t="str">
        <f>_xlfn.XLOOKUP(Orders[[#This Row],[CustomerID]],'Customers'!A:A,'Customers'!E:E)</f>
        <v>Home Office</v>
      </c>
      <c r="H1132" s="2">
        <v>45383</v>
      </c>
      <c r="I1132" s="2">
        <v>45392</v>
      </c>
      <c r="J1132">
        <v>13</v>
      </c>
      <c r="K1132">
        <v>5986.99</v>
      </c>
      <c r="L1132">
        <v>0.05</v>
      </c>
      <c r="M1132" s="1" t="s">
        <v>14</v>
      </c>
      <c r="N1132" s="1" t="s">
        <v>15</v>
      </c>
      <c r="O1132" s="1" t="s">
        <v>21</v>
      </c>
      <c r="P1132" s="3">
        <f>Orders[[#This Row],[Quantity]]*Orders[[#This Row],[UnitPrice]]*(1-Orders[[#This Row],[Discount]])</f>
        <v>73939.326499999996</v>
      </c>
      <c r="Q1132" s="1" t="str">
        <f>IF(AND(Orders[[#This Row],[Order Value]]&gt;50000,Orders[[#This Row],[Status]]="Completed"),"Yes","No")</f>
        <v>No</v>
      </c>
      <c r="R1132" s="1" t="str">
        <f>IF(OR(Orders[[#This Row],[Region]]="Dhaka",Orders[[#This Row],[Region]]="Chattogram"),"Priority","Standard")</f>
        <v>Standard</v>
      </c>
      <c r="S1132" s="1" t="str">
        <f>_xlfn.CONCAT(Orders[[#This Row],[OrderID]],Orders[[#This Row],[CustomerID]],Orders[[#This Row],[Order Value]])</f>
        <v>O00030C034373939.3265</v>
      </c>
    </row>
    <row r="1133" spans="1:19" x14ac:dyDescent="0.25">
      <c r="A1133" s="1" t="s">
        <v>1631</v>
      </c>
      <c r="B1133" s="1" t="s">
        <v>480</v>
      </c>
      <c r="C1133" s="1" t="s">
        <v>124</v>
      </c>
      <c r="D1133" s="1" t="str">
        <f>VLOOKUP(C1133,Products[],2,FALSE)</f>
        <v>Decor Lite 474</v>
      </c>
      <c r="E1133" s="1" t="str">
        <f>VLOOKUP(Orders[[#This Row],[ProductID]],Products[],3,FALSE)</f>
        <v>Furniture</v>
      </c>
      <c r="F1133" s="1" t="s">
        <v>59</v>
      </c>
      <c r="G1133" s="1" t="str">
        <f>_xlfn.XLOOKUP(Orders[[#This Row],[CustomerID]],'Customers'!A:A,'Customers'!E:E)</f>
        <v>Corporate</v>
      </c>
      <c r="H1133" s="2">
        <v>45537</v>
      </c>
      <c r="I1133" s="2">
        <v>45545</v>
      </c>
      <c r="J1133">
        <v>9</v>
      </c>
      <c r="K1133">
        <v>6413.4</v>
      </c>
      <c r="L1133">
        <v>0.1</v>
      </c>
      <c r="M1133" s="1" t="s">
        <v>43</v>
      </c>
      <c r="N1133" s="1" t="s">
        <v>84</v>
      </c>
      <c r="O1133" s="1" t="s">
        <v>24</v>
      </c>
      <c r="P1133" s="3">
        <f>Orders[[#This Row],[Quantity]]*Orders[[#This Row],[UnitPrice]]*(1-Orders[[#This Row],[Discount]])</f>
        <v>51948.54</v>
      </c>
      <c r="Q1133" s="1" t="str">
        <f>IF(AND(Orders[[#This Row],[Order Value]]&gt;50000,Orders[[#This Row],[Status]]="Completed"),"Yes","No")</f>
        <v>No</v>
      </c>
      <c r="R1133" s="1" t="str">
        <f>IF(OR(Orders[[#This Row],[Region]]="Dhaka",Orders[[#This Row],[Region]]="Chattogram"),"Priority","Standard")</f>
        <v>Standard</v>
      </c>
      <c r="S1133" s="1" t="str">
        <f>_xlfn.CONCAT(Orders[[#This Row],[OrderID]],Orders[[#This Row],[CustomerID]],Orders[[#This Row],[Order Value]])</f>
        <v>O02725C015751948.54</v>
      </c>
    </row>
    <row r="1134" spans="1:19" x14ac:dyDescent="0.25">
      <c r="A1134" s="1" t="s">
        <v>1632</v>
      </c>
      <c r="B1134" s="1" t="s">
        <v>286</v>
      </c>
      <c r="C1134" s="1" t="s">
        <v>62</v>
      </c>
      <c r="D1134" s="1" t="str">
        <f>VLOOKUP(C1134,Products[],2,FALSE)</f>
        <v>Mobile Accessories Lite 346</v>
      </c>
      <c r="E1134" s="1" t="str">
        <f>VLOOKUP(Orders[[#This Row],[ProductID]],Products[],3,FALSE)</f>
        <v>Electronics</v>
      </c>
      <c r="F1134" s="1" t="s">
        <v>47</v>
      </c>
      <c r="G1134" s="1" t="str">
        <f>_xlfn.XLOOKUP(Orders[[#This Row],[CustomerID]],'Customers'!A:A,'Customers'!E:E)</f>
        <v>Consumer</v>
      </c>
      <c r="H1134" s="2">
        <v>45821</v>
      </c>
      <c r="I1134" s="2">
        <v>45827</v>
      </c>
      <c r="J1134">
        <v>9</v>
      </c>
      <c r="K1134">
        <v>196.83</v>
      </c>
      <c r="L1134">
        <v>0</v>
      </c>
      <c r="M1134" s="1" t="s">
        <v>14</v>
      </c>
      <c r="N1134" s="1" t="s">
        <v>28</v>
      </c>
      <c r="O1134" s="1" t="s">
        <v>24</v>
      </c>
      <c r="P1134" s="3">
        <f>Orders[[#This Row],[Quantity]]*Orders[[#This Row],[UnitPrice]]*(1-Orders[[#This Row],[Discount]])</f>
        <v>1771.47</v>
      </c>
      <c r="Q1134" s="1" t="str">
        <f>IF(AND(Orders[[#This Row],[Order Value]]&gt;50000,Orders[[#This Row],[Status]]="Completed"),"Yes","No")</f>
        <v>No</v>
      </c>
      <c r="R1134" s="1" t="str">
        <f>IF(OR(Orders[[#This Row],[Region]]="Dhaka",Orders[[#This Row],[Region]]="Chattogram"),"Priority","Standard")</f>
        <v>Standard</v>
      </c>
      <c r="S1134" s="1" t="str">
        <f>_xlfn.CONCAT(Orders[[#This Row],[OrderID]],Orders[[#This Row],[CustomerID]],Orders[[#This Row],[Order Value]])</f>
        <v>O01646C01201771.47</v>
      </c>
    </row>
    <row r="1135" spans="1:19" x14ac:dyDescent="0.25">
      <c r="A1135" s="1" t="s">
        <v>1633</v>
      </c>
      <c r="B1135" s="1" t="s">
        <v>583</v>
      </c>
      <c r="C1135" s="1" t="s">
        <v>54</v>
      </c>
      <c r="D1135" s="1" t="str">
        <f>VLOOKUP(C1135,Products[],2,FALSE)</f>
        <v>Women Lite 643</v>
      </c>
      <c r="E1135" s="1" t="str">
        <f>VLOOKUP(Orders[[#This Row],[ProductID]],Products[],3,FALSE)</f>
        <v>Apparel</v>
      </c>
      <c r="F1135" s="1" t="s">
        <v>59</v>
      </c>
      <c r="G1135" s="1" t="str">
        <f>_xlfn.XLOOKUP(Orders[[#This Row],[CustomerID]],'Customers'!A:A,'Customers'!E:E)</f>
        <v>consumer</v>
      </c>
      <c r="H1135" s="2">
        <v>45824</v>
      </c>
      <c r="I1135" s="2">
        <v>45835</v>
      </c>
      <c r="J1135">
        <v>16</v>
      </c>
      <c r="K1135">
        <v>462.9</v>
      </c>
      <c r="L1135">
        <v>0.2</v>
      </c>
      <c r="M1135" s="1" t="s">
        <v>39</v>
      </c>
      <c r="N1135" s="1" t="s">
        <v>84</v>
      </c>
      <c r="O1135" s="1" t="s">
        <v>21</v>
      </c>
      <c r="P1135" s="3">
        <f>Orders[[#This Row],[Quantity]]*Orders[[#This Row],[UnitPrice]]*(1-Orders[[#This Row],[Discount]])</f>
        <v>5925.12</v>
      </c>
      <c r="Q1135" s="1" t="str">
        <f>IF(AND(Orders[[#This Row],[Order Value]]&gt;50000,Orders[[#This Row],[Status]]="Completed"),"Yes","No")</f>
        <v>No</v>
      </c>
      <c r="R1135" s="1" t="str">
        <f>IF(OR(Orders[[#This Row],[Region]]="Dhaka",Orders[[#This Row],[Region]]="Chattogram"),"Priority","Standard")</f>
        <v>Standard</v>
      </c>
      <c r="S1135" s="1" t="str">
        <f>_xlfn.CONCAT(Orders[[#This Row],[OrderID]],Orders[[#This Row],[CustomerID]],Orders[[#This Row],[Order Value]])</f>
        <v>O01854C01015925.12</v>
      </c>
    </row>
    <row r="1136" spans="1:19" x14ac:dyDescent="0.25">
      <c r="A1136" s="1" t="s">
        <v>1634</v>
      </c>
      <c r="B1136" s="1" t="s">
        <v>596</v>
      </c>
      <c r="C1136" s="1" t="s">
        <v>174</v>
      </c>
      <c r="D1136" s="1" t="str">
        <f>VLOOKUP(C1136,Products[],2,FALSE)</f>
        <v>Women Eco 309</v>
      </c>
      <c r="E1136" s="1" t="str">
        <f>VLOOKUP(Orders[[#This Row],[ProductID]],Products[],3,FALSE)</f>
        <v>Apparel</v>
      </c>
      <c r="F1136" s="1" t="s">
        <v>47</v>
      </c>
      <c r="G1136" s="1" t="str">
        <f>_xlfn.XLOOKUP(Orders[[#This Row],[CustomerID]],'Customers'!A:A,'Customers'!E:E)</f>
        <v>Home Office</v>
      </c>
      <c r="H1136" s="2">
        <v>46000</v>
      </c>
      <c r="I1136" s="2">
        <v>46011</v>
      </c>
      <c r="J1136">
        <v>10</v>
      </c>
      <c r="K1136">
        <v>2998.73</v>
      </c>
      <c r="L1136">
        <v>0.05</v>
      </c>
      <c r="M1136" s="1" t="s">
        <v>52</v>
      </c>
      <c r="N1136" s="1" t="s">
        <v>34</v>
      </c>
      <c r="O1136" s="1" t="s">
        <v>21</v>
      </c>
      <c r="P1136" s="3">
        <f>Orders[[#This Row],[Quantity]]*Orders[[#This Row],[UnitPrice]]*(1-Orders[[#This Row],[Discount]])</f>
        <v>28487.934999999998</v>
      </c>
      <c r="Q1136" s="1" t="str">
        <f>IF(AND(Orders[[#This Row],[Order Value]]&gt;50000,Orders[[#This Row],[Status]]="Completed"),"Yes","No")</f>
        <v>No</v>
      </c>
      <c r="R1136" s="1" t="str">
        <f>IF(OR(Orders[[#This Row],[Region]]="Dhaka",Orders[[#This Row],[Region]]="Chattogram"),"Priority","Standard")</f>
        <v>Priority</v>
      </c>
      <c r="S1136" s="1" t="str">
        <f>_xlfn.CONCAT(Orders[[#This Row],[OrderID]],Orders[[#This Row],[CustomerID]],Orders[[#This Row],[Order Value]])</f>
        <v>O05975C042228487.935</v>
      </c>
    </row>
    <row r="1137" spans="1:19" x14ac:dyDescent="0.25">
      <c r="A1137" s="1" t="s">
        <v>1635</v>
      </c>
      <c r="B1137" s="1" t="s">
        <v>751</v>
      </c>
      <c r="C1137" s="1" t="s">
        <v>68</v>
      </c>
      <c r="D1137" s="1" t="str">
        <f>VLOOKUP(C1137,Products[],2,FALSE)</f>
        <v>Tables Prime 385</v>
      </c>
      <c r="E1137" s="1" t="str">
        <f>VLOOKUP(Orders[[#This Row],[ProductID]],Products[],3,FALSE)</f>
        <v>Furniture</v>
      </c>
      <c r="F1137" s="1" t="s">
        <v>19</v>
      </c>
      <c r="G1137" s="1" t="str">
        <f>_xlfn.XLOOKUP(Orders[[#This Row],[CustomerID]],'Customers'!A:A,'Customers'!E:E)</f>
        <v>Home Office</v>
      </c>
      <c r="H1137" s="2">
        <v>45884</v>
      </c>
      <c r="I1137" s="2">
        <v>45884</v>
      </c>
      <c r="J1137">
        <v>6</v>
      </c>
      <c r="K1137">
        <v>7121.48</v>
      </c>
      <c r="L1137">
        <v>0</v>
      </c>
      <c r="M1137" s="1" t="s">
        <v>20</v>
      </c>
      <c r="N1137" s="1" t="s">
        <v>84</v>
      </c>
      <c r="O1137" s="1" t="s">
        <v>21</v>
      </c>
      <c r="P1137" s="3">
        <f>Orders[[#This Row],[Quantity]]*Orders[[#This Row],[UnitPrice]]*(1-Orders[[#This Row],[Discount]])</f>
        <v>42728.88</v>
      </c>
      <c r="Q1137" s="1" t="str">
        <f>IF(AND(Orders[[#This Row],[Order Value]]&gt;50000,Orders[[#This Row],[Status]]="Completed"),"Yes","No")</f>
        <v>No</v>
      </c>
      <c r="R1137" s="1" t="str">
        <f>IF(OR(Orders[[#This Row],[Region]]="Dhaka",Orders[[#This Row],[Region]]="Chattogram"),"Priority","Standard")</f>
        <v>Priority</v>
      </c>
      <c r="S1137" s="1" t="str">
        <f>_xlfn.CONCAT(Orders[[#This Row],[OrderID]],Orders[[#This Row],[CustomerID]],Orders[[#This Row],[Order Value]])</f>
        <v>O01060C000642728.88</v>
      </c>
    </row>
    <row r="1138" spans="1:19" x14ac:dyDescent="0.25">
      <c r="A1138" s="1" t="s">
        <v>1636</v>
      </c>
      <c r="B1138" s="1" t="s">
        <v>491</v>
      </c>
      <c r="C1138" s="1" t="s">
        <v>89</v>
      </c>
      <c r="D1138" s="1" t="str">
        <f>VLOOKUP(C1138,Products[],2,FALSE)</f>
        <v>Chairs Mini 737</v>
      </c>
      <c r="E1138" s="1" t="str">
        <f>VLOOKUP(Orders[[#This Row],[ProductID]],Products[],3,FALSE)</f>
        <v>Furniture</v>
      </c>
      <c r="F1138" s="1" t="s">
        <v>105</v>
      </c>
      <c r="G1138" s="1" t="str">
        <f>_xlfn.XLOOKUP(Orders[[#This Row],[CustomerID]],'Customers'!A:A,'Customers'!E:E)</f>
        <v>Home Office</v>
      </c>
      <c r="H1138" s="2">
        <v>45994</v>
      </c>
      <c r="I1138" s="2">
        <v>46004</v>
      </c>
      <c r="J1138">
        <v>2</v>
      </c>
      <c r="K1138">
        <v>7331.08</v>
      </c>
      <c r="L1138">
        <v>0.15</v>
      </c>
      <c r="M1138" s="1" t="s">
        <v>14</v>
      </c>
      <c r="N1138" s="1" t="s">
        <v>34</v>
      </c>
      <c r="O1138" s="1" t="s">
        <v>24</v>
      </c>
      <c r="P1138" s="3">
        <f>Orders[[#This Row],[Quantity]]*Orders[[#This Row],[UnitPrice]]*(1-Orders[[#This Row],[Discount]])</f>
        <v>12462.835999999999</v>
      </c>
      <c r="Q1138" s="1" t="str">
        <f>IF(AND(Orders[[#This Row],[Order Value]]&gt;50000,Orders[[#This Row],[Status]]="Completed"),"Yes","No")</f>
        <v>No</v>
      </c>
      <c r="R1138" s="1" t="str">
        <f>IF(OR(Orders[[#This Row],[Region]]="Dhaka",Orders[[#This Row],[Region]]="Chattogram"),"Priority","Standard")</f>
        <v>Standard</v>
      </c>
      <c r="S1138" s="1" t="str">
        <f>_xlfn.CONCAT(Orders[[#This Row],[OrderID]],Orders[[#This Row],[CustomerID]],Orders[[#This Row],[Order Value]])</f>
        <v>O01249C031712462.836</v>
      </c>
    </row>
    <row r="1139" spans="1:19" x14ac:dyDescent="0.25">
      <c r="A1139" s="1" t="s">
        <v>1637</v>
      </c>
      <c r="B1139" s="1" t="s">
        <v>817</v>
      </c>
      <c r="C1139" s="1" t="s">
        <v>73</v>
      </c>
      <c r="D1139" s="1" t="str">
        <f>VLOOKUP(C1139,Products[],2,FALSE)</f>
        <v>Mobile Accessories Max 508</v>
      </c>
      <c r="E1139" s="1" t="str">
        <f>VLOOKUP(Orders[[#This Row],[ProductID]],Products[],3,FALSE)</f>
        <v>Electronics</v>
      </c>
      <c r="F1139" s="1" t="s">
        <v>47</v>
      </c>
      <c r="G1139" s="1" t="str">
        <f>_xlfn.XLOOKUP(Orders[[#This Row],[CustomerID]],'Customers'!A:A,'Customers'!E:E)</f>
        <v>Consumer</v>
      </c>
      <c r="H1139" s="2">
        <v>45460</v>
      </c>
      <c r="I1139" s="2">
        <v>45470</v>
      </c>
      <c r="J1139">
        <v>22</v>
      </c>
      <c r="K1139">
        <v>4858.2299999999996</v>
      </c>
      <c r="L1139">
        <v>0.15</v>
      </c>
      <c r="M1139" s="1" t="s">
        <v>14</v>
      </c>
      <c r="N1139" s="1" t="s">
        <v>84</v>
      </c>
      <c r="O1139" s="1" t="s">
        <v>21</v>
      </c>
      <c r="P1139" s="3">
        <f>Orders[[#This Row],[Quantity]]*Orders[[#This Row],[UnitPrice]]*(1-Orders[[#This Row],[Discount]])</f>
        <v>90848.900999999998</v>
      </c>
      <c r="Q1139" s="1" t="str">
        <f>IF(AND(Orders[[#This Row],[Order Value]]&gt;50000,Orders[[#This Row],[Status]]="Completed"),"Yes","No")</f>
        <v>No</v>
      </c>
      <c r="R1139" s="1" t="str">
        <f>IF(OR(Orders[[#This Row],[Region]]="Dhaka",Orders[[#This Row],[Region]]="Chattogram"),"Priority","Standard")</f>
        <v>Standard</v>
      </c>
      <c r="S1139" s="1" t="str">
        <f>_xlfn.CONCAT(Orders[[#This Row],[OrderID]],Orders[[#This Row],[CustomerID]],Orders[[#This Row],[Order Value]])</f>
        <v>O03711C044790848.901</v>
      </c>
    </row>
    <row r="1140" spans="1:19" x14ac:dyDescent="0.25">
      <c r="A1140" s="1" t="s">
        <v>1638</v>
      </c>
      <c r="B1140" s="1" t="s">
        <v>721</v>
      </c>
      <c r="C1140" s="1" t="s">
        <v>212</v>
      </c>
      <c r="D1140" s="1" t="str">
        <f>VLOOKUP(C1140,Products[],2,FALSE)</f>
        <v>Binders Lite 858</v>
      </c>
      <c r="E1140" s="1" t="str">
        <f>VLOOKUP(Orders[[#This Row],[ProductID]],Products[],3,FALSE)</f>
        <v>Office Supplies</v>
      </c>
      <c r="F1140" s="1" t="s">
        <v>105</v>
      </c>
      <c r="G1140" s="1" t="str">
        <f>_xlfn.XLOOKUP(Orders[[#This Row],[CustomerID]],'Customers'!A:A,'Customers'!E:E)</f>
        <v>Corporate</v>
      </c>
      <c r="H1140" s="2">
        <v>45856</v>
      </c>
      <c r="I1140" s="2">
        <v>45860</v>
      </c>
      <c r="J1140">
        <v>11</v>
      </c>
      <c r="K1140">
        <v>2165.35</v>
      </c>
      <c r="L1140">
        <v>0.15</v>
      </c>
      <c r="M1140" s="1" t="s">
        <v>14</v>
      </c>
      <c r="N1140" s="1" t="s">
        <v>34</v>
      </c>
      <c r="O1140" s="1" t="s">
        <v>29</v>
      </c>
      <c r="P1140" s="3">
        <f>Orders[[#This Row],[Quantity]]*Orders[[#This Row],[UnitPrice]]*(1-Orders[[#This Row],[Discount]])</f>
        <v>20246.022499999999</v>
      </c>
      <c r="Q1140" s="1" t="str">
        <f>IF(AND(Orders[[#This Row],[Order Value]]&gt;50000,Orders[[#This Row],[Status]]="Completed"),"Yes","No")</f>
        <v>No</v>
      </c>
      <c r="R1140" s="1" t="str">
        <f>IF(OR(Orders[[#This Row],[Region]]="Dhaka",Orders[[#This Row],[Region]]="Chattogram"),"Priority","Standard")</f>
        <v>Standard</v>
      </c>
      <c r="S1140" s="1" t="str">
        <f>_xlfn.CONCAT(Orders[[#This Row],[OrderID]],Orders[[#This Row],[CustomerID]],Orders[[#This Row],[Order Value]])</f>
        <v>O03396C034420246.0225</v>
      </c>
    </row>
    <row r="1141" spans="1:19" x14ac:dyDescent="0.25">
      <c r="A1141" s="1" t="s">
        <v>1639</v>
      </c>
      <c r="B1141" s="1" t="s">
        <v>206</v>
      </c>
      <c r="C1141" s="1" t="s">
        <v>46</v>
      </c>
      <c r="D1141" s="1" t="str">
        <f>VLOOKUP(C1141,Products[],2,FALSE)</f>
        <v>Tables Max 631</v>
      </c>
      <c r="E1141" s="1" t="str">
        <f>VLOOKUP(Orders[[#This Row],[ProductID]],Products[],3,FALSE)</f>
        <v>Furniture</v>
      </c>
      <c r="F1141" s="1" t="s">
        <v>51</v>
      </c>
      <c r="G1141" s="1" t="str">
        <f>_xlfn.XLOOKUP(Orders[[#This Row],[CustomerID]],'Customers'!A:A,'Customers'!E:E)</f>
        <v>SMB</v>
      </c>
      <c r="H1141" s="2">
        <v>45548</v>
      </c>
      <c r="I1141" s="2">
        <v>45561</v>
      </c>
      <c r="J1141">
        <v>2</v>
      </c>
      <c r="K1141">
        <v>4301.41</v>
      </c>
      <c r="L1141">
        <v>0</v>
      </c>
      <c r="M1141" s="1" t="s">
        <v>39</v>
      </c>
      <c r="N1141" s="1" t="s">
        <v>34</v>
      </c>
      <c r="O1141" s="1" t="s">
        <v>24</v>
      </c>
      <c r="P1141" s="3">
        <f>Orders[[#This Row],[Quantity]]*Orders[[#This Row],[UnitPrice]]*(1-Orders[[#This Row],[Discount]])</f>
        <v>8602.82</v>
      </c>
      <c r="Q1141" s="1" t="str">
        <f>IF(AND(Orders[[#This Row],[Order Value]]&gt;50000,Orders[[#This Row],[Status]]="Completed"),"Yes","No")</f>
        <v>No</v>
      </c>
      <c r="R1141" s="1" t="str">
        <f>IF(OR(Orders[[#This Row],[Region]]="Dhaka",Orders[[#This Row],[Region]]="Chattogram"),"Priority","Standard")</f>
        <v>Standard</v>
      </c>
      <c r="S1141" s="1" t="str">
        <f>_xlfn.CONCAT(Orders[[#This Row],[OrderID]],Orders[[#This Row],[CustomerID]],Orders[[#This Row],[Order Value]])</f>
        <v>O00593C02918602.82</v>
      </c>
    </row>
    <row r="1142" spans="1:19" x14ac:dyDescent="0.25">
      <c r="A1142" s="1" t="s">
        <v>1640</v>
      </c>
      <c r="B1142" s="1" t="s">
        <v>912</v>
      </c>
      <c r="C1142" s="1" t="s">
        <v>102</v>
      </c>
      <c r="D1142" s="1" t="str">
        <f>VLOOKUP(C1142,Products[],2,FALSE)</f>
        <v>Pens Mini 821</v>
      </c>
      <c r="E1142" s="1" t="str">
        <f>VLOOKUP(Orders[[#This Row],[ProductID]],Products[],3,FALSE)</f>
        <v>Office Supplies</v>
      </c>
      <c r="F1142" s="1" t="s">
        <v>63</v>
      </c>
      <c r="G1142" s="1" t="str">
        <f>_xlfn.XLOOKUP(Orders[[#This Row],[CustomerID]],'Customers'!A:A,'Customers'!E:E)</f>
        <v>SMB</v>
      </c>
      <c r="H1142" s="2">
        <v>45822</v>
      </c>
      <c r="I1142" s="2">
        <v>45829</v>
      </c>
      <c r="J1142">
        <v>1</v>
      </c>
      <c r="K1142">
        <v>3866.2</v>
      </c>
      <c r="L1142">
        <v>0</v>
      </c>
      <c r="M1142" s="1" t="s">
        <v>14</v>
      </c>
      <c r="N1142" s="1" t="s">
        <v>34</v>
      </c>
      <c r="O1142" s="1" t="s">
        <v>35</v>
      </c>
      <c r="P1142" s="3">
        <f>Orders[[#This Row],[Quantity]]*Orders[[#This Row],[UnitPrice]]*(1-Orders[[#This Row],[Discount]])</f>
        <v>3866.2</v>
      </c>
      <c r="Q1142" s="1" t="str">
        <f>IF(AND(Orders[[#This Row],[Order Value]]&gt;50000,Orders[[#This Row],[Status]]="Completed"),"Yes","No")</f>
        <v>No</v>
      </c>
      <c r="R1142" s="1" t="str">
        <f>IF(OR(Orders[[#This Row],[Region]]="Dhaka",Orders[[#This Row],[Region]]="Chattogram"),"Priority","Standard")</f>
        <v>Standard</v>
      </c>
      <c r="S1142" s="1" t="str">
        <f>_xlfn.CONCAT(Orders[[#This Row],[OrderID]],Orders[[#This Row],[CustomerID]],Orders[[#This Row],[Order Value]])</f>
        <v>O02325C02253866.2</v>
      </c>
    </row>
    <row r="1143" spans="1:19" x14ac:dyDescent="0.25">
      <c r="A1143" s="1" t="s">
        <v>1641</v>
      </c>
      <c r="B1143" s="1" t="s">
        <v>520</v>
      </c>
      <c r="C1143" s="1" t="s">
        <v>50</v>
      </c>
      <c r="D1143" s="1" t="str">
        <f>VLOOKUP(C1143,Products[],2,FALSE)</f>
        <v>Kids Pro 311</v>
      </c>
      <c r="E1143" s="1" t="str">
        <f>VLOOKUP(Orders[[#This Row],[ProductID]],Products[],3,FALSE)</f>
        <v>Apparel</v>
      </c>
      <c r="F1143" s="1" t="s">
        <v>79</v>
      </c>
      <c r="G1143" s="1" t="str">
        <f>_xlfn.XLOOKUP(Orders[[#This Row],[CustomerID]],'Customers'!A:A,'Customers'!E:E)</f>
        <v>Corporate</v>
      </c>
      <c r="H1143" s="2">
        <v>45817</v>
      </c>
      <c r="I1143" s="2">
        <v>45815</v>
      </c>
      <c r="J1143">
        <v>5</v>
      </c>
      <c r="K1143">
        <v>3490.11</v>
      </c>
      <c r="L1143">
        <v>0.2</v>
      </c>
      <c r="M1143" s="1" t="s">
        <v>39</v>
      </c>
      <c r="N1143" s="1" t="s">
        <v>34</v>
      </c>
      <c r="O1143" s="1" t="s">
        <v>24</v>
      </c>
      <c r="P1143" s="3">
        <f>Orders[[#This Row],[Quantity]]*Orders[[#This Row],[UnitPrice]]*(1-Orders[[#This Row],[Discount]])</f>
        <v>13960.44</v>
      </c>
      <c r="Q1143" s="1" t="str">
        <f>IF(AND(Orders[[#This Row],[Order Value]]&gt;50000,Orders[[#This Row],[Status]]="Completed"),"Yes","No")</f>
        <v>No</v>
      </c>
      <c r="R1143" s="1" t="str">
        <f>IF(OR(Orders[[#This Row],[Region]]="Dhaka",Orders[[#This Row],[Region]]="Chattogram"),"Priority","Standard")</f>
        <v>Standard</v>
      </c>
      <c r="S1143" s="1" t="str">
        <f>_xlfn.CONCAT(Orders[[#This Row],[OrderID]],Orders[[#This Row],[CustomerID]],Orders[[#This Row],[Order Value]])</f>
        <v>O05628C022913960.44</v>
      </c>
    </row>
    <row r="1144" spans="1:19" hidden="1" x14ac:dyDescent="0.25">
      <c r="A1144" s="1" t="s">
        <v>1642</v>
      </c>
      <c r="B1144" s="1" t="s">
        <v>764</v>
      </c>
      <c r="C1144" s="1" t="s">
        <v>95</v>
      </c>
      <c r="D1144" s="1" t="e">
        <f>VLOOKUP(C1144,Products[],2,FALSE)</f>
        <v>#N/A</v>
      </c>
      <c r="E1144" s="1" t="e">
        <f>VLOOKUP(Orders[[#This Row],[ProductID]],Products[],3,FALSE)</f>
        <v>#N/A</v>
      </c>
      <c r="F1144" s="1" t="s">
        <v>19</v>
      </c>
      <c r="G1144" s="1" t="str">
        <f>_xlfn.XLOOKUP(Orders[[#This Row],[CustomerID]],'Customers'!A:A,'Customers'!E:E)</f>
        <v>Corporate</v>
      </c>
      <c r="H1144" s="2">
        <v>45746</v>
      </c>
      <c r="I1144" s="2">
        <v>45744</v>
      </c>
      <c r="J1144">
        <v>19</v>
      </c>
      <c r="K1144">
        <v>6369.72</v>
      </c>
      <c r="L1144">
        <v>0.15</v>
      </c>
      <c r="M1144" s="1" t="s">
        <v>52</v>
      </c>
      <c r="N1144" s="1" t="s">
        <v>28</v>
      </c>
      <c r="O1144" s="1" t="s">
        <v>24</v>
      </c>
      <c r="P1144" s="3">
        <f>Orders[[#This Row],[Quantity]]*Orders[[#This Row],[UnitPrice]]*(1-Orders[[#This Row],[Discount]])</f>
        <v>102870.978</v>
      </c>
      <c r="Q1144" s="1" t="str">
        <f>IF(AND(Orders[[#This Row],[Order Value]]&gt;50000,Orders[[#This Row],[Status]]="Completed"),"Yes","No")</f>
        <v>No</v>
      </c>
      <c r="R1144" s="1" t="str">
        <f>IF(OR(Orders[[#This Row],[Region]]="Dhaka",Orders[[#This Row],[Region]]="Chattogram"),"Priority","Standard")</f>
        <v>Priority</v>
      </c>
      <c r="S1144" s="1" t="str">
        <f>_xlfn.CONCAT(Orders[[#This Row],[OrderID]],Orders[[#This Row],[CustomerID]],Orders[[#This Row],[Order Value]])</f>
        <v>O00214C0458102870.978</v>
      </c>
    </row>
    <row r="1145" spans="1:19" x14ac:dyDescent="0.25">
      <c r="A1145" s="1" t="s">
        <v>1643</v>
      </c>
      <c r="B1145" s="1" t="s">
        <v>77</v>
      </c>
      <c r="C1145" s="1" t="s">
        <v>12</v>
      </c>
      <c r="D1145" s="1" t="str">
        <f>VLOOKUP(C1145,Products[],2,FALSE)</f>
        <v>Beverages Plus 578</v>
      </c>
      <c r="E1145" s="1" t="str">
        <f>VLOOKUP(Orders[[#This Row],[ProductID]],Products[],3,FALSE)</f>
        <v>Groceries</v>
      </c>
      <c r="F1145" s="1" t="s">
        <v>63</v>
      </c>
      <c r="G1145" s="1" t="str">
        <f>_xlfn.XLOOKUP(Orders[[#This Row],[CustomerID]],'Customers'!A:A,'Customers'!E:E)</f>
        <v>Home Office</v>
      </c>
      <c r="H1145" s="2">
        <v>45608</v>
      </c>
      <c r="I1145" s="2">
        <v>45612</v>
      </c>
      <c r="J1145">
        <v>21</v>
      </c>
      <c r="K1145">
        <v>1326.67</v>
      </c>
      <c r="L1145">
        <v>0</v>
      </c>
      <c r="M1145" s="1" t="s">
        <v>39</v>
      </c>
      <c r="N1145" s="1" t="s">
        <v>84</v>
      </c>
      <c r="O1145" s="1" t="s">
        <v>35</v>
      </c>
      <c r="P1145" s="3">
        <f>Orders[[#This Row],[Quantity]]*Orders[[#This Row],[UnitPrice]]*(1-Orders[[#This Row],[Discount]])</f>
        <v>27860.07</v>
      </c>
      <c r="Q1145" s="1" t="str">
        <f>IF(AND(Orders[[#This Row],[Order Value]]&gt;50000,Orders[[#This Row],[Status]]="Completed"),"Yes","No")</f>
        <v>No</v>
      </c>
      <c r="R1145" s="1" t="str">
        <f>IF(OR(Orders[[#This Row],[Region]]="Dhaka",Orders[[#This Row],[Region]]="Chattogram"),"Priority","Standard")</f>
        <v>Standard</v>
      </c>
      <c r="S1145" s="1" t="str">
        <f>_xlfn.CONCAT(Orders[[#This Row],[OrderID]],Orders[[#This Row],[CustomerID]],Orders[[#This Row],[Order Value]])</f>
        <v>O02912C007727860.07</v>
      </c>
    </row>
    <row r="1146" spans="1:19" x14ac:dyDescent="0.25">
      <c r="A1146" s="1" t="s">
        <v>1644</v>
      </c>
      <c r="B1146" s="1" t="s">
        <v>690</v>
      </c>
      <c r="C1146" s="1" t="s">
        <v>73</v>
      </c>
      <c r="D1146" s="1" t="str">
        <f>VLOOKUP(C1146,Products[],2,FALSE)</f>
        <v>Mobile Accessories Max 508</v>
      </c>
      <c r="E1146" s="1" t="str">
        <f>VLOOKUP(Orders[[#This Row],[ProductID]],Products[],3,FALSE)</f>
        <v>Electronics</v>
      </c>
      <c r="F1146" s="1" t="s">
        <v>152</v>
      </c>
      <c r="G1146" s="1" t="str">
        <f>_xlfn.XLOOKUP(Orders[[#This Row],[CustomerID]],'Customers'!A:A,'Customers'!E:E)</f>
        <v>Consumer</v>
      </c>
      <c r="H1146" s="2">
        <v>45941</v>
      </c>
      <c r="I1146" s="2">
        <v>45940</v>
      </c>
      <c r="J1146">
        <v>1</v>
      </c>
      <c r="K1146">
        <v>7957.33</v>
      </c>
      <c r="L1146">
        <v>0</v>
      </c>
      <c r="M1146" s="1" t="s">
        <v>20</v>
      </c>
      <c r="N1146" s="1" t="s">
        <v>84</v>
      </c>
      <c r="O1146" s="1" t="s">
        <v>35</v>
      </c>
      <c r="P1146" s="3">
        <f>Orders[[#This Row],[Quantity]]*Orders[[#This Row],[UnitPrice]]*(1-Orders[[#This Row],[Discount]])</f>
        <v>7957.33</v>
      </c>
      <c r="Q1146" s="1" t="str">
        <f>IF(AND(Orders[[#This Row],[Order Value]]&gt;50000,Orders[[#This Row],[Status]]="Completed"),"Yes","No")</f>
        <v>No</v>
      </c>
      <c r="R1146" s="1" t="str">
        <f>IF(OR(Orders[[#This Row],[Region]]="Dhaka",Orders[[#This Row],[Region]]="Chattogram"),"Priority","Standard")</f>
        <v>Priority</v>
      </c>
      <c r="S1146" s="1" t="str">
        <f>_xlfn.CONCAT(Orders[[#This Row],[OrderID]],Orders[[#This Row],[CustomerID]],Orders[[#This Row],[Order Value]])</f>
        <v>O02622C00557957.33</v>
      </c>
    </row>
    <row r="1147" spans="1:19" x14ac:dyDescent="0.25">
      <c r="A1147" s="1" t="s">
        <v>1645</v>
      </c>
      <c r="B1147" s="1" t="s">
        <v>150</v>
      </c>
      <c r="C1147" s="1" t="s">
        <v>87</v>
      </c>
      <c r="D1147" s="1" t="str">
        <f>VLOOKUP(C1147,Products[],2,FALSE)</f>
        <v>Storage Plus 812</v>
      </c>
      <c r="E1147" s="1" t="str">
        <f>VLOOKUP(Orders[[#This Row],[ProductID]],Products[],3,FALSE)</f>
        <v>Furniture</v>
      </c>
      <c r="F1147" s="1" t="s">
        <v>51</v>
      </c>
      <c r="G1147" s="1" t="str">
        <f>_xlfn.XLOOKUP(Orders[[#This Row],[CustomerID]],'Customers'!A:A,'Customers'!E:E)</f>
        <v>Consumer</v>
      </c>
      <c r="H1147" s="2">
        <v>45294</v>
      </c>
      <c r="I1147" s="2">
        <v>45304</v>
      </c>
      <c r="J1147">
        <v>20</v>
      </c>
      <c r="K1147">
        <v>7300.24</v>
      </c>
      <c r="L1147">
        <v>0.15</v>
      </c>
      <c r="M1147" s="1" t="s">
        <v>43</v>
      </c>
      <c r="N1147" s="1" t="s">
        <v>15</v>
      </c>
      <c r="O1147" s="1" t="s">
        <v>35</v>
      </c>
      <c r="P1147" s="3">
        <f>Orders[[#This Row],[Quantity]]*Orders[[#This Row],[UnitPrice]]*(1-Orders[[#This Row],[Discount]])</f>
        <v>124104.07999999999</v>
      </c>
      <c r="Q1147" s="1" t="str">
        <f>IF(AND(Orders[[#This Row],[Order Value]]&gt;50000,Orders[[#This Row],[Status]]="Completed"),"Yes","No")</f>
        <v>No</v>
      </c>
      <c r="R1147" s="1" t="str">
        <f>IF(OR(Orders[[#This Row],[Region]]="Dhaka",Orders[[#This Row],[Region]]="Chattogram"),"Priority","Standard")</f>
        <v>Standard</v>
      </c>
      <c r="S1147" s="1" t="str">
        <f>_xlfn.CONCAT(Orders[[#This Row],[OrderID]],Orders[[#This Row],[CustomerID]],Orders[[#This Row],[Order Value]])</f>
        <v>O04683C0391124104.08</v>
      </c>
    </row>
    <row r="1148" spans="1:19" x14ac:dyDescent="0.25">
      <c r="A1148" s="1" t="s">
        <v>1646</v>
      </c>
      <c r="B1148" s="1" t="s">
        <v>1647</v>
      </c>
      <c r="C1148" s="1" t="s">
        <v>54</v>
      </c>
      <c r="D1148" s="1" t="str">
        <f>VLOOKUP(C1148,Products[],2,FALSE)</f>
        <v>Women Lite 643</v>
      </c>
      <c r="E1148" s="1" t="str">
        <f>VLOOKUP(Orders[[#This Row],[ProductID]],Products[],3,FALSE)</f>
        <v>Apparel</v>
      </c>
      <c r="F1148" s="1" t="s">
        <v>152</v>
      </c>
      <c r="G1148" s="1" t="str">
        <f>_xlfn.XLOOKUP(Orders[[#This Row],[CustomerID]],'Customers'!A:A,'Customers'!E:E)</f>
        <v>SMB</v>
      </c>
      <c r="H1148" s="2">
        <v>45998</v>
      </c>
      <c r="I1148" s="2">
        <v>46008</v>
      </c>
      <c r="J1148">
        <v>21</v>
      </c>
      <c r="K1148">
        <v>1282.3800000000001</v>
      </c>
      <c r="L1148">
        <v>0</v>
      </c>
      <c r="M1148" s="1" t="s">
        <v>20</v>
      </c>
      <c r="N1148" s="1" t="s">
        <v>15</v>
      </c>
      <c r="O1148" s="1" t="s">
        <v>21</v>
      </c>
      <c r="P1148" s="3">
        <f>Orders[[#This Row],[Quantity]]*Orders[[#This Row],[UnitPrice]]*(1-Orders[[#This Row],[Discount]])</f>
        <v>26929.980000000003</v>
      </c>
      <c r="Q1148" s="1" t="str">
        <f>IF(AND(Orders[[#This Row],[Order Value]]&gt;50000,Orders[[#This Row],[Status]]="Completed"),"Yes","No")</f>
        <v>No</v>
      </c>
      <c r="R1148" s="1" t="str">
        <f>IF(OR(Orders[[#This Row],[Region]]="Dhaka",Orders[[#This Row],[Region]]="Chattogram"),"Priority","Standard")</f>
        <v>Priority</v>
      </c>
      <c r="S1148" s="1" t="str">
        <f>_xlfn.CONCAT(Orders[[#This Row],[OrderID]],Orders[[#This Row],[CustomerID]],Orders[[#This Row],[Order Value]])</f>
        <v>O04187C047726929.98</v>
      </c>
    </row>
    <row r="1149" spans="1:19" hidden="1" x14ac:dyDescent="0.25">
      <c r="A1149" s="1" t="s">
        <v>1648</v>
      </c>
      <c r="B1149" s="1" t="s">
        <v>381</v>
      </c>
      <c r="C1149" s="1" t="s">
        <v>181</v>
      </c>
      <c r="D1149" s="1" t="e">
        <f>VLOOKUP(C1149,Products[],2,FALSE)</f>
        <v>#N/A</v>
      </c>
      <c r="E1149" s="1" t="e">
        <f>VLOOKUP(Orders[[#This Row],[ProductID]],Products[],3,FALSE)</f>
        <v>#N/A</v>
      </c>
      <c r="F1149" s="1" t="s">
        <v>79</v>
      </c>
      <c r="G1149" s="1" t="str">
        <f>_xlfn.XLOOKUP(Orders[[#This Row],[CustomerID]],'Customers'!A:A,'Customers'!E:E)</f>
        <v>Corporate</v>
      </c>
      <c r="H1149" s="2">
        <v>45498</v>
      </c>
      <c r="I1149" s="2">
        <v>45511</v>
      </c>
      <c r="J1149">
        <v>22</v>
      </c>
      <c r="K1149">
        <v>4945.92</v>
      </c>
      <c r="L1149">
        <v>0</v>
      </c>
      <c r="M1149" s="1" t="s">
        <v>39</v>
      </c>
      <c r="N1149" s="1" t="s">
        <v>34</v>
      </c>
      <c r="O1149" s="1" t="s">
        <v>24</v>
      </c>
      <c r="P1149" s="3">
        <f>Orders[[#This Row],[Quantity]]*Orders[[#This Row],[UnitPrice]]*(1-Orders[[#This Row],[Discount]])</f>
        <v>108810.24000000001</v>
      </c>
      <c r="Q1149" s="1" t="str">
        <f>IF(AND(Orders[[#This Row],[Order Value]]&gt;50000,Orders[[#This Row],[Status]]="Completed"),"Yes","No")</f>
        <v>Yes</v>
      </c>
      <c r="R1149" s="1" t="str">
        <f>IF(OR(Orders[[#This Row],[Region]]="Dhaka",Orders[[#This Row],[Region]]="Chattogram"),"Priority","Standard")</f>
        <v>Standard</v>
      </c>
      <c r="S1149" s="1" t="str">
        <f>_xlfn.CONCAT(Orders[[#This Row],[OrderID]],Orders[[#This Row],[CustomerID]],Orders[[#This Row],[Order Value]])</f>
        <v>O04711C0330108810.24</v>
      </c>
    </row>
    <row r="1150" spans="1:19" x14ac:dyDescent="0.25">
      <c r="A1150" s="1" t="s">
        <v>1649</v>
      </c>
      <c r="B1150" s="1" t="s">
        <v>1291</v>
      </c>
      <c r="C1150" s="1" t="s">
        <v>50</v>
      </c>
      <c r="D1150" s="1" t="str">
        <f>VLOOKUP(C1150,Products[],2,FALSE)</f>
        <v>Kids Pro 311</v>
      </c>
      <c r="E1150" s="1" t="str">
        <f>VLOOKUP(Orders[[#This Row],[ProductID]],Products[],3,FALSE)</f>
        <v>Apparel</v>
      </c>
      <c r="F1150" s="1" t="s">
        <v>59</v>
      </c>
      <c r="G1150" s="1" t="str">
        <f>_xlfn.XLOOKUP(Orders[[#This Row],[CustomerID]],'Customers'!A:A,'Customers'!E:E)</f>
        <v>Home Office</v>
      </c>
      <c r="H1150" s="2">
        <v>45847</v>
      </c>
      <c r="I1150" s="2">
        <v>45857</v>
      </c>
      <c r="J1150">
        <v>5</v>
      </c>
      <c r="K1150">
        <v>7897.74</v>
      </c>
      <c r="L1150">
        <v>0.1</v>
      </c>
      <c r="M1150" s="1" t="s">
        <v>20</v>
      </c>
      <c r="N1150" s="1" t="s">
        <v>84</v>
      </c>
      <c r="O1150" s="1" t="s">
        <v>21</v>
      </c>
      <c r="P1150" s="3">
        <f>Orders[[#This Row],[Quantity]]*Orders[[#This Row],[UnitPrice]]*(1-Orders[[#This Row],[Discount]])</f>
        <v>35539.83</v>
      </c>
      <c r="Q1150" s="1" t="str">
        <f>IF(AND(Orders[[#This Row],[Order Value]]&gt;50000,Orders[[#This Row],[Status]]="Completed"),"Yes","No")</f>
        <v>No</v>
      </c>
      <c r="R1150" s="1" t="str">
        <f>IF(OR(Orders[[#This Row],[Region]]="Dhaka",Orders[[#This Row],[Region]]="Chattogram"),"Priority","Standard")</f>
        <v>Priority</v>
      </c>
      <c r="S1150" s="1" t="str">
        <f>_xlfn.CONCAT(Orders[[#This Row],[OrderID]],Orders[[#This Row],[CustomerID]],Orders[[#This Row],[Order Value]])</f>
        <v>O05353C030835539.83</v>
      </c>
    </row>
    <row r="1151" spans="1:19" x14ac:dyDescent="0.25">
      <c r="A1151" s="1" t="s">
        <v>1650</v>
      </c>
      <c r="B1151" s="1" t="s">
        <v>948</v>
      </c>
      <c r="C1151" s="1" t="s">
        <v>73</v>
      </c>
      <c r="D1151" s="1" t="str">
        <f>VLOOKUP(C1151,Products[],2,FALSE)</f>
        <v>Mobile Accessories Max 508</v>
      </c>
      <c r="E1151" s="1" t="str">
        <f>VLOOKUP(Orders[[#This Row],[ProductID]],Products[],3,FALSE)</f>
        <v>Electronics</v>
      </c>
      <c r="F1151" s="1" t="s">
        <v>125</v>
      </c>
      <c r="G1151" s="1" t="str">
        <f>_xlfn.XLOOKUP(Orders[[#This Row],[CustomerID]],'Customers'!A:A,'Customers'!E:E)</f>
        <v>consumer</v>
      </c>
      <c r="H1151" s="2">
        <v>45870</v>
      </c>
      <c r="I1151" s="2">
        <v>45873</v>
      </c>
      <c r="J1151">
        <v>10</v>
      </c>
      <c r="K1151">
        <v>7611.88</v>
      </c>
      <c r="L1151">
        <v>0</v>
      </c>
      <c r="M1151" s="1" t="s">
        <v>39</v>
      </c>
      <c r="N1151" s="1" t="s">
        <v>34</v>
      </c>
      <c r="O1151" s="1" t="s">
        <v>21</v>
      </c>
      <c r="P1151" s="3">
        <f>Orders[[#This Row],[Quantity]]*Orders[[#This Row],[UnitPrice]]*(1-Orders[[#This Row],[Discount]])</f>
        <v>76118.8</v>
      </c>
      <c r="Q1151" s="1" t="str">
        <f>IF(AND(Orders[[#This Row],[Order Value]]&gt;50000,Orders[[#This Row],[Status]]="Completed"),"Yes","No")</f>
        <v>Yes</v>
      </c>
      <c r="R1151" s="1" t="str">
        <f>IF(OR(Orders[[#This Row],[Region]]="Dhaka",Orders[[#This Row],[Region]]="Chattogram"),"Priority","Standard")</f>
        <v>Standard</v>
      </c>
      <c r="S1151" s="1" t="str">
        <f>_xlfn.CONCAT(Orders[[#This Row],[OrderID]],Orders[[#This Row],[CustomerID]],Orders[[#This Row],[Order Value]])</f>
        <v>O04550C004776118.8</v>
      </c>
    </row>
    <row r="1152" spans="1:19" x14ac:dyDescent="0.25">
      <c r="A1152" s="1" t="s">
        <v>1651</v>
      </c>
      <c r="B1152" s="1" t="s">
        <v>1104</v>
      </c>
      <c r="C1152" s="1" t="s">
        <v>176</v>
      </c>
      <c r="D1152" s="1" t="str">
        <f>VLOOKUP(C1152,Products[],2,FALSE)</f>
        <v>Decor Standard 312 (New)</v>
      </c>
      <c r="E1152" s="1" t="str">
        <f>VLOOKUP(Orders[[#This Row],[ProductID]],Products[],3,FALSE)</f>
        <v>Furniture</v>
      </c>
      <c r="F1152" s="1" t="s">
        <v>13</v>
      </c>
      <c r="G1152" s="1" t="str">
        <f>_xlfn.XLOOKUP(Orders[[#This Row],[CustomerID]],'Customers'!A:A,'Customers'!E:E)</f>
        <v>SMB</v>
      </c>
      <c r="H1152" s="2">
        <v>45586</v>
      </c>
      <c r="I1152" s="2">
        <v>45598</v>
      </c>
      <c r="J1152">
        <v>23</v>
      </c>
      <c r="K1152">
        <v>7027.81</v>
      </c>
      <c r="L1152">
        <v>0</v>
      </c>
      <c r="M1152" s="1" t="s">
        <v>20</v>
      </c>
      <c r="N1152" s="1" t="s">
        <v>34</v>
      </c>
      <c r="O1152" s="1" t="s">
        <v>21</v>
      </c>
      <c r="P1152" s="3">
        <f>Orders[[#This Row],[Quantity]]*Orders[[#This Row],[UnitPrice]]*(1-Orders[[#This Row],[Discount]])</f>
        <v>161639.63</v>
      </c>
      <c r="Q1152" s="1" t="str">
        <f>IF(AND(Orders[[#This Row],[Order Value]]&gt;50000,Orders[[#This Row],[Status]]="Completed"),"Yes","No")</f>
        <v>Yes</v>
      </c>
      <c r="R1152" s="1" t="str">
        <f>IF(OR(Orders[[#This Row],[Region]]="Dhaka",Orders[[#This Row],[Region]]="Chattogram"),"Priority","Standard")</f>
        <v>Priority</v>
      </c>
      <c r="S1152" s="1" t="str">
        <f>_xlfn.CONCAT(Orders[[#This Row],[OrderID]],Orders[[#This Row],[CustomerID]],Orders[[#This Row],[Order Value]])</f>
        <v>O05705C0135161639.63</v>
      </c>
    </row>
    <row r="1153" spans="1:19" x14ac:dyDescent="0.25">
      <c r="A1153" s="1" t="s">
        <v>1652</v>
      </c>
      <c r="B1153" s="1" t="s">
        <v>564</v>
      </c>
      <c r="C1153" s="1" t="s">
        <v>133</v>
      </c>
      <c r="D1153" s="1" t="str">
        <f>VLOOKUP(C1153,Products[],2,FALSE)</f>
        <v>Paper Eco 932</v>
      </c>
      <c r="E1153" s="1" t="str">
        <f>VLOOKUP(Orders[[#This Row],[ProductID]],Products[],3,FALSE)</f>
        <v>Office Supplies</v>
      </c>
      <c r="F1153" s="1" t="s">
        <v>51</v>
      </c>
      <c r="G1153" s="1" t="str">
        <f>_xlfn.XLOOKUP(Orders[[#This Row],[CustomerID]],'Customers'!A:A,'Customers'!E:E)</f>
        <v>Home Office</v>
      </c>
      <c r="H1153" s="2">
        <v>45723</v>
      </c>
      <c r="I1153" s="2">
        <v>45727</v>
      </c>
      <c r="J1153">
        <v>24</v>
      </c>
      <c r="K1153">
        <v>3503.3</v>
      </c>
      <c r="L1153">
        <v>0</v>
      </c>
      <c r="M1153" s="1" t="s">
        <v>20</v>
      </c>
      <c r="N1153" s="1" t="s">
        <v>84</v>
      </c>
      <c r="O1153" s="1" t="s">
        <v>35</v>
      </c>
      <c r="P1153" s="3">
        <f>Orders[[#This Row],[Quantity]]*Orders[[#This Row],[UnitPrice]]*(1-Orders[[#This Row],[Discount]])</f>
        <v>84079.200000000012</v>
      </c>
      <c r="Q1153" s="1" t="str">
        <f>IF(AND(Orders[[#This Row],[Order Value]]&gt;50000,Orders[[#This Row],[Status]]="Completed"),"Yes","No")</f>
        <v>No</v>
      </c>
      <c r="R1153" s="1" t="str">
        <f>IF(OR(Orders[[#This Row],[Region]]="Dhaka",Orders[[#This Row],[Region]]="Chattogram"),"Priority","Standard")</f>
        <v>Priority</v>
      </c>
      <c r="S1153" s="1" t="str">
        <f>_xlfn.CONCAT(Orders[[#This Row],[OrderID]],Orders[[#This Row],[CustomerID]],Orders[[#This Row],[Order Value]])</f>
        <v>O01937C031284079.2</v>
      </c>
    </row>
    <row r="1154" spans="1:19" x14ac:dyDescent="0.25">
      <c r="A1154" s="1" t="s">
        <v>1653</v>
      </c>
      <c r="B1154" s="1" t="s">
        <v>607</v>
      </c>
      <c r="C1154" s="1" t="s">
        <v>267</v>
      </c>
      <c r="D1154" s="1" t="str">
        <f>VLOOKUP(C1154,Products[],2,FALSE)</f>
        <v>Decor Prime 953</v>
      </c>
      <c r="E1154" s="1" t="str">
        <f>VLOOKUP(Orders[[#This Row],[ProductID]],Products[],3,FALSE)</f>
        <v>Furniture</v>
      </c>
      <c r="F1154" s="1" t="s">
        <v>47</v>
      </c>
      <c r="G1154" s="1" t="str">
        <f>_xlfn.XLOOKUP(Orders[[#This Row],[CustomerID]],'Customers'!A:A,'Customers'!E:E)</f>
        <v>Consumer</v>
      </c>
      <c r="H1154" s="2">
        <v>46000</v>
      </c>
      <c r="I1154" s="2">
        <v>46006</v>
      </c>
      <c r="J1154">
        <v>12</v>
      </c>
      <c r="K1154">
        <v>3878.76</v>
      </c>
      <c r="L1154">
        <v>0</v>
      </c>
      <c r="M1154" s="1" t="s">
        <v>39</v>
      </c>
      <c r="N1154" s="1" t="s">
        <v>84</v>
      </c>
      <c r="O1154" s="1" t="s">
        <v>24</v>
      </c>
      <c r="P1154" s="3">
        <f>Orders[[#This Row],[Quantity]]*Orders[[#This Row],[UnitPrice]]*(1-Orders[[#This Row],[Discount]])</f>
        <v>46545.120000000003</v>
      </c>
      <c r="Q1154" s="1" t="str">
        <f>IF(AND(Orders[[#This Row],[Order Value]]&gt;50000,Orders[[#This Row],[Status]]="Completed"),"Yes","No")</f>
        <v>No</v>
      </c>
      <c r="R1154" s="1" t="str">
        <f>IF(OR(Orders[[#This Row],[Region]]="Dhaka",Orders[[#This Row],[Region]]="Chattogram"),"Priority","Standard")</f>
        <v>Standard</v>
      </c>
      <c r="S1154" s="1" t="str">
        <f>_xlfn.CONCAT(Orders[[#This Row],[OrderID]],Orders[[#This Row],[CustomerID]],Orders[[#This Row],[Order Value]])</f>
        <v>O03001C022146545.12</v>
      </c>
    </row>
    <row r="1155" spans="1:19" x14ac:dyDescent="0.25">
      <c r="A1155" s="1" t="s">
        <v>1654</v>
      </c>
      <c r="B1155" s="1" t="s">
        <v>193</v>
      </c>
      <c r="C1155" s="1" t="s">
        <v>284</v>
      </c>
      <c r="D1155" s="1" t="str">
        <f>VLOOKUP(C1155,Products[],2,FALSE)</f>
        <v>Labels Lite 562</v>
      </c>
      <c r="E1155" s="1" t="str">
        <f>VLOOKUP(Orders[[#This Row],[ProductID]],Products[],3,FALSE)</f>
        <v>Office Supplies</v>
      </c>
      <c r="F1155" s="1" t="s">
        <v>51</v>
      </c>
      <c r="G1155" s="1" t="str">
        <f>_xlfn.XLOOKUP(Orders[[#This Row],[CustomerID]],'Customers'!A:A,'Customers'!E:E)</f>
        <v>Corporate</v>
      </c>
      <c r="H1155" s="2">
        <v>45680</v>
      </c>
      <c r="I1155" s="2">
        <v>45692</v>
      </c>
      <c r="J1155">
        <v>24</v>
      </c>
      <c r="K1155">
        <v>1900.16</v>
      </c>
      <c r="L1155">
        <v>0.05</v>
      </c>
      <c r="M1155" s="1" t="s">
        <v>52</v>
      </c>
      <c r="N1155" s="1" t="s">
        <v>15</v>
      </c>
      <c r="O1155" s="1" t="s">
        <v>35</v>
      </c>
      <c r="P1155" s="3">
        <f>Orders[[#This Row],[Quantity]]*Orders[[#This Row],[UnitPrice]]*(1-Orders[[#This Row],[Discount]])</f>
        <v>43323.648000000001</v>
      </c>
      <c r="Q1155" s="1" t="str">
        <f>IF(AND(Orders[[#This Row],[Order Value]]&gt;50000,Orders[[#This Row],[Status]]="Completed"),"Yes","No")</f>
        <v>No</v>
      </c>
      <c r="R1155" s="1" t="str">
        <f>IF(OR(Orders[[#This Row],[Region]]="Dhaka",Orders[[#This Row],[Region]]="Chattogram"),"Priority","Standard")</f>
        <v>Priority</v>
      </c>
      <c r="S1155" s="1" t="str">
        <f>_xlfn.CONCAT(Orders[[#This Row],[OrderID]],Orders[[#This Row],[CustomerID]],Orders[[#This Row],[Order Value]])</f>
        <v>O00512C013743323.648</v>
      </c>
    </row>
    <row r="1156" spans="1:19" x14ac:dyDescent="0.25">
      <c r="A1156" s="1" t="s">
        <v>1655</v>
      </c>
      <c r="B1156" s="1" t="s">
        <v>895</v>
      </c>
      <c r="C1156" s="1" t="s">
        <v>194</v>
      </c>
      <c r="D1156" s="1" t="str">
        <f>VLOOKUP(C1156,Products[],2,FALSE)</f>
        <v>Pens Mini 388</v>
      </c>
      <c r="E1156" s="1" t="str">
        <f>VLOOKUP(Orders[[#This Row],[ProductID]],Products[],3,FALSE)</f>
        <v>Office Supplies</v>
      </c>
      <c r="F1156" s="1" t="s">
        <v>23</v>
      </c>
      <c r="G1156" s="1" t="str">
        <f>_xlfn.XLOOKUP(Orders[[#This Row],[CustomerID]],'Customers'!A:A,'Customers'!E:E)</f>
        <v>SMB</v>
      </c>
      <c r="H1156" s="2">
        <v>45756</v>
      </c>
      <c r="I1156" s="2">
        <v>45761</v>
      </c>
      <c r="J1156">
        <v>4</v>
      </c>
      <c r="K1156">
        <v>2961.65</v>
      </c>
      <c r="L1156">
        <v>0</v>
      </c>
      <c r="M1156" s="1" t="s">
        <v>43</v>
      </c>
      <c r="N1156" s="1" t="s">
        <v>84</v>
      </c>
      <c r="O1156" s="1" t="s">
        <v>24</v>
      </c>
      <c r="P1156" s="3">
        <f>Orders[[#This Row],[Quantity]]*Orders[[#This Row],[UnitPrice]]*(1-Orders[[#This Row],[Discount]])</f>
        <v>11846.6</v>
      </c>
      <c r="Q1156" s="1" t="str">
        <f>IF(AND(Orders[[#This Row],[Order Value]]&gt;50000,Orders[[#This Row],[Status]]="Completed"),"Yes","No")</f>
        <v>No</v>
      </c>
      <c r="R1156" s="1" t="str">
        <f>IF(OR(Orders[[#This Row],[Region]]="Dhaka",Orders[[#This Row],[Region]]="Chattogram"),"Priority","Standard")</f>
        <v>Standard</v>
      </c>
      <c r="S1156" s="1" t="str">
        <f>_xlfn.CONCAT(Orders[[#This Row],[OrderID]],Orders[[#This Row],[CustomerID]],Orders[[#This Row],[Order Value]])</f>
        <v>O05924C043411846.6</v>
      </c>
    </row>
    <row r="1157" spans="1:19" x14ac:dyDescent="0.25">
      <c r="A1157" s="1" t="s">
        <v>1656</v>
      </c>
      <c r="B1157" s="1" t="s">
        <v>429</v>
      </c>
      <c r="C1157" s="1" t="s">
        <v>46</v>
      </c>
      <c r="D1157" s="1" t="str">
        <f>VLOOKUP(C1157,Products[],2,FALSE)</f>
        <v>Tables Max 631</v>
      </c>
      <c r="E1157" s="1" t="str">
        <f>VLOOKUP(Orders[[#This Row],[ProductID]],Products[],3,FALSE)</f>
        <v>Furniture</v>
      </c>
      <c r="F1157" s="1" t="s">
        <v>33</v>
      </c>
      <c r="G1157" s="1" t="str">
        <f>_xlfn.XLOOKUP(Orders[[#This Row],[CustomerID]],'Customers'!A:A,'Customers'!E:E)</f>
        <v>Corporate</v>
      </c>
      <c r="H1157" s="2">
        <v>45686</v>
      </c>
      <c r="I1157" s="2">
        <v>45698</v>
      </c>
      <c r="J1157">
        <v>20</v>
      </c>
      <c r="K1157">
        <v>1800.54</v>
      </c>
      <c r="L1157">
        <v>0</v>
      </c>
      <c r="M1157" s="1" t="s">
        <v>14</v>
      </c>
      <c r="N1157" s="1" t="s">
        <v>15</v>
      </c>
      <c r="O1157" s="1" t="s">
        <v>21</v>
      </c>
      <c r="P1157" s="3">
        <f>Orders[[#This Row],[Quantity]]*Orders[[#This Row],[UnitPrice]]*(1-Orders[[#This Row],[Discount]])</f>
        <v>36010.800000000003</v>
      </c>
      <c r="Q1157" s="1" t="str">
        <f>IF(AND(Orders[[#This Row],[Order Value]]&gt;50000,Orders[[#This Row],[Status]]="Completed"),"Yes","No")</f>
        <v>No</v>
      </c>
      <c r="R1157" s="1" t="str">
        <f>IF(OR(Orders[[#This Row],[Region]]="Dhaka",Orders[[#This Row],[Region]]="Chattogram"),"Priority","Standard")</f>
        <v>Standard</v>
      </c>
      <c r="S1157" s="1" t="str">
        <f>_xlfn.CONCAT(Orders[[#This Row],[OrderID]],Orders[[#This Row],[CustomerID]],Orders[[#This Row],[Order Value]])</f>
        <v>O05047C031936010.8</v>
      </c>
    </row>
    <row r="1158" spans="1:19" hidden="1" x14ac:dyDescent="0.25">
      <c r="A1158" s="1" t="s">
        <v>1657</v>
      </c>
      <c r="B1158" s="1" t="s">
        <v>871</v>
      </c>
      <c r="C1158" s="1" t="s">
        <v>221</v>
      </c>
      <c r="D1158" s="1" t="e">
        <f>VLOOKUP(C1158,Products[],2,FALSE)</f>
        <v>#N/A</v>
      </c>
      <c r="E1158" s="1" t="e">
        <f>VLOOKUP(Orders[[#This Row],[ProductID]],Products[],3,FALSE)</f>
        <v>#N/A</v>
      </c>
      <c r="F1158" s="1" t="s">
        <v>59</v>
      </c>
      <c r="G1158" s="1" t="str">
        <f>_xlfn.XLOOKUP(Orders[[#This Row],[CustomerID]],'Customers'!A:A,'Customers'!E:E)</f>
        <v>Corporate</v>
      </c>
      <c r="H1158" s="2">
        <v>45412</v>
      </c>
      <c r="I1158" s="2">
        <v>45425</v>
      </c>
      <c r="J1158">
        <v>3</v>
      </c>
      <c r="K1158">
        <v>7440.99</v>
      </c>
      <c r="L1158">
        <v>0.1</v>
      </c>
      <c r="M1158" s="1" t="s">
        <v>52</v>
      </c>
      <c r="N1158" s="1" t="s">
        <v>28</v>
      </c>
      <c r="O1158" s="1" t="s">
        <v>29</v>
      </c>
      <c r="P1158" s="3">
        <f>Orders[[#This Row],[Quantity]]*Orders[[#This Row],[UnitPrice]]*(1-Orders[[#This Row],[Discount]])</f>
        <v>20090.673000000003</v>
      </c>
      <c r="Q1158" s="1" t="str">
        <f>IF(AND(Orders[[#This Row],[Order Value]]&gt;50000,Orders[[#This Row],[Status]]="Completed"),"Yes","No")</f>
        <v>No</v>
      </c>
      <c r="R1158" s="1" t="str">
        <f>IF(OR(Orders[[#This Row],[Region]]="Dhaka",Orders[[#This Row],[Region]]="Chattogram"),"Priority","Standard")</f>
        <v>Priority</v>
      </c>
      <c r="S1158" s="1" t="str">
        <f>_xlfn.CONCAT(Orders[[#This Row],[OrderID]],Orders[[#This Row],[CustomerID]],Orders[[#This Row],[Order Value]])</f>
        <v>O03516C046620090.673</v>
      </c>
    </row>
    <row r="1159" spans="1:19" hidden="1" x14ac:dyDescent="0.25">
      <c r="A1159" s="1" t="s">
        <v>1658</v>
      </c>
      <c r="B1159" s="1" t="s">
        <v>550</v>
      </c>
      <c r="C1159" s="1" t="s">
        <v>248</v>
      </c>
      <c r="D1159" s="1" t="e">
        <f>VLOOKUP(C1159,Products[],2,FALSE)</f>
        <v>#N/A</v>
      </c>
      <c r="E1159" s="1" t="e">
        <f>VLOOKUP(Orders[[#This Row],[ProductID]],Products[],3,FALSE)</f>
        <v>#N/A</v>
      </c>
      <c r="F1159" s="1" t="s">
        <v>19</v>
      </c>
      <c r="G1159" s="1" t="str">
        <f>_xlfn.XLOOKUP(Orders[[#This Row],[CustomerID]],'Customers'!A:A,'Customers'!E:E)</f>
        <v>Consumer</v>
      </c>
      <c r="H1159" s="2">
        <v>45582</v>
      </c>
      <c r="I1159" s="2">
        <v>45591</v>
      </c>
      <c r="J1159">
        <v>9</v>
      </c>
      <c r="K1159">
        <v>5135.46</v>
      </c>
      <c r="L1159">
        <v>0</v>
      </c>
      <c r="M1159" s="1" t="s">
        <v>52</v>
      </c>
      <c r="N1159" s="1" t="s">
        <v>15</v>
      </c>
      <c r="O1159" s="1" t="s">
        <v>21</v>
      </c>
      <c r="P1159" s="3">
        <f>Orders[[#This Row],[Quantity]]*Orders[[#This Row],[UnitPrice]]*(1-Orders[[#This Row],[Discount]])</f>
        <v>46219.14</v>
      </c>
      <c r="Q1159" s="1" t="str">
        <f>IF(AND(Orders[[#This Row],[Order Value]]&gt;50000,Orders[[#This Row],[Status]]="Completed"),"Yes","No")</f>
        <v>No</v>
      </c>
      <c r="R1159" s="1" t="str">
        <f>IF(OR(Orders[[#This Row],[Region]]="Dhaka",Orders[[#This Row],[Region]]="Chattogram"),"Priority","Standard")</f>
        <v>Priority</v>
      </c>
      <c r="S1159" s="1" t="str">
        <f>_xlfn.CONCAT(Orders[[#This Row],[OrderID]],Orders[[#This Row],[CustomerID]],Orders[[#This Row],[Order Value]])</f>
        <v>O02611C049646219.14</v>
      </c>
    </row>
    <row r="1160" spans="1:19" x14ac:dyDescent="0.25">
      <c r="A1160" s="1" t="s">
        <v>1659</v>
      </c>
      <c r="B1160" s="1" t="s">
        <v>247</v>
      </c>
      <c r="C1160" s="1" t="s">
        <v>73</v>
      </c>
      <c r="D1160" s="1" t="str">
        <f>VLOOKUP(C1160,Products[],2,FALSE)</f>
        <v>Mobile Accessories Max 508</v>
      </c>
      <c r="E1160" s="1" t="str">
        <f>VLOOKUP(Orders[[#This Row],[ProductID]],Products[],3,FALSE)</f>
        <v>Electronics</v>
      </c>
      <c r="F1160" s="1" t="s">
        <v>79</v>
      </c>
      <c r="G1160" s="1" t="str">
        <f>_xlfn.XLOOKUP(Orders[[#This Row],[CustomerID]],'Customers'!A:A,'Customers'!E:E)</f>
        <v>consumer</v>
      </c>
      <c r="H1160" s="2">
        <v>46007</v>
      </c>
      <c r="I1160" s="2">
        <v>46017</v>
      </c>
      <c r="J1160">
        <v>14</v>
      </c>
      <c r="K1160">
        <v>5199.8999999999996</v>
      </c>
      <c r="L1160">
        <v>0.05</v>
      </c>
      <c r="M1160" s="1" t="s">
        <v>14</v>
      </c>
      <c r="N1160" s="1" t="s">
        <v>15</v>
      </c>
      <c r="O1160" s="1" t="s">
        <v>24</v>
      </c>
      <c r="P1160" s="3">
        <f>Orders[[#This Row],[Quantity]]*Orders[[#This Row],[UnitPrice]]*(1-Orders[[#This Row],[Discount]])</f>
        <v>69158.669999999984</v>
      </c>
      <c r="Q1160" s="1" t="str">
        <f>IF(AND(Orders[[#This Row],[Order Value]]&gt;50000,Orders[[#This Row],[Status]]="Completed"),"Yes","No")</f>
        <v>No</v>
      </c>
      <c r="R1160" s="1" t="str">
        <f>IF(OR(Orders[[#This Row],[Region]]="Dhaka",Orders[[#This Row],[Region]]="Chattogram"),"Priority","Standard")</f>
        <v>Standard</v>
      </c>
      <c r="S1160" s="1" t="str">
        <f>_xlfn.CONCAT(Orders[[#This Row],[OrderID]],Orders[[#This Row],[CustomerID]],Orders[[#This Row],[Order Value]])</f>
        <v>O03439C006969158.67</v>
      </c>
    </row>
    <row r="1161" spans="1:19" x14ac:dyDescent="0.25">
      <c r="A1161" s="1" t="s">
        <v>1660</v>
      </c>
      <c r="B1161" s="1" t="s">
        <v>411</v>
      </c>
      <c r="C1161" s="1" t="s">
        <v>159</v>
      </c>
      <c r="D1161" s="1" t="str">
        <f>VLOOKUP(C1161,Products[],2,FALSE)</f>
        <v>Kids Pro 394</v>
      </c>
      <c r="E1161" s="1" t="str">
        <f>VLOOKUP(Orders[[#This Row],[ProductID]],Products[],3,FALSE)</f>
        <v>Apparel</v>
      </c>
      <c r="F1161" s="1" t="s">
        <v>19</v>
      </c>
      <c r="G1161" s="1" t="str">
        <f>_xlfn.XLOOKUP(Orders[[#This Row],[CustomerID]],'Customers'!A:A,'Customers'!E:E)</f>
        <v>Corporate</v>
      </c>
      <c r="H1161" s="2">
        <v>45897</v>
      </c>
      <c r="I1161" s="2">
        <v>45910</v>
      </c>
      <c r="J1161">
        <v>24</v>
      </c>
      <c r="K1161">
        <v>5204.68</v>
      </c>
      <c r="L1161">
        <v>0</v>
      </c>
      <c r="M1161" s="1" t="s">
        <v>20</v>
      </c>
      <c r="N1161" s="1" t="s">
        <v>84</v>
      </c>
      <c r="O1161" s="1" t="s">
        <v>24</v>
      </c>
      <c r="P1161" s="3">
        <f>Orders[[#This Row],[Quantity]]*Orders[[#This Row],[UnitPrice]]*(1-Orders[[#This Row],[Discount]])</f>
        <v>124912.32000000001</v>
      </c>
      <c r="Q1161" s="1" t="str">
        <f>IF(AND(Orders[[#This Row],[Order Value]]&gt;50000,Orders[[#This Row],[Status]]="Completed"),"Yes","No")</f>
        <v>No</v>
      </c>
      <c r="R1161" s="1" t="str">
        <f>IF(OR(Orders[[#This Row],[Region]]="Dhaka",Orders[[#This Row],[Region]]="Chattogram"),"Priority","Standard")</f>
        <v>Priority</v>
      </c>
      <c r="S1161" s="1" t="str">
        <f>_xlfn.CONCAT(Orders[[#This Row],[OrderID]],Orders[[#This Row],[CustomerID]],Orders[[#This Row],[Order Value]])</f>
        <v>O05322C0495124912.32</v>
      </c>
    </row>
    <row r="1162" spans="1:19" x14ac:dyDescent="0.25">
      <c r="A1162" s="1" t="s">
        <v>599</v>
      </c>
      <c r="B1162" s="1" t="s">
        <v>375</v>
      </c>
      <c r="C1162" s="1" t="s">
        <v>18</v>
      </c>
      <c r="D1162" s="1" t="str">
        <f>VLOOKUP(C1162,Products[],2,FALSE)</f>
        <v>Labels Deluxe 800</v>
      </c>
      <c r="E1162" s="1" t="str">
        <f>VLOOKUP(Orders[[#This Row],[ProductID]],Products[],3,FALSE)</f>
        <v>Office Supplies</v>
      </c>
      <c r="F1162" s="1" t="s">
        <v>47</v>
      </c>
      <c r="G1162" s="1" t="str">
        <f>_xlfn.XLOOKUP(Orders[[#This Row],[CustomerID]],'Customers'!A:A,'Customers'!E:E)</f>
        <v>SMB</v>
      </c>
      <c r="H1162" s="2">
        <v>45784</v>
      </c>
      <c r="I1162" s="2">
        <v>45794</v>
      </c>
      <c r="J1162">
        <v>10</v>
      </c>
      <c r="K1162">
        <v>6414.37</v>
      </c>
      <c r="L1162">
        <v>0</v>
      </c>
      <c r="M1162" s="1" t="s">
        <v>43</v>
      </c>
      <c r="N1162" s="1" t="s">
        <v>15</v>
      </c>
      <c r="O1162" s="1" t="s">
        <v>29</v>
      </c>
      <c r="P1162" s="3">
        <f>Orders[[#This Row],[Quantity]]*Orders[[#This Row],[UnitPrice]]*(1-Orders[[#This Row],[Discount]])</f>
        <v>64143.7</v>
      </c>
      <c r="Q1162" s="1" t="str">
        <f>IF(AND(Orders[[#This Row],[Order Value]]&gt;50000,Orders[[#This Row],[Status]]="Completed"),"Yes","No")</f>
        <v>No</v>
      </c>
      <c r="R1162" s="1" t="str">
        <f>IF(OR(Orders[[#This Row],[Region]]="Dhaka",Orders[[#This Row],[Region]]="Chattogram"),"Priority","Standard")</f>
        <v>Standard</v>
      </c>
      <c r="S1162" s="1" t="str">
        <f>_xlfn.CONCAT(Orders[[#This Row],[OrderID]],Orders[[#This Row],[CustomerID]],Orders[[#This Row],[Order Value]])</f>
        <v>O03485C012764143.7</v>
      </c>
    </row>
    <row r="1163" spans="1:19" x14ac:dyDescent="0.25">
      <c r="A1163" s="1" t="s">
        <v>1661</v>
      </c>
      <c r="B1163" s="1" t="s">
        <v>1538</v>
      </c>
      <c r="C1163" s="1" t="s">
        <v>68</v>
      </c>
      <c r="D1163" s="1" t="str">
        <f>VLOOKUP(C1163,Products[],2,FALSE)</f>
        <v>Tables Prime 385</v>
      </c>
      <c r="E1163" s="1" t="str">
        <f>VLOOKUP(Orders[[#This Row],[ProductID]],Products[],3,FALSE)</f>
        <v>Furniture</v>
      </c>
      <c r="F1163" s="1" t="s">
        <v>23</v>
      </c>
      <c r="G1163" s="1" t="str">
        <f>_xlfn.XLOOKUP(Orders[[#This Row],[CustomerID]],'Customers'!A:A,'Customers'!E:E)</f>
        <v>Consumer</v>
      </c>
      <c r="H1163" s="2">
        <v>45412</v>
      </c>
      <c r="I1163" s="2">
        <v>45414</v>
      </c>
      <c r="J1163">
        <v>3</v>
      </c>
      <c r="K1163">
        <v>5910.26</v>
      </c>
      <c r="L1163">
        <v>0</v>
      </c>
      <c r="M1163" s="1" t="s">
        <v>20</v>
      </c>
      <c r="N1163" s="1" t="s">
        <v>34</v>
      </c>
      <c r="O1163" s="1" t="s">
        <v>24</v>
      </c>
      <c r="P1163" s="3">
        <f>Orders[[#This Row],[Quantity]]*Orders[[#This Row],[UnitPrice]]*(1-Orders[[#This Row],[Discount]])</f>
        <v>17730.78</v>
      </c>
      <c r="Q1163" s="1" t="str">
        <f>IF(AND(Orders[[#This Row],[Order Value]]&gt;50000,Orders[[#This Row],[Status]]="Completed"),"Yes","No")</f>
        <v>No</v>
      </c>
      <c r="R1163" s="1" t="str">
        <f>IF(OR(Orders[[#This Row],[Region]]="Dhaka",Orders[[#This Row],[Region]]="Chattogram"),"Priority","Standard")</f>
        <v>Priority</v>
      </c>
      <c r="S1163" s="1" t="str">
        <f>_xlfn.CONCAT(Orders[[#This Row],[OrderID]],Orders[[#This Row],[CustomerID]],Orders[[#This Row],[Order Value]])</f>
        <v>O03602C039417730.78</v>
      </c>
    </row>
    <row r="1164" spans="1:19" x14ac:dyDescent="0.25">
      <c r="A1164" s="1" t="s">
        <v>1662</v>
      </c>
      <c r="B1164" s="1" t="s">
        <v>184</v>
      </c>
      <c r="C1164" s="1" t="s">
        <v>176</v>
      </c>
      <c r="D1164" s="1" t="str">
        <f>VLOOKUP(C1164,Products[],2,FALSE)</f>
        <v>Decor Standard 312 (New)</v>
      </c>
      <c r="E1164" s="1" t="str">
        <f>VLOOKUP(Orders[[#This Row],[ProductID]],Products[],3,FALSE)</f>
        <v>Furniture</v>
      </c>
      <c r="F1164" s="1" t="s">
        <v>19</v>
      </c>
      <c r="G1164" s="1" t="str">
        <f>_xlfn.XLOOKUP(Orders[[#This Row],[CustomerID]],'Customers'!A:A,'Customers'!E:E)</f>
        <v>consumer</v>
      </c>
      <c r="H1164" s="2">
        <v>45561</v>
      </c>
      <c r="I1164" s="2">
        <v>45560</v>
      </c>
      <c r="J1164">
        <v>23</v>
      </c>
      <c r="K1164">
        <v>5734.74</v>
      </c>
      <c r="L1164">
        <v>0.1</v>
      </c>
      <c r="M1164" s="1" t="s">
        <v>43</v>
      </c>
      <c r="N1164" s="1" t="s">
        <v>15</v>
      </c>
      <c r="O1164" s="1" t="s">
        <v>29</v>
      </c>
      <c r="P1164" s="3">
        <f>Orders[[#This Row],[Quantity]]*Orders[[#This Row],[UnitPrice]]*(1-Orders[[#This Row],[Discount]])</f>
        <v>118709.11799999999</v>
      </c>
      <c r="Q1164" s="1" t="str">
        <f>IF(AND(Orders[[#This Row],[Order Value]]&gt;50000,Orders[[#This Row],[Status]]="Completed"),"Yes","No")</f>
        <v>No</v>
      </c>
      <c r="R1164" s="1" t="str">
        <f>IF(OR(Orders[[#This Row],[Region]]="Dhaka",Orders[[#This Row],[Region]]="Chattogram"),"Priority","Standard")</f>
        <v>Standard</v>
      </c>
      <c r="S1164" s="1" t="str">
        <f>_xlfn.CONCAT(Orders[[#This Row],[OrderID]],Orders[[#This Row],[CustomerID]],Orders[[#This Row],[Order Value]])</f>
        <v>O00096C0200118709.118</v>
      </c>
    </row>
    <row r="1165" spans="1:19" x14ac:dyDescent="0.25">
      <c r="A1165" s="1" t="s">
        <v>1663</v>
      </c>
      <c r="B1165" s="1" t="s">
        <v>948</v>
      </c>
      <c r="C1165" s="1" t="s">
        <v>50</v>
      </c>
      <c r="D1165" s="1" t="str">
        <f>VLOOKUP(C1165,Products[],2,FALSE)</f>
        <v>Kids Pro 311</v>
      </c>
      <c r="E1165" s="1" t="str">
        <f>VLOOKUP(Orders[[#This Row],[ProductID]],Products[],3,FALSE)</f>
        <v>Apparel</v>
      </c>
      <c r="F1165" s="1" t="s">
        <v>23</v>
      </c>
      <c r="G1165" s="1" t="str">
        <f>_xlfn.XLOOKUP(Orders[[#This Row],[CustomerID]],'Customers'!A:A,'Customers'!E:E)</f>
        <v>consumer</v>
      </c>
      <c r="H1165" s="2">
        <v>45512</v>
      </c>
      <c r="I1165" s="2">
        <v>45521</v>
      </c>
      <c r="J1165">
        <v>7</v>
      </c>
      <c r="K1165">
        <v>5718.19</v>
      </c>
      <c r="L1165">
        <v>0.1</v>
      </c>
      <c r="M1165" s="1" t="s">
        <v>39</v>
      </c>
      <c r="N1165" s="1" t="s">
        <v>34</v>
      </c>
      <c r="O1165" s="1" t="s">
        <v>35</v>
      </c>
      <c r="P1165" s="3">
        <f>Orders[[#This Row],[Quantity]]*Orders[[#This Row],[UnitPrice]]*(1-Orders[[#This Row],[Discount]])</f>
        <v>36024.596999999994</v>
      </c>
      <c r="Q1165" s="1" t="str">
        <f>IF(AND(Orders[[#This Row],[Order Value]]&gt;50000,Orders[[#This Row],[Status]]="Completed"),"Yes","No")</f>
        <v>No</v>
      </c>
      <c r="R1165" s="1" t="str">
        <f>IF(OR(Orders[[#This Row],[Region]]="Dhaka",Orders[[#This Row],[Region]]="Chattogram"),"Priority","Standard")</f>
        <v>Standard</v>
      </c>
      <c r="S1165" s="1" t="str">
        <f>_xlfn.CONCAT(Orders[[#This Row],[OrderID]],Orders[[#This Row],[CustomerID]],Orders[[#This Row],[Order Value]])</f>
        <v>O00918C004736024.597</v>
      </c>
    </row>
    <row r="1166" spans="1:19" x14ac:dyDescent="0.25">
      <c r="A1166" s="1" t="s">
        <v>1664</v>
      </c>
      <c r="B1166" s="1" t="s">
        <v>754</v>
      </c>
      <c r="C1166" s="1" t="s">
        <v>87</v>
      </c>
      <c r="D1166" s="1" t="str">
        <f>VLOOKUP(C1166,Products[],2,FALSE)</f>
        <v>Storage Plus 812</v>
      </c>
      <c r="E1166" s="1" t="str">
        <f>VLOOKUP(Orders[[#This Row],[ProductID]],Products[],3,FALSE)</f>
        <v>Furniture</v>
      </c>
      <c r="F1166" s="1" t="s">
        <v>19</v>
      </c>
      <c r="G1166" s="1" t="str">
        <f>_xlfn.XLOOKUP(Orders[[#This Row],[CustomerID]],'Customers'!A:A,'Customers'!E:E)</f>
        <v>SMB</v>
      </c>
      <c r="H1166" s="2">
        <v>45478</v>
      </c>
      <c r="I1166" s="2">
        <v>45484</v>
      </c>
      <c r="J1166">
        <v>6</v>
      </c>
      <c r="K1166">
        <v>7272.74</v>
      </c>
      <c r="L1166">
        <v>0</v>
      </c>
      <c r="M1166" s="1" t="s">
        <v>52</v>
      </c>
      <c r="N1166" s="1" t="s">
        <v>84</v>
      </c>
      <c r="O1166" s="1" t="s">
        <v>29</v>
      </c>
      <c r="P1166" s="3">
        <f>Orders[[#This Row],[Quantity]]*Orders[[#This Row],[UnitPrice]]*(1-Orders[[#This Row],[Discount]])</f>
        <v>43636.44</v>
      </c>
      <c r="Q1166" s="1" t="str">
        <f>IF(AND(Orders[[#This Row],[Order Value]]&gt;50000,Orders[[#This Row],[Status]]="Completed"),"Yes","No")</f>
        <v>No</v>
      </c>
      <c r="R1166" s="1" t="str">
        <f>IF(OR(Orders[[#This Row],[Region]]="Dhaka",Orders[[#This Row],[Region]]="Chattogram"),"Priority","Standard")</f>
        <v>Priority</v>
      </c>
      <c r="S1166" s="1" t="str">
        <f>_xlfn.CONCAT(Orders[[#This Row],[OrderID]],Orders[[#This Row],[CustomerID]],Orders[[#This Row],[Order Value]])</f>
        <v>O03870C034543636.44</v>
      </c>
    </row>
    <row r="1167" spans="1:19" x14ac:dyDescent="0.25">
      <c r="A1167" s="1" t="s">
        <v>1665</v>
      </c>
      <c r="B1167" s="1" t="s">
        <v>1028</v>
      </c>
      <c r="C1167" s="1" t="s">
        <v>199</v>
      </c>
      <c r="D1167" s="1" t="str">
        <f>VLOOKUP(C1167,Products[],2,FALSE)</f>
        <v>Laptops Deluxe 892</v>
      </c>
      <c r="E1167" s="1" t="str">
        <f>VLOOKUP(Orders[[#This Row],[ProductID]],Products[],3,FALSE)</f>
        <v>Electronics</v>
      </c>
      <c r="F1167" s="1" t="s">
        <v>152</v>
      </c>
      <c r="G1167" s="1" t="str">
        <f>_xlfn.XLOOKUP(Orders[[#This Row],[CustomerID]],'Customers'!A:A,'Customers'!E:E)</f>
        <v>SMB</v>
      </c>
      <c r="H1167" s="2">
        <v>45501</v>
      </c>
      <c r="I1167" s="2">
        <v>45507</v>
      </c>
      <c r="J1167">
        <v>19</v>
      </c>
      <c r="K1167">
        <v>5075.32</v>
      </c>
      <c r="L1167">
        <v>0.1</v>
      </c>
      <c r="M1167" s="1" t="s">
        <v>20</v>
      </c>
      <c r="N1167" s="1" t="s">
        <v>34</v>
      </c>
      <c r="O1167" s="1" t="s">
        <v>29</v>
      </c>
      <c r="P1167" s="3">
        <f>Orders[[#This Row],[Quantity]]*Orders[[#This Row],[UnitPrice]]*(1-Orders[[#This Row],[Discount]])</f>
        <v>86787.971999999994</v>
      </c>
      <c r="Q1167" s="1" t="str">
        <f>IF(AND(Orders[[#This Row],[Order Value]]&gt;50000,Orders[[#This Row],[Status]]="Completed"),"Yes","No")</f>
        <v>Yes</v>
      </c>
      <c r="R1167" s="1" t="str">
        <f>IF(OR(Orders[[#This Row],[Region]]="Dhaka",Orders[[#This Row],[Region]]="Chattogram"),"Priority","Standard")</f>
        <v>Priority</v>
      </c>
      <c r="S1167" s="1" t="str">
        <f>_xlfn.CONCAT(Orders[[#This Row],[OrderID]],Orders[[#This Row],[CustomerID]],Orders[[#This Row],[Order Value]])</f>
        <v>O01522C025386787.972</v>
      </c>
    </row>
    <row r="1168" spans="1:19" x14ac:dyDescent="0.25">
      <c r="A1168" s="1" t="s">
        <v>1666</v>
      </c>
      <c r="B1168" s="1" t="s">
        <v>449</v>
      </c>
      <c r="C1168" s="1" t="s">
        <v>162</v>
      </c>
      <c r="D1168" s="1" t="str">
        <f>VLOOKUP(C1168,Products[],2,FALSE)</f>
        <v>Binders Lite 852</v>
      </c>
      <c r="E1168" s="1" t="str">
        <f>VLOOKUP(Orders[[#This Row],[ProductID]],Products[],3,FALSE)</f>
        <v>Office Supplies</v>
      </c>
      <c r="F1168" s="1" t="s">
        <v>23</v>
      </c>
      <c r="G1168" s="1" t="str">
        <f>_xlfn.XLOOKUP(Orders[[#This Row],[CustomerID]],'Customers'!A:A,'Customers'!E:E)</f>
        <v>SMB</v>
      </c>
      <c r="H1168" s="2">
        <v>45697</v>
      </c>
      <c r="I1168" s="2">
        <v>45711</v>
      </c>
      <c r="J1168">
        <v>1</v>
      </c>
      <c r="K1168">
        <v>2750.91</v>
      </c>
      <c r="L1168">
        <v>0</v>
      </c>
      <c r="M1168" s="1" t="s">
        <v>39</v>
      </c>
      <c r="N1168" s="1" t="s">
        <v>34</v>
      </c>
      <c r="O1168" s="1" t="s">
        <v>24</v>
      </c>
      <c r="P1168" s="3">
        <f>Orders[[#This Row],[Quantity]]*Orders[[#This Row],[UnitPrice]]*(1-Orders[[#This Row],[Discount]])</f>
        <v>2750.91</v>
      </c>
      <c r="Q1168" s="1" t="str">
        <f>IF(AND(Orders[[#This Row],[Order Value]]&gt;50000,Orders[[#This Row],[Status]]="Completed"),"Yes","No")</f>
        <v>No</v>
      </c>
      <c r="R1168" s="1" t="str">
        <f>IF(OR(Orders[[#This Row],[Region]]="Dhaka",Orders[[#This Row],[Region]]="Chattogram"),"Priority","Standard")</f>
        <v>Standard</v>
      </c>
      <c r="S1168" s="1" t="str">
        <f>_xlfn.CONCAT(Orders[[#This Row],[OrderID]],Orders[[#This Row],[CustomerID]],Orders[[#This Row],[Order Value]])</f>
        <v>O02999C02092750.91</v>
      </c>
    </row>
    <row r="1169" spans="1:19" x14ac:dyDescent="0.25">
      <c r="A1169" s="1" t="s">
        <v>1667</v>
      </c>
      <c r="B1169" s="1" t="s">
        <v>53</v>
      </c>
      <c r="C1169" s="1" t="s">
        <v>473</v>
      </c>
      <c r="D1169" s="1" t="str">
        <f>VLOOKUP(C1169,Products[],2,FALSE)</f>
        <v>Laptops Prime 770</v>
      </c>
      <c r="E1169" s="1" t="str">
        <f>VLOOKUP(Orders[[#This Row],[ProductID]],Products[],3,FALSE)</f>
        <v>Electronics</v>
      </c>
      <c r="F1169" s="1" t="s">
        <v>13</v>
      </c>
      <c r="G1169" s="1" t="str">
        <f>_xlfn.XLOOKUP(Orders[[#This Row],[CustomerID]],'Customers'!A:A,'Customers'!E:E)</f>
        <v>Consumer</v>
      </c>
      <c r="H1169" s="2">
        <v>46008</v>
      </c>
      <c r="I1169" s="2">
        <v>46022</v>
      </c>
      <c r="J1169">
        <v>4</v>
      </c>
      <c r="K1169">
        <v>2673.75</v>
      </c>
      <c r="L1169">
        <v>0</v>
      </c>
      <c r="M1169" s="1" t="s">
        <v>52</v>
      </c>
      <c r="N1169" s="1" t="s">
        <v>15</v>
      </c>
      <c r="O1169" s="1" t="s">
        <v>21</v>
      </c>
      <c r="P1169" s="3">
        <f>Orders[[#This Row],[Quantity]]*Orders[[#This Row],[UnitPrice]]*(1-Orders[[#This Row],[Discount]])</f>
        <v>10695</v>
      </c>
      <c r="Q1169" s="1" t="str">
        <f>IF(AND(Orders[[#This Row],[Order Value]]&gt;50000,Orders[[#This Row],[Status]]="Completed"),"Yes","No")</f>
        <v>No</v>
      </c>
      <c r="R1169" s="1" t="str">
        <f>IF(OR(Orders[[#This Row],[Region]]="Dhaka",Orders[[#This Row],[Region]]="Chattogram"),"Priority","Standard")</f>
        <v>Priority</v>
      </c>
      <c r="S1169" s="1" t="str">
        <f>_xlfn.CONCAT(Orders[[#This Row],[OrderID]],Orders[[#This Row],[CustomerID]],Orders[[#This Row],[Order Value]])</f>
        <v>O02225C003510695</v>
      </c>
    </row>
    <row r="1170" spans="1:19" x14ac:dyDescent="0.25">
      <c r="A1170" s="1" t="s">
        <v>1668</v>
      </c>
      <c r="B1170" s="1" t="s">
        <v>1099</v>
      </c>
      <c r="C1170" s="1" t="s">
        <v>160</v>
      </c>
      <c r="D1170" s="1" t="str">
        <f>VLOOKUP(C1170,Products[],2,FALSE)</f>
        <v>Audio Pro 619</v>
      </c>
      <c r="E1170" s="1" t="str">
        <f>VLOOKUP(Orders[[#This Row],[ProductID]],Products[],3,FALSE)</f>
        <v>Electronics</v>
      </c>
      <c r="F1170" s="1" t="s">
        <v>13</v>
      </c>
      <c r="G1170" s="1" t="str">
        <f>_xlfn.XLOOKUP(Orders[[#This Row],[CustomerID]],'Customers'!A:A,'Customers'!E:E)</f>
        <v>SMB</v>
      </c>
      <c r="H1170" s="2">
        <v>45955</v>
      </c>
      <c r="I1170" s="2">
        <v>45959</v>
      </c>
      <c r="J1170">
        <v>8</v>
      </c>
      <c r="K1170">
        <v>4230.46</v>
      </c>
      <c r="L1170">
        <v>0.1</v>
      </c>
      <c r="M1170" s="1" t="s">
        <v>14</v>
      </c>
      <c r="N1170" s="1" t="s">
        <v>34</v>
      </c>
      <c r="O1170" s="1" t="s">
        <v>29</v>
      </c>
      <c r="P1170" s="3">
        <f>Orders[[#This Row],[Quantity]]*Orders[[#This Row],[UnitPrice]]*(1-Orders[[#This Row],[Discount]])</f>
        <v>30459.312000000002</v>
      </c>
      <c r="Q1170" s="1" t="str">
        <f>IF(AND(Orders[[#This Row],[Order Value]]&gt;50000,Orders[[#This Row],[Status]]="Completed"),"Yes","No")</f>
        <v>No</v>
      </c>
      <c r="R1170" s="1" t="str">
        <f>IF(OR(Orders[[#This Row],[Region]]="Dhaka",Orders[[#This Row],[Region]]="Chattogram"),"Priority","Standard")</f>
        <v>Standard</v>
      </c>
      <c r="S1170" s="1" t="str">
        <f>_xlfn.CONCAT(Orders[[#This Row],[OrderID]],Orders[[#This Row],[CustomerID]],Orders[[#This Row],[Order Value]])</f>
        <v>O04457C011730459.312</v>
      </c>
    </row>
    <row r="1171" spans="1:19" x14ac:dyDescent="0.25">
      <c r="A1171" s="1" t="s">
        <v>1669</v>
      </c>
      <c r="B1171" s="1" t="s">
        <v>1144</v>
      </c>
      <c r="C1171" s="1" t="s">
        <v>46</v>
      </c>
      <c r="D1171" s="1" t="str">
        <f>VLOOKUP(C1171,Products[],2,FALSE)</f>
        <v>Tables Max 631</v>
      </c>
      <c r="E1171" s="1" t="str">
        <f>VLOOKUP(Orders[[#This Row],[ProductID]],Products[],3,FALSE)</f>
        <v>Furniture</v>
      </c>
      <c r="F1171" s="1" t="s">
        <v>47</v>
      </c>
      <c r="G1171" s="1" t="str">
        <f>_xlfn.XLOOKUP(Orders[[#This Row],[CustomerID]],'Customers'!A:A,'Customers'!E:E)</f>
        <v>consumer</v>
      </c>
      <c r="H1171" s="2">
        <v>45739</v>
      </c>
      <c r="I1171" s="2">
        <v>45746</v>
      </c>
      <c r="J1171">
        <v>5</v>
      </c>
      <c r="K1171">
        <v>7902.36</v>
      </c>
      <c r="L1171">
        <v>0.05</v>
      </c>
      <c r="M1171" s="1" t="s">
        <v>52</v>
      </c>
      <c r="N1171" s="1" t="s">
        <v>28</v>
      </c>
      <c r="O1171" s="1" t="s">
        <v>21</v>
      </c>
      <c r="P1171" s="3">
        <f>Orders[[#This Row],[Quantity]]*Orders[[#This Row],[UnitPrice]]*(1-Orders[[#This Row],[Discount]])</f>
        <v>37536.209999999992</v>
      </c>
      <c r="Q1171" s="1" t="str">
        <f>IF(AND(Orders[[#This Row],[Order Value]]&gt;50000,Orders[[#This Row],[Status]]="Completed"),"Yes","No")</f>
        <v>No</v>
      </c>
      <c r="R1171" s="1" t="str">
        <f>IF(OR(Orders[[#This Row],[Region]]="Dhaka",Orders[[#This Row],[Region]]="Chattogram"),"Priority","Standard")</f>
        <v>Priority</v>
      </c>
      <c r="S1171" s="1" t="str">
        <f>_xlfn.CONCAT(Orders[[#This Row],[OrderID]],Orders[[#This Row],[CustomerID]],Orders[[#This Row],[Order Value]])</f>
        <v>O03522C014937536.21</v>
      </c>
    </row>
    <row r="1172" spans="1:19" hidden="1" x14ac:dyDescent="0.25">
      <c r="A1172" s="1" t="s">
        <v>1670</v>
      </c>
      <c r="B1172" s="1" t="s">
        <v>310</v>
      </c>
      <c r="C1172" s="1" t="s">
        <v>221</v>
      </c>
      <c r="D1172" s="1" t="e">
        <f>VLOOKUP(C1172,Products[],2,FALSE)</f>
        <v>#N/A</v>
      </c>
      <c r="E1172" s="1" t="e">
        <f>VLOOKUP(Orders[[#This Row],[ProductID]],Products[],3,FALSE)</f>
        <v>#N/A</v>
      </c>
      <c r="F1172" s="1" t="s">
        <v>13</v>
      </c>
      <c r="G1172" s="1" t="str">
        <f>_xlfn.XLOOKUP(Orders[[#This Row],[CustomerID]],'Customers'!A:A,'Customers'!E:E)</f>
        <v>Home Office</v>
      </c>
      <c r="H1172" s="2">
        <v>45398</v>
      </c>
      <c r="I1172" s="2">
        <v>45400</v>
      </c>
      <c r="J1172">
        <v>15</v>
      </c>
      <c r="K1172">
        <v>1684.47</v>
      </c>
      <c r="L1172">
        <v>0.05</v>
      </c>
      <c r="M1172" s="1" t="s">
        <v>43</v>
      </c>
      <c r="N1172" s="1" t="s">
        <v>34</v>
      </c>
      <c r="O1172" s="1" t="s">
        <v>24</v>
      </c>
      <c r="P1172" s="3">
        <f>Orders[[#This Row],[Quantity]]*Orders[[#This Row],[UnitPrice]]*(1-Orders[[#This Row],[Discount]])</f>
        <v>24003.697499999998</v>
      </c>
      <c r="Q1172" s="1" t="str">
        <f>IF(AND(Orders[[#This Row],[Order Value]]&gt;50000,Orders[[#This Row],[Status]]="Completed"),"Yes","No")</f>
        <v>No</v>
      </c>
      <c r="R1172" s="1" t="str">
        <f>IF(OR(Orders[[#This Row],[Region]]="Dhaka",Orders[[#This Row],[Region]]="Chattogram"),"Priority","Standard")</f>
        <v>Standard</v>
      </c>
      <c r="S1172" s="1" t="str">
        <f>_xlfn.CONCAT(Orders[[#This Row],[OrderID]],Orders[[#This Row],[CustomerID]],Orders[[#This Row],[Order Value]])</f>
        <v>O05548C009224003.6975</v>
      </c>
    </row>
    <row r="1173" spans="1:19" x14ac:dyDescent="0.25">
      <c r="A1173" s="1" t="s">
        <v>1671</v>
      </c>
      <c r="B1173" s="1" t="s">
        <v>598</v>
      </c>
      <c r="C1173" s="1" t="s">
        <v>162</v>
      </c>
      <c r="D1173" s="1" t="str">
        <f>VLOOKUP(C1173,Products[],2,FALSE)</f>
        <v>Binders Lite 852</v>
      </c>
      <c r="E1173" s="1" t="str">
        <f>VLOOKUP(Orders[[#This Row],[ProductID]],Products[],3,FALSE)</f>
        <v>Office Supplies</v>
      </c>
      <c r="F1173" s="1" t="s">
        <v>23</v>
      </c>
      <c r="G1173" s="1" t="str">
        <f>_xlfn.XLOOKUP(Orders[[#This Row],[CustomerID]],'Customers'!A:A,'Customers'!E:E)</f>
        <v>Corporate</v>
      </c>
      <c r="H1173" s="2">
        <v>45366</v>
      </c>
      <c r="I1173" s="2">
        <v>45380</v>
      </c>
      <c r="J1173">
        <v>1</v>
      </c>
      <c r="K1173">
        <v>4633.5200000000004</v>
      </c>
      <c r="L1173">
        <v>0.05</v>
      </c>
      <c r="M1173" s="1" t="s">
        <v>20</v>
      </c>
      <c r="N1173" s="1" t="s">
        <v>34</v>
      </c>
      <c r="O1173" s="1" t="s">
        <v>24</v>
      </c>
      <c r="P1173" s="3">
        <f>Orders[[#This Row],[Quantity]]*Orders[[#This Row],[UnitPrice]]*(1-Orders[[#This Row],[Discount]])</f>
        <v>4401.8440000000001</v>
      </c>
      <c r="Q1173" s="1" t="str">
        <f>IF(AND(Orders[[#This Row],[Order Value]]&gt;50000,Orders[[#This Row],[Status]]="Completed"),"Yes","No")</f>
        <v>No</v>
      </c>
      <c r="R1173" s="1" t="str">
        <f>IF(OR(Orders[[#This Row],[Region]]="Dhaka",Orders[[#This Row],[Region]]="Chattogram"),"Priority","Standard")</f>
        <v>Priority</v>
      </c>
      <c r="S1173" s="1" t="str">
        <f>_xlfn.CONCAT(Orders[[#This Row],[OrderID]],Orders[[#This Row],[CustomerID]],Orders[[#This Row],[Order Value]])</f>
        <v>O02410C01784401.844</v>
      </c>
    </row>
    <row r="1174" spans="1:19" x14ac:dyDescent="0.25">
      <c r="A1174" s="1" t="s">
        <v>1672</v>
      </c>
      <c r="B1174" s="1" t="s">
        <v>1010</v>
      </c>
      <c r="C1174" s="1" t="s">
        <v>197</v>
      </c>
      <c r="D1174" s="1" t="str">
        <f>VLOOKUP(C1174,Products[],2,FALSE)</f>
        <v>Chairs Prime 149</v>
      </c>
      <c r="E1174" s="1" t="str">
        <f>VLOOKUP(Orders[[#This Row],[ProductID]],Products[],3,FALSE)</f>
        <v>Furniture</v>
      </c>
      <c r="F1174" s="1" t="s">
        <v>13</v>
      </c>
      <c r="G1174" s="1" t="str">
        <f>_xlfn.XLOOKUP(Orders[[#This Row],[CustomerID]],'Customers'!A:A,'Customers'!E:E)</f>
        <v>SMB</v>
      </c>
      <c r="H1174" s="2">
        <v>45801</v>
      </c>
      <c r="I1174" s="2">
        <v>45802</v>
      </c>
      <c r="J1174">
        <v>15</v>
      </c>
      <c r="K1174">
        <v>3576.95</v>
      </c>
      <c r="L1174">
        <v>0.2</v>
      </c>
      <c r="M1174" s="1" t="s">
        <v>52</v>
      </c>
      <c r="N1174" s="1" t="s">
        <v>84</v>
      </c>
      <c r="O1174" s="1" t="s">
        <v>24</v>
      </c>
      <c r="P1174" s="3">
        <f>Orders[[#This Row],[Quantity]]*Orders[[#This Row],[UnitPrice]]*(1-Orders[[#This Row],[Discount]])</f>
        <v>42923.4</v>
      </c>
      <c r="Q1174" s="1" t="str">
        <f>IF(AND(Orders[[#This Row],[Order Value]]&gt;50000,Orders[[#This Row],[Status]]="Completed"),"Yes","No")</f>
        <v>No</v>
      </c>
      <c r="R1174" s="1" t="str">
        <f>IF(OR(Orders[[#This Row],[Region]]="Dhaka",Orders[[#This Row],[Region]]="Chattogram"),"Priority","Standard")</f>
        <v>Priority</v>
      </c>
      <c r="S1174" s="1" t="str">
        <f>_xlfn.CONCAT(Orders[[#This Row],[OrderID]],Orders[[#This Row],[CustomerID]],Orders[[#This Row],[Order Value]])</f>
        <v>O02585C019442923.4</v>
      </c>
    </row>
    <row r="1175" spans="1:19" hidden="1" x14ac:dyDescent="0.25">
      <c r="A1175" s="1" t="s">
        <v>1673</v>
      </c>
      <c r="B1175" s="1" t="s">
        <v>188</v>
      </c>
      <c r="C1175" s="1" t="s">
        <v>181</v>
      </c>
      <c r="D1175" s="1" t="e">
        <f>VLOOKUP(C1175,Products[],2,FALSE)</f>
        <v>#N/A</v>
      </c>
      <c r="E1175" s="1" t="e">
        <f>VLOOKUP(Orders[[#This Row],[ProductID]],Products[],3,FALSE)</f>
        <v>#N/A</v>
      </c>
      <c r="F1175" s="1" t="s">
        <v>42</v>
      </c>
      <c r="G1175" s="1" t="str">
        <f>_xlfn.XLOOKUP(Orders[[#This Row],[CustomerID]],'Customers'!A:A,'Customers'!E:E)</f>
        <v>SMB</v>
      </c>
      <c r="H1175" s="2">
        <v>45887</v>
      </c>
      <c r="I1175" s="2">
        <v>45893</v>
      </c>
      <c r="J1175">
        <v>19</v>
      </c>
      <c r="K1175">
        <v>5464.18</v>
      </c>
      <c r="L1175">
        <v>0</v>
      </c>
      <c r="M1175" s="1" t="s">
        <v>14</v>
      </c>
      <c r="N1175" s="1" t="s">
        <v>34</v>
      </c>
      <c r="O1175" s="1" t="s">
        <v>21</v>
      </c>
      <c r="P1175" s="3">
        <f>Orders[[#This Row],[Quantity]]*Orders[[#This Row],[UnitPrice]]*(1-Orders[[#This Row],[Discount]])</f>
        <v>103819.42000000001</v>
      </c>
      <c r="Q1175" s="1" t="str">
        <f>IF(AND(Orders[[#This Row],[Order Value]]&gt;50000,Orders[[#This Row],[Status]]="Completed"),"Yes","No")</f>
        <v>Yes</v>
      </c>
      <c r="R1175" s="1" t="str">
        <f>IF(OR(Orders[[#This Row],[Region]]="Dhaka",Orders[[#This Row],[Region]]="Chattogram"),"Priority","Standard")</f>
        <v>Standard</v>
      </c>
      <c r="S1175" s="1" t="str">
        <f>_xlfn.CONCAT(Orders[[#This Row],[OrderID]],Orders[[#This Row],[CustomerID]],Orders[[#This Row],[Order Value]])</f>
        <v>O01815C0395103819.42</v>
      </c>
    </row>
    <row r="1176" spans="1:19" x14ac:dyDescent="0.25">
      <c r="A1176" s="1" t="s">
        <v>1674</v>
      </c>
      <c r="B1176" s="1" t="s">
        <v>113</v>
      </c>
      <c r="C1176" s="1" t="s">
        <v>148</v>
      </c>
      <c r="D1176" s="1" t="str">
        <f>VLOOKUP(C1176,Products[],2,FALSE)</f>
        <v>Audio Classic 927</v>
      </c>
      <c r="E1176" s="1" t="str">
        <f>VLOOKUP(Orders[[#This Row],[ProductID]],Products[],3,FALSE)</f>
        <v>Electronics</v>
      </c>
      <c r="F1176" s="1" t="s">
        <v>19</v>
      </c>
      <c r="G1176" s="1" t="str">
        <f>_xlfn.XLOOKUP(Orders[[#This Row],[CustomerID]],'Customers'!A:A,'Customers'!E:E)</f>
        <v>Home Office</v>
      </c>
      <c r="H1176" s="2">
        <v>45448</v>
      </c>
      <c r="I1176" s="2">
        <v>45458</v>
      </c>
      <c r="J1176">
        <v>6</v>
      </c>
      <c r="K1176">
        <v>2823.72</v>
      </c>
      <c r="L1176">
        <v>0.1</v>
      </c>
      <c r="M1176" s="1" t="s">
        <v>43</v>
      </c>
      <c r="N1176" s="1" t="s">
        <v>34</v>
      </c>
      <c r="O1176" s="1" t="s">
        <v>35</v>
      </c>
      <c r="P1176" s="3">
        <f>Orders[[#This Row],[Quantity]]*Orders[[#This Row],[UnitPrice]]*(1-Orders[[#This Row],[Discount]])</f>
        <v>15248.088</v>
      </c>
      <c r="Q1176" s="1" t="str">
        <f>IF(AND(Orders[[#This Row],[Order Value]]&gt;50000,Orders[[#This Row],[Status]]="Completed"),"Yes","No")</f>
        <v>No</v>
      </c>
      <c r="R1176" s="1" t="str">
        <f>IF(OR(Orders[[#This Row],[Region]]="Dhaka",Orders[[#This Row],[Region]]="Chattogram"),"Priority","Standard")</f>
        <v>Standard</v>
      </c>
      <c r="S1176" s="1" t="str">
        <f>_xlfn.CONCAT(Orders[[#This Row],[OrderID]],Orders[[#This Row],[CustomerID]],Orders[[#This Row],[Order Value]])</f>
        <v>O02595C039715248.088</v>
      </c>
    </row>
    <row r="1177" spans="1:19" x14ac:dyDescent="0.25">
      <c r="A1177" s="1" t="s">
        <v>1675</v>
      </c>
      <c r="B1177" s="1" t="s">
        <v>252</v>
      </c>
      <c r="C1177" s="1" t="s">
        <v>87</v>
      </c>
      <c r="D1177" s="1" t="str">
        <f>VLOOKUP(C1177,Products[],2,FALSE)</f>
        <v>Storage Plus 812</v>
      </c>
      <c r="E1177" s="1" t="str">
        <f>VLOOKUP(Orders[[#This Row],[ProductID]],Products[],3,FALSE)</f>
        <v>Furniture</v>
      </c>
      <c r="F1177" s="1" t="s">
        <v>51</v>
      </c>
      <c r="G1177" s="1" t="str">
        <f>_xlfn.XLOOKUP(Orders[[#This Row],[CustomerID]],'Customers'!A:A,'Customers'!E:E)</f>
        <v>SMB</v>
      </c>
      <c r="H1177" s="2">
        <v>45604</v>
      </c>
      <c r="I1177" s="2">
        <v>45615</v>
      </c>
      <c r="J1177">
        <v>18</v>
      </c>
      <c r="K1177">
        <v>4505.03</v>
      </c>
      <c r="L1177">
        <v>0.05</v>
      </c>
      <c r="M1177" s="1" t="s">
        <v>20</v>
      </c>
      <c r="N1177" s="1" t="s">
        <v>84</v>
      </c>
      <c r="O1177" s="1" t="s">
        <v>21</v>
      </c>
      <c r="P1177" s="3">
        <f>Orders[[#This Row],[Quantity]]*Orders[[#This Row],[UnitPrice]]*(1-Orders[[#This Row],[Discount]])</f>
        <v>77036.012999999992</v>
      </c>
      <c r="Q1177" s="1" t="str">
        <f>IF(AND(Orders[[#This Row],[Order Value]]&gt;50000,Orders[[#This Row],[Status]]="Completed"),"Yes","No")</f>
        <v>No</v>
      </c>
      <c r="R1177" s="1" t="str">
        <f>IF(OR(Orders[[#This Row],[Region]]="Dhaka",Orders[[#This Row],[Region]]="Chattogram"),"Priority","Standard")</f>
        <v>Priority</v>
      </c>
      <c r="S1177" s="1" t="str">
        <f>_xlfn.CONCAT(Orders[[#This Row],[OrderID]],Orders[[#This Row],[CustomerID]],Orders[[#This Row],[Order Value]])</f>
        <v>O01024C028077036.013</v>
      </c>
    </row>
    <row r="1178" spans="1:19" x14ac:dyDescent="0.25">
      <c r="A1178" s="1" t="s">
        <v>1676</v>
      </c>
      <c r="B1178" s="1" t="s">
        <v>331</v>
      </c>
      <c r="C1178" s="1" t="s">
        <v>58</v>
      </c>
      <c r="D1178" s="1" t="str">
        <f>VLOOKUP(C1178,Products[],2,FALSE)</f>
        <v>Beverages Standard 258</v>
      </c>
      <c r="E1178" s="1" t="str">
        <f>VLOOKUP(Orders[[#This Row],[ProductID]],Products[],3,FALSE)</f>
        <v>Groceries</v>
      </c>
      <c r="F1178" s="1" t="s">
        <v>51</v>
      </c>
      <c r="G1178" s="1" t="str">
        <f>_xlfn.XLOOKUP(Orders[[#This Row],[CustomerID]],'Customers'!A:A,'Customers'!E:E)</f>
        <v>consumer</v>
      </c>
      <c r="H1178" s="2">
        <v>45578</v>
      </c>
      <c r="I1178" s="2">
        <v>45590</v>
      </c>
      <c r="J1178">
        <v>7</v>
      </c>
      <c r="K1178">
        <v>6067.04</v>
      </c>
      <c r="L1178">
        <v>0.2</v>
      </c>
      <c r="M1178" s="1" t="s">
        <v>14</v>
      </c>
      <c r="N1178" s="1" t="s">
        <v>84</v>
      </c>
      <c r="O1178" s="1" t="s">
        <v>35</v>
      </c>
      <c r="P1178" s="3">
        <f>Orders[[#This Row],[Quantity]]*Orders[[#This Row],[UnitPrice]]*(1-Orders[[#This Row],[Discount]])</f>
        <v>33975.423999999999</v>
      </c>
      <c r="Q1178" s="1" t="str">
        <f>IF(AND(Orders[[#This Row],[Order Value]]&gt;50000,Orders[[#This Row],[Status]]="Completed"),"Yes","No")</f>
        <v>No</v>
      </c>
      <c r="R1178" s="1" t="str">
        <f>IF(OR(Orders[[#This Row],[Region]]="Dhaka",Orders[[#This Row],[Region]]="Chattogram"),"Priority","Standard")</f>
        <v>Standard</v>
      </c>
      <c r="S1178" s="1" t="str">
        <f>_xlfn.CONCAT(Orders[[#This Row],[OrderID]],Orders[[#This Row],[CustomerID]],Orders[[#This Row],[Order Value]])</f>
        <v>O02602C026033975.424</v>
      </c>
    </row>
    <row r="1179" spans="1:19" x14ac:dyDescent="0.25">
      <c r="A1179" s="1" t="s">
        <v>1677</v>
      </c>
      <c r="B1179" s="1" t="s">
        <v>235</v>
      </c>
      <c r="C1179" s="1" t="s">
        <v>199</v>
      </c>
      <c r="D1179" s="1" t="str">
        <f>VLOOKUP(C1179,Products[],2,FALSE)</f>
        <v>Laptops Deluxe 892</v>
      </c>
      <c r="E1179" s="1" t="str">
        <f>VLOOKUP(Orders[[#This Row],[ProductID]],Products[],3,FALSE)</f>
        <v>Electronics</v>
      </c>
      <c r="F1179" s="1" t="s">
        <v>152</v>
      </c>
      <c r="G1179" s="1" t="str">
        <f>_xlfn.XLOOKUP(Orders[[#This Row],[CustomerID]],'Customers'!A:A,'Customers'!E:E)</f>
        <v>Home Office</v>
      </c>
      <c r="H1179" s="2">
        <v>46003</v>
      </c>
      <c r="I1179" s="2">
        <v>46013</v>
      </c>
      <c r="J1179">
        <v>14</v>
      </c>
      <c r="K1179">
        <v>6062.34</v>
      </c>
      <c r="L1179">
        <v>0.1</v>
      </c>
      <c r="M1179" s="1" t="s">
        <v>14</v>
      </c>
      <c r="N1179" s="1" t="s">
        <v>34</v>
      </c>
      <c r="O1179" s="1" t="s">
        <v>35</v>
      </c>
      <c r="P1179" s="3">
        <f>Orders[[#This Row],[Quantity]]*Orders[[#This Row],[UnitPrice]]*(1-Orders[[#This Row],[Discount]])</f>
        <v>76385.484000000011</v>
      </c>
      <c r="Q1179" s="1" t="str">
        <f>IF(AND(Orders[[#This Row],[Order Value]]&gt;50000,Orders[[#This Row],[Status]]="Completed"),"Yes","No")</f>
        <v>Yes</v>
      </c>
      <c r="R1179" s="1" t="str">
        <f>IF(OR(Orders[[#This Row],[Region]]="Dhaka",Orders[[#This Row],[Region]]="Chattogram"),"Priority","Standard")</f>
        <v>Standard</v>
      </c>
      <c r="S1179" s="1" t="str">
        <f>_xlfn.CONCAT(Orders[[#This Row],[OrderID]],Orders[[#This Row],[CustomerID]],Orders[[#This Row],[Order Value]])</f>
        <v>O03032C038276385.484</v>
      </c>
    </row>
    <row r="1180" spans="1:19" x14ac:dyDescent="0.25">
      <c r="A1180" s="1" t="s">
        <v>1678</v>
      </c>
      <c r="B1180" s="1" t="s">
        <v>1318</v>
      </c>
      <c r="C1180" s="1" t="s">
        <v>46</v>
      </c>
      <c r="D1180" s="1" t="str">
        <f>VLOOKUP(C1180,Products[],2,FALSE)</f>
        <v>Tables Max 631</v>
      </c>
      <c r="E1180" s="1" t="str">
        <f>VLOOKUP(Orders[[#This Row],[ProductID]],Products[],3,FALSE)</f>
        <v>Furniture</v>
      </c>
      <c r="F1180" s="1" t="s">
        <v>125</v>
      </c>
      <c r="G1180" s="1" t="str">
        <f>_xlfn.XLOOKUP(Orders[[#This Row],[CustomerID]],'Customers'!A:A,'Customers'!E:E)</f>
        <v>Home Office</v>
      </c>
      <c r="H1180" s="2">
        <v>45799</v>
      </c>
      <c r="I1180" s="2">
        <v>45809</v>
      </c>
      <c r="J1180">
        <v>7</v>
      </c>
      <c r="K1180">
        <v>3813.37</v>
      </c>
      <c r="L1180">
        <v>0</v>
      </c>
      <c r="M1180" s="1" t="s">
        <v>20</v>
      </c>
      <c r="N1180" s="1" t="s">
        <v>28</v>
      </c>
      <c r="O1180" s="1" t="s">
        <v>35</v>
      </c>
      <c r="P1180" s="3">
        <f>Orders[[#This Row],[Quantity]]*Orders[[#This Row],[UnitPrice]]*(1-Orders[[#This Row],[Discount]])</f>
        <v>26693.59</v>
      </c>
      <c r="Q1180" s="1" t="str">
        <f>IF(AND(Orders[[#This Row],[Order Value]]&gt;50000,Orders[[#This Row],[Status]]="Completed"),"Yes","No")</f>
        <v>No</v>
      </c>
      <c r="R1180" s="1" t="str">
        <f>IF(OR(Orders[[#This Row],[Region]]="Dhaka",Orders[[#This Row],[Region]]="Chattogram"),"Priority","Standard")</f>
        <v>Priority</v>
      </c>
      <c r="S1180" s="1" t="str">
        <f>_xlfn.CONCAT(Orders[[#This Row],[OrderID]],Orders[[#This Row],[CustomerID]],Orders[[#This Row],[Order Value]])</f>
        <v>O03810C023026693.59</v>
      </c>
    </row>
    <row r="1181" spans="1:19" x14ac:dyDescent="0.25">
      <c r="A1181" s="1" t="s">
        <v>1679</v>
      </c>
      <c r="B1181" s="1" t="s">
        <v>756</v>
      </c>
      <c r="C1181" s="1" t="s">
        <v>128</v>
      </c>
      <c r="D1181" s="1" t="str">
        <f>VLOOKUP(C1181,Products[],2,FALSE)</f>
        <v>Paper Prime 195</v>
      </c>
      <c r="E1181" s="1" t="str">
        <f>VLOOKUP(Orders[[#This Row],[ProductID]],Products[],3,FALSE)</f>
        <v>Office Supplies</v>
      </c>
      <c r="F1181" s="1" t="s">
        <v>63</v>
      </c>
      <c r="G1181" s="1" t="str">
        <f>_xlfn.XLOOKUP(Orders[[#This Row],[CustomerID]],'Customers'!A:A,'Customers'!E:E)</f>
        <v>Corporate</v>
      </c>
      <c r="H1181" s="2">
        <v>45869</v>
      </c>
      <c r="I1181" s="2">
        <v>45870</v>
      </c>
      <c r="J1181">
        <v>13</v>
      </c>
      <c r="K1181">
        <v>221.79</v>
      </c>
      <c r="L1181">
        <v>0</v>
      </c>
      <c r="M1181" s="1" t="s">
        <v>52</v>
      </c>
      <c r="N1181" s="1" t="s">
        <v>84</v>
      </c>
      <c r="O1181" s="1" t="s">
        <v>35</v>
      </c>
      <c r="P1181" s="3">
        <f>Orders[[#This Row],[Quantity]]*Orders[[#This Row],[UnitPrice]]*(1-Orders[[#This Row],[Discount]])</f>
        <v>2883.27</v>
      </c>
      <c r="Q1181" s="1" t="str">
        <f>IF(AND(Orders[[#This Row],[Order Value]]&gt;50000,Orders[[#This Row],[Status]]="Completed"),"Yes","No")</f>
        <v>No</v>
      </c>
      <c r="R1181" s="1" t="str">
        <f>IF(OR(Orders[[#This Row],[Region]]="Dhaka",Orders[[#This Row],[Region]]="Chattogram"),"Priority","Standard")</f>
        <v>Priority</v>
      </c>
      <c r="S1181" s="1" t="str">
        <f>_xlfn.CONCAT(Orders[[#This Row],[OrderID]],Orders[[#This Row],[CustomerID]],Orders[[#This Row],[Order Value]])</f>
        <v>O04754C04362883.27</v>
      </c>
    </row>
    <row r="1182" spans="1:19" x14ac:dyDescent="0.25">
      <c r="A1182" s="1" t="s">
        <v>1680</v>
      </c>
      <c r="B1182" s="1" t="s">
        <v>690</v>
      </c>
      <c r="C1182" s="1" t="s">
        <v>81</v>
      </c>
      <c r="D1182" s="1" t="str">
        <f>VLOOKUP(C1182,Products[],2,FALSE)</f>
        <v>Beverages Pro 760</v>
      </c>
      <c r="E1182" s="1" t="str">
        <f>VLOOKUP(Orders[[#This Row],[ProductID]],Products[],3,FALSE)</f>
        <v>Groceries</v>
      </c>
      <c r="F1182" s="1" t="s">
        <v>105</v>
      </c>
      <c r="G1182" s="1" t="str">
        <f>_xlfn.XLOOKUP(Orders[[#This Row],[CustomerID]],'Customers'!A:A,'Customers'!E:E)</f>
        <v>Consumer</v>
      </c>
      <c r="H1182" s="2">
        <v>46016</v>
      </c>
      <c r="I1182" s="2">
        <v>46028</v>
      </c>
      <c r="J1182">
        <v>12</v>
      </c>
      <c r="K1182">
        <v>5397.7</v>
      </c>
      <c r="L1182">
        <v>0</v>
      </c>
      <c r="M1182" s="1" t="s">
        <v>14</v>
      </c>
      <c r="N1182" s="1" t="s">
        <v>15</v>
      </c>
      <c r="O1182" s="1" t="s">
        <v>21</v>
      </c>
      <c r="P1182" s="3">
        <f>Orders[[#This Row],[Quantity]]*Orders[[#This Row],[UnitPrice]]*(1-Orders[[#This Row],[Discount]])</f>
        <v>64772.399999999994</v>
      </c>
      <c r="Q1182" s="1" t="str">
        <f>IF(AND(Orders[[#This Row],[Order Value]]&gt;50000,Orders[[#This Row],[Status]]="Completed"),"Yes","No")</f>
        <v>No</v>
      </c>
      <c r="R1182" s="1" t="str">
        <f>IF(OR(Orders[[#This Row],[Region]]="Dhaka",Orders[[#This Row],[Region]]="Chattogram"),"Priority","Standard")</f>
        <v>Standard</v>
      </c>
      <c r="S1182" s="1" t="str">
        <f>_xlfn.CONCAT(Orders[[#This Row],[OrderID]],Orders[[#This Row],[CustomerID]],Orders[[#This Row],[Order Value]])</f>
        <v>O04442C005564772.4</v>
      </c>
    </row>
    <row r="1183" spans="1:19" x14ac:dyDescent="0.25">
      <c r="A1183" s="1" t="s">
        <v>1681</v>
      </c>
      <c r="B1183" s="1" t="s">
        <v>478</v>
      </c>
      <c r="C1183" s="1" t="s">
        <v>73</v>
      </c>
      <c r="D1183" s="1" t="str">
        <f>VLOOKUP(C1183,Products[],2,FALSE)</f>
        <v>Mobile Accessories Max 508</v>
      </c>
      <c r="E1183" s="1" t="str">
        <f>VLOOKUP(Orders[[#This Row],[ProductID]],Products[],3,FALSE)</f>
        <v>Electronics</v>
      </c>
      <c r="F1183" s="1" t="s">
        <v>13</v>
      </c>
      <c r="G1183" s="1" t="str">
        <f>_xlfn.XLOOKUP(Orders[[#This Row],[CustomerID]],'Customers'!A:A,'Customers'!E:E)</f>
        <v>Corporate</v>
      </c>
      <c r="H1183" s="2">
        <v>45669</v>
      </c>
      <c r="I1183" s="2">
        <v>45671</v>
      </c>
      <c r="J1183">
        <v>1</v>
      </c>
      <c r="K1183">
        <v>4657.37</v>
      </c>
      <c r="L1183">
        <v>0</v>
      </c>
      <c r="M1183" s="1" t="s">
        <v>39</v>
      </c>
      <c r="N1183" s="1" t="s">
        <v>34</v>
      </c>
      <c r="O1183" s="1" t="s">
        <v>21</v>
      </c>
      <c r="P1183" s="3">
        <f>Orders[[#This Row],[Quantity]]*Orders[[#This Row],[UnitPrice]]*(1-Orders[[#This Row],[Discount]])</f>
        <v>4657.37</v>
      </c>
      <c r="Q1183" s="1" t="str">
        <f>IF(AND(Orders[[#This Row],[Order Value]]&gt;50000,Orders[[#This Row],[Status]]="Completed"),"Yes","No")</f>
        <v>No</v>
      </c>
      <c r="R1183" s="1" t="str">
        <f>IF(OR(Orders[[#This Row],[Region]]="Dhaka",Orders[[#This Row],[Region]]="Chattogram"),"Priority","Standard")</f>
        <v>Standard</v>
      </c>
      <c r="S1183" s="1" t="str">
        <f>_xlfn.CONCAT(Orders[[#This Row],[OrderID]],Orders[[#This Row],[CustomerID]],Orders[[#This Row],[Order Value]])</f>
        <v>O04802C03294657.37</v>
      </c>
    </row>
    <row r="1184" spans="1:19" hidden="1" x14ac:dyDescent="0.25">
      <c r="A1184" s="1" t="s">
        <v>1682</v>
      </c>
      <c r="B1184" s="1" t="s">
        <v>135</v>
      </c>
      <c r="C1184" s="1" t="s">
        <v>221</v>
      </c>
      <c r="D1184" s="1" t="e">
        <f>VLOOKUP(C1184,Products[],2,FALSE)</f>
        <v>#N/A</v>
      </c>
      <c r="E1184" s="1" t="e">
        <f>VLOOKUP(Orders[[#This Row],[ProductID]],Products[],3,FALSE)</f>
        <v>#N/A</v>
      </c>
      <c r="F1184" s="1" t="s">
        <v>63</v>
      </c>
      <c r="G1184" s="1" t="str">
        <f>_xlfn.XLOOKUP(Orders[[#This Row],[CustomerID]],'Customers'!A:A,'Customers'!E:E)</f>
        <v>SMB</v>
      </c>
      <c r="H1184" s="2">
        <v>45908</v>
      </c>
      <c r="I1184" s="2">
        <v>45922</v>
      </c>
      <c r="J1184">
        <v>8</v>
      </c>
      <c r="K1184">
        <v>314.41000000000003</v>
      </c>
      <c r="L1184">
        <v>0.05</v>
      </c>
      <c r="M1184" s="1" t="s">
        <v>39</v>
      </c>
      <c r="N1184" s="1" t="s">
        <v>34</v>
      </c>
      <c r="O1184" s="1" t="s">
        <v>24</v>
      </c>
      <c r="P1184" s="3">
        <f>Orders[[#This Row],[Quantity]]*Orders[[#This Row],[UnitPrice]]*(1-Orders[[#This Row],[Discount]])</f>
        <v>2389.5160000000001</v>
      </c>
      <c r="Q1184" s="1" t="str">
        <f>IF(AND(Orders[[#This Row],[Order Value]]&gt;50000,Orders[[#This Row],[Status]]="Completed"),"Yes","No")</f>
        <v>No</v>
      </c>
      <c r="R1184" s="1" t="str">
        <f>IF(OR(Orders[[#This Row],[Region]]="Dhaka",Orders[[#This Row],[Region]]="Chattogram"),"Priority","Standard")</f>
        <v>Standard</v>
      </c>
      <c r="S1184" s="1" t="str">
        <f>_xlfn.CONCAT(Orders[[#This Row],[OrderID]],Orders[[#This Row],[CustomerID]],Orders[[#This Row],[Order Value]])</f>
        <v>O02201C02122389.516</v>
      </c>
    </row>
    <row r="1185" spans="1:19" x14ac:dyDescent="0.25">
      <c r="A1185" s="1" t="s">
        <v>1683</v>
      </c>
      <c r="B1185" s="1" t="s">
        <v>839</v>
      </c>
      <c r="C1185" s="1" t="s">
        <v>160</v>
      </c>
      <c r="D1185" s="1" t="str">
        <f>VLOOKUP(C1185,Products[],2,FALSE)</f>
        <v>Audio Pro 619</v>
      </c>
      <c r="E1185" s="1" t="str">
        <f>VLOOKUP(Orders[[#This Row],[ProductID]],Products[],3,FALSE)</f>
        <v>Electronics</v>
      </c>
      <c r="F1185" s="1" t="s">
        <v>23</v>
      </c>
      <c r="G1185" s="1" t="str">
        <f>_xlfn.XLOOKUP(Orders[[#This Row],[CustomerID]],'Customers'!A:A,'Customers'!E:E)</f>
        <v>consumer</v>
      </c>
      <c r="H1185" s="2">
        <v>45913</v>
      </c>
      <c r="I1185" s="2">
        <v>45923</v>
      </c>
      <c r="J1185">
        <v>23</v>
      </c>
      <c r="K1185">
        <v>5750.95</v>
      </c>
      <c r="L1185">
        <v>0.15</v>
      </c>
      <c r="M1185" s="1" t="s">
        <v>52</v>
      </c>
      <c r="N1185" s="1" t="s">
        <v>34</v>
      </c>
      <c r="O1185" s="1" t="s">
        <v>21</v>
      </c>
      <c r="P1185" s="3">
        <f>Orders[[#This Row],[Quantity]]*Orders[[#This Row],[UnitPrice]]*(1-Orders[[#This Row],[Discount]])</f>
        <v>112431.07249999999</v>
      </c>
      <c r="Q1185" s="1" t="str">
        <f>IF(AND(Orders[[#This Row],[Order Value]]&gt;50000,Orders[[#This Row],[Status]]="Completed"),"Yes","No")</f>
        <v>Yes</v>
      </c>
      <c r="R1185" s="1" t="str">
        <f>IF(OR(Orders[[#This Row],[Region]]="Dhaka",Orders[[#This Row],[Region]]="Chattogram"),"Priority","Standard")</f>
        <v>Priority</v>
      </c>
      <c r="S1185" s="1" t="str">
        <f>_xlfn.CONCAT(Orders[[#This Row],[OrderID]],Orders[[#This Row],[CustomerID]],Orders[[#This Row],[Order Value]])</f>
        <v>O02192C0387112431.0725</v>
      </c>
    </row>
    <row r="1186" spans="1:19" x14ac:dyDescent="0.25">
      <c r="A1186" s="1" t="s">
        <v>1684</v>
      </c>
      <c r="B1186" s="1" t="s">
        <v>211</v>
      </c>
      <c r="C1186" s="1" t="s">
        <v>22</v>
      </c>
      <c r="D1186" s="1" t="str">
        <f>VLOOKUP(C1186,Products[],2,FALSE)</f>
        <v>Laptops Lite 159</v>
      </c>
      <c r="E1186" s="1" t="str">
        <f>VLOOKUP(Orders[[#This Row],[ProductID]],Products[],3,FALSE)</f>
        <v>Electronics</v>
      </c>
      <c r="F1186" s="1" t="s">
        <v>23</v>
      </c>
      <c r="G1186" s="1" t="str">
        <f>_xlfn.XLOOKUP(Orders[[#This Row],[CustomerID]],'Customers'!A:A,'Customers'!E:E)</f>
        <v>Corporate</v>
      </c>
      <c r="H1186" s="2">
        <v>45597</v>
      </c>
      <c r="I1186" s="2">
        <v>45595</v>
      </c>
      <c r="J1186">
        <v>11</v>
      </c>
      <c r="K1186">
        <v>4513.53</v>
      </c>
      <c r="L1186">
        <v>0</v>
      </c>
      <c r="M1186" s="1" t="s">
        <v>20</v>
      </c>
      <c r="N1186" s="1" t="s">
        <v>84</v>
      </c>
      <c r="O1186" s="1" t="s">
        <v>21</v>
      </c>
      <c r="P1186" s="3">
        <f>Orders[[#This Row],[Quantity]]*Orders[[#This Row],[UnitPrice]]*(1-Orders[[#This Row],[Discount]])</f>
        <v>49648.829999999994</v>
      </c>
      <c r="Q1186" s="1" t="str">
        <f>IF(AND(Orders[[#This Row],[Order Value]]&gt;50000,Orders[[#This Row],[Status]]="Completed"),"Yes","No")</f>
        <v>No</v>
      </c>
      <c r="R1186" s="1" t="str">
        <f>IF(OR(Orders[[#This Row],[Region]]="Dhaka",Orders[[#This Row],[Region]]="Chattogram"),"Priority","Standard")</f>
        <v>Priority</v>
      </c>
      <c r="S1186" s="1" t="str">
        <f>_xlfn.CONCAT(Orders[[#This Row],[OrderID]],Orders[[#This Row],[CustomerID]],Orders[[#This Row],[Order Value]])</f>
        <v>O00819C043049648.83</v>
      </c>
    </row>
    <row r="1187" spans="1:19" x14ac:dyDescent="0.25">
      <c r="A1187" s="1" t="s">
        <v>1685</v>
      </c>
      <c r="B1187" s="1" t="s">
        <v>757</v>
      </c>
      <c r="C1187" s="1" t="s">
        <v>32</v>
      </c>
      <c r="D1187" s="1" t="str">
        <f>VLOOKUP(C1187,Products[],2,FALSE)</f>
        <v>Binders Max 146</v>
      </c>
      <c r="E1187" s="1" t="str">
        <f>VLOOKUP(Orders[[#This Row],[ProductID]],Products[],3,FALSE)</f>
        <v>Office Supplies</v>
      </c>
      <c r="F1187" s="1" t="s">
        <v>33</v>
      </c>
      <c r="G1187" s="1" t="str">
        <f>_xlfn.XLOOKUP(Orders[[#This Row],[CustomerID]],'Customers'!A:A,'Customers'!E:E)</f>
        <v>Corporate</v>
      </c>
      <c r="H1187" s="2">
        <v>45304</v>
      </c>
      <c r="I1187" s="2">
        <v>45317</v>
      </c>
      <c r="J1187">
        <v>21</v>
      </c>
      <c r="K1187">
        <v>2861.55</v>
      </c>
      <c r="L1187">
        <v>0.15</v>
      </c>
      <c r="M1187" s="1" t="s">
        <v>20</v>
      </c>
      <c r="N1187" s="1" t="s">
        <v>84</v>
      </c>
      <c r="O1187" s="1" t="s">
        <v>29</v>
      </c>
      <c r="P1187" s="3">
        <f>Orders[[#This Row],[Quantity]]*Orders[[#This Row],[UnitPrice]]*(1-Orders[[#This Row],[Discount]])</f>
        <v>51078.667500000003</v>
      </c>
      <c r="Q1187" s="1" t="str">
        <f>IF(AND(Orders[[#This Row],[Order Value]]&gt;50000,Orders[[#This Row],[Status]]="Completed"),"Yes","No")</f>
        <v>No</v>
      </c>
      <c r="R1187" s="1" t="str">
        <f>IF(OR(Orders[[#This Row],[Region]]="Dhaka",Orders[[#This Row],[Region]]="Chattogram"),"Priority","Standard")</f>
        <v>Priority</v>
      </c>
      <c r="S1187" s="1" t="str">
        <f>_xlfn.CONCAT(Orders[[#This Row],[OrderID]],Orders[[#This Row],[CustomerID]],Orders[[#This Row],[Order Value]])</f>
        <v>O00467C026751078.6675</v>
      </c>
    </row>
    <row r="1188" spans="1:19" x14ac:dyDescent="0.25">
      <c r="A1188" s="1" t="s">
        <v>1686</v>
      </c>
      <c r="B1188" s="1" t="s">
        <v>365</v>
      </c>
      <c r="C1188" s="1" t="s">
        <v>174</v>
      </c>
      <c r="D1188" s="1" t="str">
        <f>VLOOKUP(C1188,Products[],2,FALSE)</f>
        <v>Women Eco 309</v>
      </c>
      <c r="E1188" s="1" t="str">
        <f>VLOOKUP(Orders[[#This Row],[ProductID]],Products[],3,FALSE)</f>
        <v>Apparel</v>
      </c>
      <c r="F1188" s="1" t="s">
        <v>55</v>
      </c>
      <c r="G1188" s="1" t="str">
        <f>_xlfn.XLOOKUP(Orders[[#This Row],[CustomerID]],'Customers'!A:A,'Customers'!E:E)</f>
        <v>Corporate</v>
      </c>
      <c r="H1188" s="2">
        <v>45707</v>
      </c>
      <c r="I1188" s="2">
        <v>45721</v>
      </c>
      <c r="J1188">
        <v>24</v>
      </c>
      <c r="K1188">
        <v>5351.62</v>
      </c>
      <c r="L1188">
        <v>0</v>
      </c>
      <c r="M1188" s="1" t="s">
        <v>20</v>
      </c>
      <c r="N1188" s="1" t="s">
        <v>34</v>
      </c>
      <c r="O1188" s="1" t="s">
        <v>21</v>
      </c>
      <c r="P1188" s="3">
        <f>Orders[[#This Row],[Quantity]]*Orders[[#This Row],[UnitPrice]]*(1-Orders[[#This Row],[Discount]])</f>
        <v>128438.88</v>
      </c>
      <c r="Q1188" s="1" t="str">
        <f>IF(AND(Orders[[#This Row],[Order Value]]&gt;50000,Orders[[#This Row],[Status]]="Completed"),"Yes","No")</f>
        <v>Yes</v>
      </c>
      <c r="R1188" s="1" t="str">
        <f>IF(OR(Orders[[#This Row],[Region]]="Dhaka",Orders[[#This Row],[Region]]="Chattogram"),"Priority","Standard")</f>
        <v>Priority</v>
      </c>
      <c r="S1188" s="1" t="str">
        <f>_xlfn.CONCAT(Orders[[#This Row],[OrderID]],Orders[[#This Row],[CustomerID]],Orders[[#This Row],[Order Value]])</f>
        <v>O05286C0297128438.88</v>
      </c>
    </row>
    <row r="1189" spans="1:19" x14ac:dyDescent="0.25">
      <c r="A1189" s="1" t="s">
        <v>1687</v>
      </c>
      <c r="B1189" s="1" t="s">
        <v>1320</v>
      </c>
      <c r="C1189" s="1" t="s">
        <v>218</v>
      </c>
      <c r="D1189" s="1" t="str">
        <f>VLOOKUP(C1189,Products[],2,FALSE)</f>
        <v>Kids Eco 762</v>
      </c>
      <c r="E1189" s="1" t="str">
        <f>VLOOKUP(Orders[[#This Row],[ProductID]],Products[],3,FALSE)</f>
        <v>Apparel</v>
      </c>
      <c r="F1189" s="1" t="s">
        <v>42</v>
      </c>
      <c r="G1189" s="1" t="str">
        <f>_xlfn.XLOOKUP(Orders[[#This Row],[CustomerID]],'Customers'!A:A,'Customers'!E:E)</f>
        <v>SMB</v>
      </c>
      <c r="H1189" s="2">
        <v>45897</v>
      </c>
      <c r="I1189" s="2">
        <v>45895</v>
      </c>
      <c r="J1189">
        <v>6</v>
      </c>
      <c r="K1189">
        <v>5098.67</v>
      </c>
      <c r="L1189">
        <v>0</v>
      </c>
      <c r="M1189" s="1" t="s">
        <v>14</v>
      </c>
      <c r="N1189" s="1" t="s">
        <v>84</v>
      </c>
      <c r="O1189" s="1" t="s">
        <v>29</v>
      </c>
      <c r="P1189" s="3">
        <f>Orders[[#This Row],[Quantity]]*Orders[[#This Row],[UnitPrice]]*(1-Orders[[#This Row],[Discount]])</f>
        <v>30592.02</v>
      </c>
      <c r="Q1189" s="1" t="str">
        <f>IF(AND(Orders[[#This Row],[Order Value]]&gt;50000,Orders[[#This Row],[Status]]="Completed"),"Yes","No")</f>
        <v>No</v>
      </c>
      <c r="R1189" s="1" t="str">
        <f>IF(OR(Orders[[#This Row],[Region]]="Dhaka",Orders[[#This Row],[Region]]="Chattogram"),"Priority","Standard")</f>
        <v>Standard</v>
      </c>
      <c r="S1189" s="1" t="str">
        <f>_xlfn.CONCAT(Orders[[#This Row],[OrderID]],Orders[[#This Row],[CustomerID]],Orders[[#This Row],[Order Value]])</f>
        <v>O04899C042430592.02</v>
      </c>
    </row>
    <row r="1190" spans="1:19" x14ac:dyDescent="0.25">
      <c r="A1190" s="1" t="s">
        <v>1688</v>
      </c>
      <c r="B1190" s="1" t="s">
        <v>1689</v>
      </c>
      <c r="C1190" s="1" t="s">
        <v>50</v>
      </c>
      <c r="D1190" s="1" t="str">
        <f>VLOOKUP(C1190,Products[],2,FALSE)</f>
        <v>Kids Pro 311</v>
      </c>
      <c r="E1190" s="1" t="str">
        <f>VLOOKUP(Orders[[#This Row],[ProductID]],Products[],3,FALSE)</f>
        <v>Apparel</v>
      </c>
      <c r="F1190" s="1" t="s">
        <v>19</v>
      </c>
      <c r="G1190" s="1" t="str">
        <f>_xlfn.XLOOKUP(Orders[[#This Row],[CustomerID]],'Customers'!A:A,'Customers'!E:E)</f>
        <v>Home Office</v>
      </c>
      <c r="H1190" s="2">
        <v>45853</v>
      </c>
      <c r="I1190" s="2">
        <v>45857</v>
      </c>
      <c r="J1190">
        <v>10</v>
      </c>
      <c r="K1190">
        <v>3415.3</v>
      </c>
      <c r="L1190">
        <v>0.1</v>
      </c>
      <c r="M1190" s="1" t="s">
        <v>52</v>
      </c>
      <c r="N1190" s="1" t="s">
        <v>34</v>
      </c>
      <c r="O1190" s="1" t="s">
        <v>29</v>
      </c>
      <c r="P1190" s="3">
        <f>Orders[[#This Row],[Quantity]]*Orders[[#This Row],[UnitPrice]]*(1-Orders[[#This Row],[Discount]])</f>
        <v>30737.7</v>
      </c>
      <c r="Q1190" s="1" t="str">
        <f>IF(AND(Orders[[#This Row],[Order Value]]&gt;50000,Orders[[#This Row],[Status]]="Completed"),"Yes","No")</f>
        <v>No</v>
      </c>
      <c r="R1190" s="1" t="str">
        <f>IF(OR(Orders[[#This Row],[Region]]="Dhaka",Orders[[#This Row],[Region]]="Chattogram"),"Priority","Standard")</f>
        <v>Priority</v>
      </c>
      <c r="S1190" s="1" t="str">
        <f>_xlfn.CONCAT(Orders[[#This Row],[OrderID]],Orders[[#This Row],[CustomerID]],Orders[[#This Row],[Order Value]])</f>
        <v>O01237C007930737.7</v>
      </c>
    </row>
    <row r="1191" spans="1:19" x14ac:dyDescent="0.25">
      <c r="A1191" s="1" t="s">
        <v>1690</v>
      </c>
      <c r="B1191" s="1" t="s">
        <v>555</v>
      </c>
      <c r="C1191" s="1" t="s">
        <v>212</v>
      </c>
      <c r="D1191" s="1" t="str">
        <f>VLOOKUP(C1191,Products[],2,FALSE)</f>
        <v>Binders Lite 858</v>
      </c>
      <c r="E1191" s="1" t="str">
        <f>VLOOKUP(Orders[[#This Row],[ProductID]],Products[],3,FALSE)</f>
        <v>Office Supplies</v>
      </c>
      <c r="F1191" s="1" t="s">
        <v>42</v>
      </c>
      <c r="G1191" s="1" t="str">
        <f>_xlfn.XLOOKUP(Orders[[#This Row],[CustomerID]],'Customers'!A:A,'Customers'!E:E)</f>
        <v>Home Office</v>
      </c>
      <c r="H1191" s="2">
        <v>46005</v>
      </c>
      <c r="I1191" s="2">
        <v>46003</v>
      </c>
      <c r="J1191">
        <v>8</v>
      </c>
      <c r="K1191">
        <v>4557.92</v>
      </c>
      <c r="L1191">
        <v>0</v>
      </c>
      <c r="M1191" s="1" t="s">
        <v>14</v>
      </c>
      <c r="N1191" s="1" t="s">
        <v>34</v>
      </c>
      <c r="O1191" s="1" t="s">
        <v>21</v>
      </c>
      <c r="P1191" s="3">
        <f>Orders[[#This Row],[Quantity]]*Orders[[#This Row],[UnitPrice]]*(1-Orders[[#This Row],[Discount]])</f>
        <v>36463.360000000001</v>
      </c>
      <c r="Q1191" s="1" t="str">
        <f>IF(AND(Orders[[#This Row],[Order Value]]&gt;50000,Orders[[#This Row],[Status]]="Completed"),"Yes","No")</f>
        <v>No</v>
      </c>
      <c r="R1191" s="1" t="str">
        <f>IF(OR(Orders[[#This Row],[Region]]="Dhaka",Orders[[#This Row],[Region]]="Chattogram"),"Priority","Standard")</f>
        <v>Standard</v>
      </c>
      <c r="S1191" s="1" t="str">
        <f>_xlfn.CONCAT(Orders[[#This Row],[OrderID]],Orders[[#This Row],[CustomerID]],Orders[[#This Row],[Order Value]])</f>
        <v>O04293C038936463.36</v>
      </c>
    </row>
    <row r="1192" spans="1:19" x14ac:dyDescent="0.25">
      <c r="A1192" s="1" t="s">
        <v>1691</v>
      </c>
      <c r="B1192" s="1" t="s">
        <v>912</v>
      </c>
      <c r="C1192" s="1" t="s">
        <v>22</v>
      </c>
      <c r="D1192" s="1" t="str">
        <f>VLOOKUP(C1192,Products[],2,FALSE)</f>
        <v>Laptops Lite 159</v>
      </c>
      <c r="E1192" s="1" t="str">
        <f>VLOOKUP(Orders[[#This Row],[ProductID]],Products[],3,FALSE)</f>
        <v>Electronics</v>
      </c>
      <c r="F1192" s="1" t="s">
        <v>51</v>
      </c>
      <c r="G1192" s="1" t="str">
        <f>_xlfn.XLOOKUP(Orders[[#This Row],[CustomerID]],'Customers'!A:A,'Customers'!E:E)</f>
        <v>SMB</v>
      </c>
      <c r="H1192" s="2">
        <v>45926</v>
      </c>
      <c r="I1192" s="2">
        <v>45937</v>
      </c>
      <c r="J1192">
        <v>18</v>
      </c>
      <c r="K1192">
        <v>6929.16</v>
      </c>
      <c r="L1192">
        <v>0</v>
      </c>
      <c r="M1192" s="1" t="s">
        <v>52</v>
      </c>
      <c r="N1192" s="1" t="s">
        <v>28</v>
      </c>
      <c r="O1192" s="1" t="s">
        <v>21</v>
      </c>
      <c r="P1192" s="3">
        <f>Orders[[#This Row],[Quantity]]*Orders[[#This Row],[UnitPrice]]*(1-Orders[[#This Row],[Discount]])</f>
        <v>124724.88</v>
      </c>
      <c r="Q1192" s="1" t="str">
        <f>IF(AND(Orders[[#This Row],[Order Value]]&gt;50000,Orders[[#This Row],[Status]]="Completed"),"Yes","No")</f>
        <v>No</v>
      </c>
      <c r="R1192" s="1" t="str">
        <f>IF(OR(Orders[[#This Row],[Region]]="Dhaka",Orders[[#This Row],[Region]]="Chattogram"),"Priority","Standard")</f>
        <v>Priority</v>
      </c>
      <c r="S1192" s="1" t="str">
        <f>_xlfn.CONCAT(Orders[[#This Row],[OrderID]],Orders[[#This Row],[CustomerID]],Orders[[#This Row],[Order Value]])</f>
        <v>O01374C0225124724.88</v>
      </c>
    </row>
    <row r="1193" spans="1:19" hidden="1" x14ac:dyDescent="0.25">
      <c r="A1193" s="1" t="s">
        <v>1692</v>
      </c>
      <c r="B1193" s="1" t="s">
        <v>636</v>
      </c>
      <c r="C1193" s="1" t="s">
        <v>95</v>
      </c>
      <c r="D1193" s="1" t="e">
        <f>VLOOKUP(C1193,Products[],2,FALSE)</f>
        <v>#N/A</v>
      </c>
      <c r="E1193" s="1" t="e">
        <f>VLOOKUP(Orders[[#This Row],[ProductID]],Products[],3,FALSE)</f>
        <v>#N/A</v>
      </c>
      <c r="F1193" s="1" t="s">
        <v>55</v>
      </c>
      <c r="G1193" s="1" t="str">
        <f>_xlfn.XLOOKUP(Orders[[#This Row],[CustomerID]],'Customers'!A:A,'Customers'!E:E)</f>
        <v>Home Office</v>
      </c>
      <c r="H1193" s="2">
        <v>45607</v>
      </c>
      <c r="I1193" s="2">
        <v>45607</v>
      </c>
      <c r="J1193">
        <v>14</v>
      </c>
      <c r="K1193">
        <v>6807.62</v>
      </c>
      <c r="L1193">
        <v>0.15</v>
      </c>
      <c r="M1193" s="1" t="s">
        <v>43</v>
      </c>
      <c r="N1193" s="1" t="s">
        <v>84</v>
      </c>
      <c r="O1193" s="1" t="s">
        <v>24</v>
      </c>
      <c r="P1193" s="3">
        <f>Orders[[#This Row],[Quantity]]*Orders[[#This Row],[UnitPrice]]*(1-Orders[[#This Row],[Discount]])</f>
        <v>81010.677999999985</v>
      </c>
      <c r="Q1193" s="1" t="str">
        <f>IF(AND(Orders[[#This Row],[Order Value]]&gt;50000,Orders[[#This Row],[Status]]="Completed"),"Yes","No")</f>
        <v>No</v>
      </c>
      <c r="R1193" s="1" t="str">
        <f>IF(OR(Orders[[#This Row],[Region]]="Dhaka",Orders[[#This Row],[Region]]="Chattogram"),"Priority","Standard")</f>
        <v>Standard</v>
      </c>
      <c r="S1193" s="1" t="str">
        <f>_xlfn.CONCAT(Orders[[#This Row],[OrderID]],Orders[[#This Row],[CustomerID]],Orders[[#This Row],[Order Value]])</f>
        <v>O01895C013481010.678</v>
      </c>
    </row>
    <row r="1194" spans="1:19" x14ac:dyDescent="0.25">
      <c r="A1194" s="1" t="s">
        <v>1693</v>
      </c>
      <c r="B1194" s="1" t="s">
        <v>249</v>
      </c>
      <c r="C1194" s="1" t="s">
        <v>284</v>
      </c>
      <c r="D1194" s="1" t="str">
        <f>VLOOKUP(C1194,Products[],2,FALSE)</f>
        <v>Labels Lite 562</v>
      </c>
      <c r="E1194" s="1" t="str">
        <f>VLOOKUP(Orders[[#This Row],[ProductID]],Products[],3,FALSE)</f>
        <v>Office Supplies</v>
      </c>
      <c r="F1194" s="1" t="s">
        <v>125</v>
      </c>
      <c r="G1194" s="1" t="str">
        <f>_xlfn.XLOOKUP(Orders[[#This Row],[CustomerID]],'Customers'!A:A,'Customers'!E:E)</f>
        <v>Consumer</v>
      </c>
      <c r="H1194" s="2">
        <v>45740</v>
      </c>
      <c r="I1194" s="2">
        <v>45749</v>
      </c>
      <c r="J1194">
        <v>17</v>
      </c>
      <c r="K1194">
        <v>348.9</v>
      </c>
      <c r="L1194">
        <v>0.05</v>
      </c>
      <c r="M1194" s="1" t="s">
        <v>43</v>
      </c>
      <c r="N1194" s="1" t="s">
        <v>15</v>
      </c>
      <c r="O1194" s="1" t="s">
        <v>35</v>
      </c>
      <c r="P1194" s="3">
        <f>Orders[[#This Row],[Quantity]]*Orders[[#This Row],[UnitPrice]]*(1-Orders[[#This Row],[Discount]])</f>
        <v>5634.7349999999988</v>
      </c>
      <c r="Q1194" s="1" t="str">
        <f>IF(AND(Orders[[#This Row],[Order Value]]&gt;50000,Orders[[#This Row],[Status]]="Completed"),"Yes","No")</f>
        <v>No</v>
      </c>
      <c r="R1194" s="1" t="str">
        <f>IF(OR(Orders[[#This Row],[Region]]="Dhaka",Orders[[#This Row],[Region]]="Chattogram"),"Priority","Standard")</f>
        <v>Standard</v>
      </c>
      <c r="S1194" s="1" t="str">
        <f>_xlfn.CONCAT(Orders[[#This Row],[OrderID]],Orders[[#This Row],[CustomerID]],Orders[[#This Row],[Order Value]])</f>
        <v>O04718C04325634.735</v>
      </c>
    </row>
    <row r="1195" spans="1:19" x14ac:dyDescent="0.25">
      <c r="A1195" s="1" t="s">
        <v>1694</v>
      </c>
      <c r="B1195" s="1" t="s">
        <v>1170</v>
      </c>
      <c r="C1195" s="1" t="s">
        <v>124</v>
      </c>
      <c r="D1195" s="1" t="str">
        <f>VLOOKUP(C1195,Products[],2,FALSE)</f>
        <v>Decor Lite 474</v>
      </c>
      <c r="E1195" s="1" t="str">
        <f>VLOOKUP(Orders[[#This Row],[ProductID]],Products[],3,FALSE)</f>
        <v>Furniture</v>
      </c>
      <c r="F1195" s="1" t="s">
        <v>55</v>
      </c>
      <c r="G1195" s="1" t="str">
        <f>_xlfn.XLOOKUP(Orders[[#This Row],[CustomerID]],'Customers'!A:A,'Customers'!E:E)</f>
        <v>SMB</v>
      </c>
      <c r="H1195" s="2">
        <v>45512</v>
      </c>
      <c r="I1195" s="2">
        <v>45513</v>
      </c>
      <c r="J1195">
        <v>1</v>
      </c>
      <c r="K1195">
        <v>3195.52</v>
      </c>
      <c r="L1195">
        <v>0.05</v>
      </c>
      <c r="M1195" s="1" t="s">
        <v>52</v>
      </c>
      <c r="N1195" s="1" t="s">
        <v>28</v>
      </c>
      <c r="O1195" s="1" t="s">
        <v>21</v>
      </c>
      <c r="P1195" s="3">
        <f>Orders[[#This Row],[Quantity]]*Orders[[#This Row],[UnitPrice]]*(1-Orders[[#This Row],[Discount]])</f>
        <v>3035.7439999999997</v>
      </c>
      <c r="Q1195" s="1" t="str">
        <f>IF(AND(Orders[[#This Row],[Order Value]]&gt;50000,Orders[[#This Row],[Status]]="Completed"),"Yes","No")</f>
        <v>No</v>
      </c>
      <c r="R1195" s="1" t="str">
        <f>IF(OR(Orders[[#This Row],[Region]]="Dhaka",Orders[[#This Row],[Region]]="Chattogram"),"Priority","Standard")</f>
        <v>Priority</v>
      </c>
      <c r="S1195" s="1" t="str">
        <f>_xlfn.CONCAT(Orders[[#This Row],[OrderID]],Orders[[#This Row],[CustomerID]],Orders[[#This Row],[Order Value]])</f>
        <v>O00575C02143035.744</v>
      </c>
    </row>
    <row r="1196" spans="1:19" x14ac:dyDescent="0.25">
      <c r="A1196" s="1" t="s">
        <v>1695</v>
      </c>
      <c r="B1196" s="1" t="s">
        <v>745</v>
      </c>
      <c r="C1196" s="1" t="s">
        <v>128</v>
      </c>
      <c r="D1196" s="1" t="str">
        <f>VLOOKUP(C1196,Products[],2,FALSE)</f>
        <v>Paper Prime 195</v>
      </c>
      <c r="E1196" s="1" t="str">
        <f>VLOOKUP(Orders[[#This Row],[ProductID]],Products[],3,FALSE)</f>
        <v>Office Supplies</v>
      </c>
      <c r="F1196" s="1" t="s">
        <v>42</v>
      </c>
      <c r="G1196" s="1" t="str">
        <f>_xlfn.XLOOKUP(Orders[[#This Row],[CustomerID]],'Customers'!A:A,'Customers'!E:E)</f>
        <v>consumer</v>
      </c>
      <c r="H1196" s="2">
        <v>45804</v>
      </c>
      <c r="I1196" s="2">
        <v>45802</v>
      </c>
      <c r="J1196">
        <v>11</v>
      </c>
      <c r="K1196">
        <v>272.27</v>
      </c>
      <c r="L1196">
        <v>0.1</v>
      </c>
      <c r="M1196" s="1" t="s">
        <v>14</v>
      </c>
      <c r="N1196" s="1" t="s">
        <v>28</v>
      </c>
      <c r="O1196" s="1" t="s">
        <v>35</v>
      </c>
      <c r="P1196" s="3">
        <f>Orders[[#This Row],[Quantity]]*Orders[[#This Row],[UnitPrice]]*(1-Orders[[#This Row],[Discount]])</f>
        <v>2695.473</v>
      </c>
      <c r="Q1196" s="1" t="str">
        <f>IF(AND(Orders[[#This Row],[Order Value]]&gt;50000,Orders[[#This Row],[Status]]="Completed"),"Yes","No")</f>
        <v>No</v>
      </c>
      <c r="R1196" s="1" t="str">
        <f>IF(OR(Orders[[#This Row],[Region]]="Dhaka",Orders[[#This Row],[Region]]="Chattogram"),"Priority","Standard")</f>
        <v>Standard</v>
      </c>
      <c r="S1196" s="1" t="str">
        <f>_xlfn.CONCAT(Orders[[#This Row],[OrderID]],Orders[[#This Row],[CustomerID]],Orders[[#This Row],[Order Value]])</f>
        <v>O05967C02922695.473</v>
      </c>
    </row>
    <row r="1197" spans="1:19" x14ac:dyDescent="0.25">
      <c r="A1197" s="1" t="s">
        <v>1696</v>
      </c>
      <c r="B1197" s="1" t="s">
        <v>743</v>
      </c>
      <c r="C1197" s="1" t="s">
        <v>102</v>
      </c>
      <c r="D1197" s="1" t="str">
        <f>VLOOKUP(C1197,Products[],2,FALSE)</f>
        <v>Pens Mini 821</v>
      </c>
      <c r="E1197" s="1" t="str">
        <f>VLOOKUP(Orders[[#This Row],[ProductID]],Products[],3,FALSE)</f>
        <v>Office Supplies</v>
      </c>
      <c r="F1197" s="1" t="s">
        <v>47</v>
      </c>
      <c r="G1197" s="1" t="str">
        <f>_xlfn.XLOOKUP(Orders[[#This Row],[CustomerID]],'Customers'!A:A,'Customers'!E:E)</f>
        <v>SMB</v>
      </c>
      <c r="H1197" s="2">
        <v>45699</v>
      </c>
      <c r="I1197" s="2">
        <v>45700</v>
      </c>
      <c r="J1197">
        <v>6</v>
      </c>
      <c r="K1197">
        <v>6270.17</v>
      </c>
      <c r="L1197">
        <v>0.2</v>
      </c>
      <c r="M1197" s="1" t="s">
        <v>39</v>
      </c>
      <c r="N1197" s="1" t="s">
        <v>34</v>
      </c>
      <c r="O1197" s="1" t="s">
        <v>24</v>
      </c>
      <c r="P1197" s="3">
        <f>Orders[[#This Row],[Quantity]]*Orders[[#This Row],[UnitPrice]]*(1-Orders[[#This Row],[Discount]])</f>
        <v>30096.816000000006</v>
      </c>
      <c r="Q1197" s="1" t="str">
        <f>IF(AND(Orders[[#This Row],[Order Value]]&gt;50000,Orders[[#This Row],[Status]]="Completed"),"Yes","No")</f>
        <v>No</v>
      </c>
      <c r="R1197" s="1" t="str">
        <f>IF(OR(Orders[[#This Row],[Region]]="Dhaka",Orders[[#This Row],[Region]]="Chattogram"),"Priority","Standard")</f>
        <v>Standard</v>
      </c>
      <c r="S1197" s="1" t="str">
        <f>_xlfn.CONCAT(Orders[[#This Row],[OrderID]],Orders[[#This Row],[CustomerID]],Orders[[#This Row],[Order Value]])</f>
        <v>O03580C021330096.816</v>
      </c>
    </row>
    <row r="1198" spans="1:19" x14ac:dyDescent="0.25">
      <c r="A1198" s="1" t="s">
        <v>1697</v>
      </c>
      <c r="B1198" s="1" t="s">
        <v>1164</v>
      </c>
      <c r="C1198" s="1" t="s">
        <v>121</v>
      </c>
      <c r="D1198" s="1" t="str">
        <f>VLOOKUP(C1198,Products[],2,FALSE)</f>
        <v>Storage Max 865</v>
      </c>
      <c r="E1198" s="1" t="str">
        <f>VLOOKUP(Orders[[#This Row],[ProductID]],Products[],3,FALSE)</f>
        <v>Furniture</v>
      </c>
      <c r="F1198" s="1" t="s">
        <v>47</v>
      </c>
      <c r="G1198" s="1" t="str">
        <f>_xlfn.XLOOKUP(Orders[[#This Row],[CustomerID]],'Customers'!A:A,'Customers'!E:E)</f>
        <v>Home Office</v>
      </c>
      <c r="H1198" s="2">
        <v>45404</v>
      </c>
      <c r="I1198" s="2">
        <v>45403</v>
      </c>
      <c r="J1198">
        <v>14</v>
      </c>
      <c r="K1198">
        <v>5259.41</v>
      </c>
      <c r="L1198">
        <v>0.05</v>
      </c>
      <c r="M1198" s="1" t="s">
        <v>43</v>
      </c>
      <c r="N1198" s="1" t="s">
        <v>34</v>
      </c>
      <c r="O1198" s="1" t="s">
        <v>35</v>
      </c>
      <c r="P1198" s="3">
        <f>Orders[[#This Row],[Quantity]]*Orders[[#This Row],[UnitPrice]]*(1-Orders[[#This Row],[Discount]])</f>
        <v>69950.152999999991</v>
      </c>
      <c r="Q1198" s="1" t="str">
        <f>IF(AND(Orders[[#This Row],[Order Value]]&gt;50000,Orders[[#This Row],[Status]]="Completed"),"Yes","No")</f>
        <v>Yes</v>
      </c>
      <c r="R1198" s="1" t="str">
        <f>IF(OR(Orders[[#This Row],[Region]]="Dhaka",Orders[[#This Row],[Region]]="Chattogram"),"Priority","Standard")</f>
        <v>Standard</v>
      </c>
      <c r="S1198" s="1" t="str">
        <f>_xlfn.CONCAT(Orders[[#This Row],[OrderID]],Orders[[#This Row],[CustomerID]],Orders[[#This Row],[Order Value]])</f>
        <v>O01145C002969950.153</v>
      </c>
    </row>
    <row r="1199" spans="1:19" hidden="1" x14ac:dyDescent="0.25">
      <c r="A1199" s="1" t="s">
        <v>1698</v>
      </c>
      <c r="B1199" s="1" t="s">
        <v>86</v>
      </c>
      <c r="C1199" s="1" t="s">
        <v>221</v>
      </c>
      <c r="D1199" s="1" t="e">
        <f>VLOOKUP(C1199,Products[],2,FALSE)</f>
        <v>#N/A</v>
      </c>
      <c r="E1199" s="1" t="e">
        <f>VLOOKUP(Orders[[#This Row],[ProductID]],Products[],3,FALSE)</f>
        <v>#N/A</v>
      </c>
      <c r="F1199" s="1" t="s">
        <v>51</v>
      </c>
      <c r="G1199" s="1" t="str">
        <f>_xlfn.XLOOKUP(Orders[[#This Row],[CustomerID]],'Customers'!A:A,'Customers'!E:E)</f>
        <v>Consumer</v>
      </c>
      <c r="H1199" s="2">
        <v>45565</v>
      </c>
      <c r="I1199" s="2">
        <v>45565</v>
      </c>
      <c r="J1199">
        <v>5</v>
      </c>
      <c r="K1199">
        <v>4073.66</v>
      </c>
      <c r="L1199">
        <v>0</v>
      </c>
      <c r="M1199" s="1" t="s">
        <v>14</v>
      </c>
      <c r="N1199" s="1" t="s">
        <v>15</v>
      </c>
      <c r="O1199" s="1" t="s">
        <v>29</v>
      </c>
      <c r="P1199" s="3">
        <f>Orders[[#This Row],[Quantity]]*Orders[[#This Row],[UnitPrice]]*(1-Orders[[#This Row],[Discount]])</f>
        <v>20368.3</v>
      </c>
      <c r="Q1199" s="1" t="str">
        <f>IF(AND(Orders[[#This Row],[Order Value]]&gt;50000,Orders[[#This Row],[Status]]="Completed"),"Yes","No")</f>
        <v>No</v>
      </c>
      <c r="R1199" s="1" t="str">
        <f>IF(OR(Orders[[#This Row],[Region]]="Dhaka",Orders[[#This Row],[Region]]="Chattogram"),"Priority","Standard")</f>
        <v>Standard</v>
      </c>
      <c r="S1199" s="1" t="str">
        <f>_xlfn.CONCAT(Orders[[#This Row],[OrderID]],Orders[[#This Row],[CustomerID]],Orders[[#This Row],[Order Value]])</f>
        <v>O00995C046220368.3</v>
      </c>
    </row>
    <row r="1200" spans="1:19" x14ac:dyDescent="0.25">
      <c r="A1200" s="1" t="s">
        <v>1699</v>
      </c>
      <c r="B1200" s="1" t="s">
        <v>373</v>
      </c>
      <c r="C1200" s="1" t="s">
        <v>68</v>
      </c>
      <c r="D1200" s="1" t="str">
        <f>VLOOKUP(C1200,Products[],2,FALSE)</f>
        <v>Tables Prime 385</v>
      </c>
      <c r="E1200" s="1" t="str">
        <f>VLOOKUP(Orders[[#This Row],[ProductID]],Products[],3,FALSE)</f>
        <v>Furniture</v>
      </c>
      <c r="F1200" s="1" t="s">
        <v>55</v>
      </c>
      <c r="G1200" s="1" t="str">
        <f>_xlfn.XLOOKUP(Orders[[#This Row],[CustomerID]],'Customers'!A:A,'Customers'!E:E)</f>
        <v>Corporate</v>
      </c>
      <c r="H1200" s="2">
        <v>45292</v>
      </c>
      <c r="I1200" s="2">
        <v>45291</v>
      </c>
      <c r="J1200">
        <v>13</v>
      </c>
      <c r="K1200">
        <v>3967.07</v>
      </c>
      <c r="L1200">
        <v>0</v>
      </c>
      <c r="M1200" s="1" t="s">
        <v>39</v>
      </c>
      <c r="N1200" s="1" t="s">
        <v>34</v>
      </c>
      <c r="O1200" s="1" t="s">
        <v>35</v>
      </c>
      <c r="P1200" s="3">
        <f>Orders[[#This Row],[Quantity]]*Orders[[#This Row],[UnitPrice]]*(1-Orders[[#This Row],[Discount]])</f>
        <v>51571.91</v>
      </c>
      <c r="Q1200" s="1" t="str">
        <f>IF(AND(Orders[[#This Row],[Order Value]]&gt;50000,Orders[[#This Row],[Status]]="Completed"),"Yes","No")</f>
        <v>Yes</v>
      </c>
      <c r="R1200" s="1" t="str">
        <f>IF(OR(Orders[[#This Row],[Region]]="Dhaka",Orders[[#This Row],[Region]]="Chattogram"),"Priority","Standard")</f>
        <v>Standard</v>
      </c>
      <c r="S1200" s="1" t="str">
        <f>_xlfn.CONCAT(Orders[[#This Row],[OrderID]],Orders[[#This Row],[CustomerID]],Orders[[#This Row],[Order Value]])</f>
        <v>O00132C002551571.91</v>
      </c>
    </row>
    <row r="1201" spans="1:19" x14ac:dyDescent="0.25">
      <c r="A1201" s="1" t="s">
        <v>1700</v>
      </c>
      <c r="B1201" s="1" t="s">
        <v>950</v>
      </c>
      <c r="C1201" s="1" t="s">
        <v>12</v>
      </c>
      <c r="D1201" s="1" t="str">
        <f>VLOOKUP(C1201,Products[],2,FALSE)</f>
        <v>Beverages Plus 578</v>
      </c>
      <c r="E1201" s="1" t="str">
        <f>VLOOKUP(Orders[[#This Row],[ProductID]],Products[],3,FALSE)</f>
        <v>Groceries</v>
      </c>
      <c r="F1201" s="1" t="s">
        <v>42</v>
      </c>
      <c r="G1201" s="1" t="str">
        <f>_xlfn.XLOOKUP(Orders[[#This Row],[CustomerID]],'Customers'!A:A,'Customers'!E:E)</f>
        <v>Home Office</v>
      </c>
      <c r="H1201" s="2">
        <v>45422</v>
      </c>
      <c r="I1201" s="2">
        <v>45436</v>
      </c>
      <c r="J1201">
        <v>19</v>
      </c>
      <c r="K1201">
        <v>5663.25</v>
      </c>
      <c r="L1201">
        <v>0</v>
      </c>
      <c r="M1201" s="1" t="s">
        <v>52</v>
      </c>
      <c r="N1201" s="1" t="s">
        <v>84</v>
      </c>
      <c r="O1201" s="1" t="s">
        <v>29</v>
      </c>
      <c r="P1201" s="3">
        <f>Orders[[#This Row],[Quantity]]*Orders[[#This Row],[UnitPrice]]*(1-Orders[[#This Row],[Discount]])</f>
        <v>107601.75</v>
      </c>
      <c r="Q1201" s="1" t="str">
        <f>IF(AND(Orders[[#This Row],[Order Value]]&gt;50000,Orders[[#This Row],[Status]]="Completed"),"Yes","No")</f>
        <v>No</v>
      </c>
      <c r="R1201" s="1" t="str">
        <f>IF(OR(Orders[[#This Row],[Region]]="Dhaka",Orders[[#This Row],[Region]]="Chattogram"),"Priority","Standard")</f>
        <v>Priority</v>
      </c>
      <c r="S1201" s="1" t="str">
        <f>_xlfn.CONCAT(Orders[[#This Row],[OrderID]],Orders[[#This Row],[CustomerID]],Orders[[#This Row],[Order Value]])</f>
        <v>O05944C0294107601.75</v>
      </c>
    </row>
    <row r="1202" spans="1:19" x14ac:dyDescent="0.25">
      <c r="A1202" s="1" t="s">
        <v>1701</v>
      </c>
      <c r="B1202" s="1" t="s">
        <v>873</v>
      </c>
      <c r="C1202" s="1" t="s">
        <v>191</v>
      </c>
      <c r="D1202" s="1" t="str">
        <f>VLOOKUP(C1202,Products[],2,FALSE)</f>
        <v>Snacks Standard 597</v>
      </c>
      <c r="E1202" s="1" t="str">
        <f>VLOOKUP(Orders[[#This Row],[ProductID]],Products[],3,FALSE)</f>
        <v>Groceries</v>
      </c>
      <c r="F1202" s="1" t="s">
        <v>55</v>
      </c>
      <c r="G1202" s="1" t="str">
        <f>_xlfn.XLOOKUP(Orders[[#This Row],[CustomerID]],'Customers'!A:A,'Customers'!E:E)</f>
        <v>Corporate</v>
      </c>
      <c r="H1202" s="2">
        <v>45596</v>
      </c>
      <c r="I1202" s="2">
        <v>45608</v>
      </c>
      <c r="J1202">
        <v>1</v>
      </c>
      <c r="K1202">
        <v>4563.62</v>
      </c>
      <c r="L1202">
        <v>0</v>
      </c>
      <c r="M1202" s="1" t="s">
        <v>39</v>
      </c>
      <c r="N1202" s="1" t="s">
        <v>84</v>
      </c>
      <c r="O1202" s="1" t="s">
        <v>21</v>
      </c>
      <c r="P1202" s="3">
        <f>Orders[[#This Row],[Quantity]]*Orders[[#This Row],[UnitPrice]]*(1-Orders[[#This Row],[Discount]])</f>
        <v>4563.62</v>
      </c>
      <c r="Q1202" s="1" t="str">
        <f>IF(AND(Orders[[#This Row],[Order Value]]&gt;50000,Orders[[#This Row],[Status]]="Completed"),"Yes","No")</f>
        <v>No</v>
      </c>
      <c r="R1202" s="1" t="str">
        <f>IF(OR(Orders[[#This Row],[Region]]="Dhaka",Orders[[#This Row],[Region]]="Chattogram"),"Priority","Standard")</f>
        <v>Standard</v>
      </c>
      <c r="S1202" s="1" t="str">
        <f>_xlfn.CONCAT(Orders[[#This Row],[OrderID]],Orders[[#This Row],[CustomerID]],Orders[[#This Row],[Order Value]])</f>
        <v>O03275C00744563.62</v>
      </c>
    </row>
    <row r="1203" spans="1:19" x14ac:dyDescent="0.25">
      <c r="A1203" s="1" t="s">
        <v>1702</v>
      </c>
      <c r="B1203" s="1" t="s">
        <v>709</v>
      </c>
      <c r="C1203" s="1" t="s">
        <v>151</v>
      </c>
      <c r="D1203" s="1" t="str">
        <f>VLOOKUP(C1203,Products[],2,FALSE)</f>
        <v>Paper Lite 570</v>
      </c>
      <c r="E1203" s="1" t="str">
        <f>VLOOKUP(Orders[[#This Row],[ProductID]],Products[],3,FALSE)</f>
        <v>Office Supplies</v>
      </c>
      <c r="F1203" s="1" t="s">
        <v>125</v>
      </c>
      <c r="G1203" s="1" t="str">
        <f>_xlfn.XLOOKUP(Orders[[#This Row],[CustomerID]],'Customers'!A:A,'Customers'!E:E)</f>
        <v>Corporate</v>
      </c>
      <c r="H1203" s="2">
        <v>45503</v>
      </c>
      <c r="I1203" s="2">
        <v>45512</v>
      </c>
      <c r="J1203">
        <v>7</v>
      </c>
      <c r="K1203">
        <v>1589.39</v>
      </c>
      <c r="L1203">
        <v>0</v>
      </c>
      <c r="M1203" s="1" t="s">
        <v>52</v>
      </c>
      <c r="N1203" s="1" t="s">
        <v>34</v>
      </c>
      <c r="O1203" s="1" t="s">
        <v>21</v>
      </c>
      <c r="P1203" s="3">
        <f>Orders[[#This Row],[Quantity]]*Orders[[#This Row],[UnitPrice]]*(1-Orders[[#This Row],[Discount]])</f>
        <v>11125.730000000001</v>
      </c>
      <c r="Q1203" s="1" t="str">
        <f>IF(AND(Orders[[#This Row],[Order Value]]&gt;50000,Orders[[#This Row],[Status]]="Completed"),"Yes","No")</f>
        <v>No</v>
      </c>
      <c r="R1203" s="1" t="str">
        <f>IF(OR(Orders[[#This Row],[Region]]="Dhaka",Orders[[#This Row],[Region]]="Chattogram"),"Priority","Standard")</f>
        <v>Priority</v>
      </c>
      <c r="S1203" s="1" t="str">
        <f>_xlfn.CONCAT(Orders[[#This Row],[OrderID]],Orders[[#This Row],[CustomerID]],Orders[[#This Row],[Order Value]])</f>
        <v>O00448C019511125.73</v>
      </c>
    </row>
    <row r="1204" spans="1:19" x14ac:dyDescent="0.25">
      <c r="A1204" s="1" t="s">
        <v>1703</v>
      </c>
      <c r="B1204" s="1" t="s">
        <v>1318</v>
      </c>
      <c r="C1204" s="1" t="s">
        <v>121</v>
      </c>
      <c r="D1204" s="1" t="str">
        <f>VLOOKUP(C1204,Products[],2,FALSE)</f>
        <v>Storage Max 865</v>
      </c>
      <c r="E1204" s="1" t="str">
        <f>VLOOKUP(Orders[[#This Row],[ProductID]],Products[],3,FALSE)</f>
        <v>Furniture</v>
      </c>
      <c r="F1204" s="1" t="s">
        <v>55</v>
      </c>
      <c r="G1204" s="1" t="str">
        <f>_xlfn.XLOOKUP(Orders[[#This Row],[CustomerID]],'Customers'!A:A,'Customers'!E:E)</f>
        <v>Home Office</v>
      </c>
      <c r="H1204" s="2">
        <v>45542</v>
      </c>
      <c r="I1204" s="2">
        <v>45548</v>
      </c>
      <c r="J1204">
        <v>18</v>
      </c>
      <c r="K1204">
        <v>127.61</v>
      </c>
      <c r="L1204">
        <v>0</v>
      </c>
      <c r="M1204" s="1" t="s">
        <v>39</v>
      </c>
      <c r="N1204" s="1" t="s">
        <v>34</v>
      </c>
      <c r="O1204" s="1" t="s">
        <v>24</v>
      </c>
      <c r="P1204" s="3">
        <f>Orders[[#This Row],[Quantity]]*Orders[[#This Row],[UnitPrice]]*(1-Orders[[#This Row],[Discount]])</f>
        <v>2296.98</v>
      </c>
      <c r="Q1204" s="1" t="str">
        <f>IF(AND(Orders[[#This Row],[Order Value]]&gt;50000,Orders[[#This Row],[Status]]="Completed"),"Yes","No")</f>
        <v>No</v>
      </c>
      <c r="R1204" s="1" t="str">
        <f>IF(OR(Orders[[#This Row],[Region]]="Dhaka",Orders[[#This Row],[Region]]="Chattogram"),"Priority","Standard")</f>
        <v>Standard</v>
      </c>
      <c r="S1204" s="1" t="str">
        <f>_xlfn.CONCAT(Orders[[#This Row],[OrderID]],Orders[[#This Row],[CustomerID]],Orders[[#This Row],[Order Value]])</f>
        <v>O02072C02302296.98</v>
      </c>
    </row>
    <row r="1205" spans="1:19" x14ac:dyDescent="0.25">
      <c r="A1205" s="1" t="s">
        <v>210</v>
      </c>
      <c r="B1205" s="1" t="s">
        <v>211</v>
      </c>
      <c r="C1205" s="1" t="s">
        <v>212</v>
      </c>
      <c r="D1205" s="1" t="str">
        <f>VLOOKUP(C1205,Products[],2,FALSE)</f>
        <v>Binders Lite 858</v>
      </c>
      <c r="E1205" s="1" t="str">
        <f>VLOOKUP(Orders[[#This Row],[ProductID]],Products[],3,FALSE)</f>
        <v>Office Supplies</v>
      </c>
      <c r="F1205" s="1" t="s">
        <v>125</v>
      </c>
      <c r="G1205" s="1" t="str">
        <f>_xlfn.XLOOKUP(Orders[[#This Row],[CustomerID]],'Customers'!A:A,'Customers'!E:E)</f>
        <v>Corporate</v>
      </c>
      <c r="H1205" s="2">
        <v>45320</v>
      </c>
      <c r="I1205" s="2">
        <v>45331</v>
      </c>
      <c r="J1205">
        <v>10</v>
      </c>
      <c r="K1205">
        <v>6715.72</v>
      </c>
      <c r="L1205">
        <v>0.05</v>
      </c>
      <c r="M1205" s="1" t="s">
        <v>14</v>
      </c>
      <c r="N1205" s="1" t="s">
        <v>84</v>
      </c>
      <c r="O1205" s="1" t="s">
        <v>21</v>
      </c>
      <c r="P1205" s="3">
        <f>Orders[[#This Row],[Quantity]]*Orders[[#This Row],[UnitPrice]]*(1-Orders[[#This Row],[Discount]])</f>
        <v>63799.34</v>
      </c>
      <c r="Q1205" s="1" t="str">
        <f>IF(AND(Orders[[#This Row],[Order Value]]&gt;50000,Orders[[#This Row],[Status]]="Completed"),"Yes","No")</f>
        <v>No</v>
      </c>
      <c r="R1205" s="1" t="str">
        <f>IF(OR(Orders[[#This Row],[Region]]="Dhaka",Orders[[#This Row],[Region]]="Chattogram"),"Priority","Standard")</f>
        <v>Standard</v>
      </c>
      <c r="S1205" s="1" t="str">
        <f>_xlfn.CONCAT(Orders[[#This Row],[OrderID]],Orders[[#This Row],[CustomerID]],Orders[[#This Row],[Order Value]])</f>
        <v>O04581C043063799.34</v>
      </c>
    </row>
    <row r="1206" spans="1:19" x14ac:dyDescent="0.25">
      <c r="A1206" s="1" t="s">
        <v>1704</v>
      </c>
      <c r="B1206" s="1" t="s">
        <v>317</v>
      </c>
      <c r="C1206" s="1" t="s">
        <v>133</v>
      </c>
      <c r="D1206" s="1" t="str">
        <f>VLOOKUP(C1206,Products[],2,FALSE)</f>
        <v>Paper Eco 932</v>
      </c>
      <c r="E1206" s="1" t="str">
        <f>VLOOKUP(Orders[[#This Row],[ProductID]],Products[],3,FALSE)</f>
        <v>Office Supplies</v>
      </c>
      <c r="F1206" s="1" t="s">
        <v>82</v>
      </c>
      <c r="G1206" s="1" t="str">
        <f>_xlfn.XLOOKUP(Orders[[#This Row],[CustomerID]],'Customers'!A:A,'Customers'!E:E)</f>
        <v>Corporate</v>
      </c>
      <c r="H1206" s="2">
        <v>45421</v>
      </c>
      <c r="I1206" s="2">
        <v>45422</v>
      </c>
      <c r="J1206">
        <v>4</v>
      </c>
      <c r="K1206">
        <v>320.52999999999997</v>
      </c>
      <c r="L1206">
        <v>0</v>
      </c>
      <c r="M1206" s="1" t="s">
        <v>52</v>
      </c>
      <c r="N1206" s="1" t="s">
        <v>34</v>
      </c>
      <c r="O1206" s="1" t="s">
        <v>21</v>
      </c>
      <c r="P1206" s="3">
        <f>Orders[[#This Row],[Quantity]]*Orders[[#This Row],[UnitPrice]]*(1-Orders[[#This Row],[Discount]])</f>
        <v>1282.1199999999999</v>
      </c>
      <c r="Q1206" s="1" t="str">
        <f>IF(AND(Orders[[#This Row],[Order Value]]&gt;50000,Orders[[#This Row],[Status]]="Completed"),"Yes","No")</f>
        <v>No</v>
      </c>
      <c r="R1206" s="1" t="str">
        <f>IF(OR(Orders[[#This Row],[Region]]="Dhaka",Orders[[#This Row],[Region]]="Chattogram"),"Priority","Standard")</f>
        <v>Priority</v>
      </c>
      <c r="S1206" s="1" t="str">
        <f>_xlfn.CONCAT(Orders[[#This Row],[OrderID]],Orders[[#This Row],[CustomerID]],Orders[[#This Row],[Order Value]])</f>
        <v>O04427C01301282.12</v>
      </c>
    </row>
    <row r="1207" spans="1:19" hidden="1" x14ac:dyDescent="0.25">
      <c r="A1207" s="1" t="s">
        <v>1705</v>
      </c>
      <c r="B1207" s="1" t="s">
        <v>209</v>
      </c>
      <c r="C1207" s="1" t="s">
        <v>95</v>
      </c>
      <c r="D1207" s="1" t="e">
        <f>VLOOKUP(C1207,Products[],2,FALSE)</f>
        <v>#N/A</v>
      </c>
      <c r="E1207" s="1" t="e">
        <f>VLOOKUP(Orders[[#This Row],[ProductID]],Products[],3,FALSE)</f>
        <v>#N/A</v>
      </c>
      <c r="F1207" s="1" t="s">
        <v>19</v>
      </c>
      <c r="G1207" s="1" t="str">
        <f>_xlfn.XLOOKUP(Orders[[#This Row],[CustomerID]],'Customers'!A:A,'Customers'!E:E)</f>
        <v>SMB</v>
      </c>
      <c r="H1207" s="2">
        <v>45391</v>
      </c>
      <c r="I1207" s="2">
        <v>45389</v>
      </c>
      <c r="J1207">
        <v>14</v>
      </c>
      <c r="K1207">
        <v>4225.78</v>
      </c>
      <c r="L1207">
        <v>0.05</v>
      </c>
      <c r="M1207" s="1" t="s">
        <v>52</v>
      </c>
      <c r="N1207" s="1" t="s">
        <v>28</v>
      </c>
      <c r="O1207" s="1" t="s">
        <v>35</v>
      </c>
      <c r="P1207" s="3">
        <f>Orders[[#This Row],[Quantity]]*Orders[[#This Row],[UnitPrice]]*(1-Orders[[#This Row],[Discount]])</f>
        <v>56202.873999999996</v>
      </c>
      <c r="Q1207" s="1" t="str">
        <f>IF(AND(Orders[[#This Row],[Order Value]]&gt;50000,Orders[[#This Row],[Status]]="Completed"),"Yes","No")</f>
        <v>No</v>
      </c>
      <c r="R1207" s="1" t="str">
        <f>IF(OR(Orders[[#This Row],[Region]]="Dhaka",Orders[[#This Row],[Region]]="Chattogram"),"Priority","Standard")</f>
        <v>Priority</v>
      </c>
      <c r="S1207" s="1" t="str">
        <f>_xlfn.CONCAT(Orders[[#This Row],[OrderID]],Orders[[#This Row],[CustomerID]],Orders[[#This Row],[Order Value]])</f>
        <v>O00338C027956202.874</v>
      </c>
    </row>
    <row r="1208" spans="1:19" x14ac:dyDescent="0.25">
      <c r="A1208" s="1" t="s">
        <v>1706</v>
      </c>
      <c r="B1208" s="1" t="s">
        <v>390</v>
      </c>
      <c r="C1208" s="1" t="s">
        <v>87</v>
      </c>
      <c r="D1208" s="1" t="str">
        <f>VLOOKUP(C1208,Products[],2,FALSE)</f>
        <v>Storage Plus 812</v>
      </c>
      <c r="E1208" s="1" t="str">
        <f>VLOOKUP(Orders[[#This Row],[ProductID]],Products[],3,FALSE)</f>
        <v>Furniture</v>
      </c>
      <c r="F1208" s="1" t="s">
        <v>42</v>
      </c>
      <c r="G1208" s="1" t="str">
        <f>_xlfn.XLOOKUP(Orders[[#This Row],[CustomerID]],'Customers'!A:A,'Customers'!E:E)</f>
        <v>Corporate</v>
      </c>
      <c r="H1208" s="2">
        <v>45996</v>
      </c>
      <c r="I1208" s="2">
        <v>46008</v>
      </c>
      <c r="J1208">
        <v>6</v>
      </c>
      <c r="K1208">
        <v>4795.1499999999996</v>
      </c>
      <c r="L1208">
        <v>0.1</v>
      </c>
      <c r="M1208" s="1" t="s">
        <v>43</v>
      </c>
      <c r="N1208" s="1" t="s">
        <v>84</v>
      </c>
      <c r="O1208" s="1" t="s">
        <v>35</v>
      </c>
      <c r="P1208" s="3">
        <f>Orders[[#This Row],[Quantity]]*Orders[[#This Row],[UnitPrice]]*(1-Orders[[#This Row],[Discount]])</f>
        <v>25893.809999999998</v>
      </c>
      <c r="Q1208" s="1" t="str">
        <f>IF(AND(Orders[[#This Row],[Order Value]]&gt;50000,Orders[[#This Row],[Status]]="Completed"),"Yes","No")</f>
        <v>No</v>
      </c>
      <c r="R1208" s="1" t="str">
        <f>IF(OR(Orders[[#This Row],[Region]]="Dhaka",Orders[[#This Row],[Region]]="Chattogram"),"Priority","Standard")</f>
        <v>Standard</v>
      </c>
      <c r="S1208" s="1" t="str">
        <f>_xlfn.CONCAT(Orders[[#This Row],[OrderID]],Orders[[#This Row],[CustomerID]],Orders[[#This Row],[Order Value]])</f>
        <v>O01858C022725893.81</v>
      </c>
    </row>
    <row r="1209" spans="1:19" x14ac:dyDescent="0.25">
      <c r="A1209" s="1" t="s">
        <v>1707</v>
      </c>
      <c r="B1209" s="1" t="s">
        <v>1099</v>
      </c>
      <c r="C1209" s="1" t="s">
        <v>162</v>
      </c>
      <c r="D1209" s="1" t="str">
        <f>VLOOKUP(C1209,Products[],2,FALSE)</f>
        <v>Binders Lite 852</v>
      </c>
      <c r="E1209" s="1" t="str">
        <f>VLOOKUP(Orders[[#This Row],[ProductID]],Products[],3,FALSE)</f>
        <v>Office Supplies</v>
      </c>
      <c r="F1209" s="1" t="s">
        <v>59</v>
      </c>
      <c r="G1209" s="1" t="str">
        <f>_xlfn.XLOOKUP(Orders[[#This Row],[CustomerID]],'Customers'!A:A,'Customers'!E:E)</f>
        <v>SMB</v>
      </c>
      <c r="H1209" s="2">
        <v>45636</v>
      </c>
      <c r="I1209" s="2">
        <v>45635</v>
      </c>
      <c r="J1209">
        <v>2</v>
      </c>
      <c r="K1209">
        <v>7193.1</v>
      </c>
      <c r="L1209">
        <v>0</v>
      </c>
      <c r="M1209" s="1" t="s">
        <v>14</v>
      </c>
      <c r="N1209" s="1" t="s">
        <v>34</v>
      </c>
      <c r="O1209" s="1" t="s">
        <v>21</v>
      </c>
      <c r="P1209" s="3">
        <f>Orders[[#This Row],[Quantity]]*Orders[[#This Row],[UnitPrice]]*(1-Orders[[#This Row],[Discount]])</f>
        <v>14386.2</v>
      </c>
      <c r="Q1209" s="1" t="str">
        <f>IF(AND(Orders[[#This Row],[Order Value]]&gt;50000,Orders[[#This Row],[Status]]="Completed"),"Yes","No")</f>
        <v>No</v>
      </c>
      <c r="R1209" s="1" t="str">
        <f>IF(OR(Orders[[#This Row],[Region]]="Dhaka",Orders[[#This Row],[Region]]="Chattogram"),"Priority","Standard")</f>
        <v>Standard</v>
      </c>
      <c r="S1209" s="1" t="str">
        <f>_xlfn.CONCAT(Orders[[#This Row],[OrderID]],Orders[[#This Row],[CustomerID]],Orders[[#This Row],[Order Value]])</f>
        <v>O03403C011714386.2</v>
      </c>
    </row>
    <row r="1210" spans="1:19" x14ac:dyDescent="0.25">
      <c r="A1210" s="1" t="s">
        <v>1708</v>
      </c>
      <c r="B1210" s="1" t="s">
        <v>757</v>
      </c>
      <c r="C1210" s="1" t="s">
        <v>133</v>
      </c>
      <c r="D1210" s="1" t="str">
        <f>VLOOKUP(C1210,Products[],2,FALSE)</f>
        <v>Paper Eco 932</v>
      </c>
      <c r="E1210" s="1" t="str">
        <f>VLOOKUP(Orders[[#This Row],[ProductID]],Products[],3,FALSE)</f>
        <v>Office Supplies</v>
      </c>
      <c r="F1210" s="1" t="s">
        <v>125</v>
      </c>
      <c r="G1210" s="1" t="str">
        <f>_xlfn.XLOOKUP(Orders[[#This Row],[CustomerID]],'Customers'!A:A,'Customers'!E:E)</f>
        <v>Corporate</v>
      </c>
      <c r="H1210" s="2">
        <v>45553</v>
      </c>
      <c r="I1210" s="2">
        <v>45566</v>
      </c>
      <c r="J1210">
        <v>2</v>
      </c>
      <c r="K1210">
        <v>6863.65</v>
      </c>
      <c r="L1210">
        <v>0</v>
      </c>
      <c r="M1210" s="1" t="s">
        <v>39</v>
      </c>
      <c r="N1210" s="1" t="s">
        <v>15</v>
      </c>
      <c r="O1210" s="1" t="s">
        <v>29</v>
      </c>
      <c r="P1210" s="3">
        <f>Orders[[#This Row],[Quantity]]*Orders[[#This Row],[UnitPrice]]*(1-Orders[[#This Row],[Discount]])</f>
        <v>13727.3</v>
      </c>
      <c r="Q1210" s="1" t="str">
        <f>IF(AND(Orders[[#This Row],[Order Value]]&gt;50000,Orders[[#This Row],[Status]]="Completed"),"Yes","No")</f>
        <v>No</v>
      </c>
      <c r="R1210" s="1" t="str">
        <f>IF(OR(Orders[[#This Row],[Region]]="Dhaka",Orders[[#This Row],[Region]]="Chattogram"),"Priority","Standard")</f>
        <v>Standard</v>
      </c>
      <c r="S1210" s="1" t="str">
        <f>_xlfn.CONCAT(Orders[[#This Row],[OrderID]],Orders[[#This Row],[CustomerID]],Orders[[#This Row],[Order Value]])</f>
        <v>O01904C026713727.3</v>
      </c>
    </row>
    <row r="1211" spans="1:19" x14ac:dyDescent="0.25">
      <c r="A1211" s="1" t="s">
        <v>1709</v>
      </c>
      <c r="B1211" s="1" t="s">
        <v>998</v>
      </c>
      <c r="C1211" s="1" t="s">
        <v>54</v>
      </c>
      <c r="D1211" s="1" t="str">
        <f>VLOOKUP(C1211,Products[],2,FALSE)</f>
        <v>Women Lite 643</v>
      </c>
      <c r="E1211" s="1" t="str">
        <f>VLOOKUP(Orders[[#This Row],[ProductID]],Products[],3,FALSE)</f>
        <v>Apparel</v>
      </c>
      <c r="F1211" s="1" t="s">
        <v>63</v>
      </c>
      <c r="G1211" s="1" t="str">
        <f>_xlfn.XLOOKUP(Orders[[#This Row],[CustomerID]],'Customers'!A:A,'Customers'!E:E)</f>
        <v>consumer</v>
      </c>
      <c r="H1211" s="2">
        <v>45816</v>
      </c>
      <c r="I1211" s="2">
        <v>45830</v>
      </c>
      <c r="J1211">
        <v>3</v>
      </c>
      <c r="K1211">
        <v>6965.01</v>
      </c>
      <c r="L1211">
        <v>0</v>
      </c>
      <c r="M1211" s="1" t="s">
        <v>14</v>
      </c>
      <c r="N1211" s="1" t="s">
        <v>15</v>
      </c>
      <c r="O1211" s="1" t="s">
        <v>35</v>
      </c>
      <c r="P1211" s="3">
        <f>Orders[[#This Row],[Quantity]]*Orders[[#This Row],[UnitPrice]]*(1-Orders[[#This Row],[Discount]])</f>
        <v>20895.03</v>
      </c>
      <c r="Q1211" s="1" t="str">
        <f>IF(AND(Orders[[#This Row],[Order Value]]&gt;50000,Orders[[#This Row],[Status]]="Completed"),"Yes","No")</f>
        <v>No</v>
      </c>
      <c r="R1211" s="1" t="str">
        <f>IF(OR(Orders[[#This Row],[Region]]="Dhaka",Orders[[#This Row],[Region]]="Chattogram"),"Priority","Standard")</f>
        <v>Standard</v>
      </c>
      <c r="S1211" s="1" t="str">
        <f>_xlfn.CONCAT(Orders[[#This Row],[OrderID]],Orders[[#This Row],[CustomerID]],Orders[[#This Row],[Order Value]])</f>
        <v>O05561C016220895.03</v>
      </c>
    </row>
    <row r="1212" spans="1:19" x14ac:dyDescent="0.25">
      <c r="A1212" s="1" t="s">
        <v>1710</v>
      </c>
      <c r="B1212" s="1" t="s">
        <v>860</v>
      </c>
      <c r="C1212" s="1" t="s">
        <v>178</v>
      </c>
      <c r="D1212" s="1" t="str">
        <f>VLOOKUP(C1212,Products[],2,FALSE)</f>
        <v>Personal Care Mini 570</v>
      </c>
      <c r="E1212" s="1" t="str">
        <f>VLOOKUP(Orders[[#This Row],[ProductID]],Products[],3,FALSE)</f>
        <v>Groceries</v>
      </c>
      <c r="F1212" s="1" t="s">
        <v>59</v>
      </c>
      <c r="G1212" s="1" t="str">
        <f>_xlfn.XLOOKUP(Orders[[#This Row],[CustomerID]],'Customers'!A:A,'Customers'!E:E)</f>
        <v>Corporate</v>
      </c>
      <c r="H1212" s="2">
        <v>45738</v>
      </c>
      <c r="I1212" s="2">
        <v>45745</v>
      </c>
      <c r="J1212">
        <v>2</v>
      </c>
      <c r="K1212">
        <v>5837.21</v>
      </c>
      <c r="L1212">
        <v>0</v>
      </c>
      <c r="M1212" s="1" t="s">
        <v>43</v>
      </c>
      <c r="N1212" s="1" t="s">
        <v>28</v>
      </c>
      <c r="O1212" s="1" t="s">
        <v>35</v>
      </c>
      <c r="P1212" s="3">
        <f>Orders[[#This Row],[Quantity]]*Orders[[#This Row],[UnitPrice]]*(1-Orders[[#This Row],[Discount]])</f>
        <v>11674.42</v>
      </c>
      <c r="Q1212" s="1" t="str">
        <f>IF(AND(Orders[[#This Row],[Order Value]]&gt;50000,Orders[[#This Row],[Status]]="Completed"),"Yes","No")</f>
        <v>No</v>
      </c>
      <c r="R1212" s="1" t="str">
        <f>IF(OR(Orders[[#This Row],[Region]]="Dhaka",Orders[[#This Row],[Region]]="Chattogram"),"Priority","Standard")</f>
        <v>Standard</v>
      </c>
      <c r="S1212" s="1" t="str">
        <f>_xlfn.CONCAT(Orders[[#This Row],[OrderID]],Orders[[#This Row],[CustomerID]],Orders[[#This Row],[Order Value]])</f>
        <v>O01549C028711674.42</v>
      </c>
    </row>
    <row r="1213" spans="1:19" x14ac:dyDescent="0.25">
      <c r="A1213" s="1" t="s">
        <v>1711</v>
      </c>
      <c r="B1213" s="1" t="s">
        <v>982</v>
      </c>
      <c r="C1213" s="1" t="s">
        <v>131</v>
      </c>
      <c r="D1213" s="1" t="str">
        <f>VLOOKUP(C1213,Products[],2,FALSE)</f>
        <v>Tables Plus 844</v>
      </c>
      <c r="E1213" s="1" t="str">
        <f>VLOOKUP(Orders[[#This Row],[ProductID]],Products[],3,FALSE)</f>
        <v>Furniture</v>
      </c>
      <c r="F1213" s="1" t="s">
        <v>19</v>
      </c>
      <c r="G1213" s="1" t="str">
        <f>_xlfn.XLOOKUP(Orders[[#This Row],[CustomerID]],'Customers'!A:A,'Customers'!E:E)</f>
        <v>consumer</v>
      </c>
      <c r="H1213" s="2">
        <v>45895</v>
      </c>
      <c r="I1213" s="2">
        <v>45908</v>
      </c>
      <c r="J1213">
        <v>2</v>
      </c>
      <c r="K1213">
        <v>184.95</v>
      </c>
      <c r="L1213">
        <v>0.15</v>
      </c>
      <c r="M1213" s="1" t="s">
        <v>20</v>
      </c>
      <c r="N1213" s="1" t="s">
        <v>84</v>
      </c>
      <c r="O1213" s="1" t="s">
        <v>21</v>
      </c>
      <c r="P1213" s="3">
        <f>Orders[[#This Row],[Quantity]]*Orders[[#This Row],[UnitPrice]]*(1-Orders[[#This Row],[Discount]])</f>
        <v>314.41499999999996</v>
      </c>
      <c r="Q1213" s="1" t="str">
        <f>IF(AND(Orders[[#This Row],[Order Value]]&gt;50000,Orders[[#This Row],[Status]]="Completed"),"Yes","No")</f>
        <v>No</v>
      </c>
      <c r="R1213" s="1" t="str">
        <f>IF(OR(Orders[[#This Row],[Region]]="Dhaka",Orders[[#This Row],[Region]]="Chattogram"),"Priority","Standard")</f>
        <v>Priority</v>
      </c>
      <c r="S1213" s="1" t="str">
        <f>_xlfn.CONCAT(Orders[[#This Row],[OrderID]],Orders[[#This Row],[CustomerID]],Orders[[#This Row],[Order Value]])</f>
        <v>O01491C0256314.415</v>
      </c>
    </row>
    <row r="1214" spans="1:19" x14ac:dyDescent="0.25">
      <c r="A1214" s="1" t="s">
        <v>1712</v>
      </c>
      <c r="B1214" s="1" t="s">
        <v>470</v>
      </c>
      <c r="C1214" s="1" t="s">
        <v>199</v>
      </c>
      <c r="D1214" s="1" t="str">
        <f>VLOOKUP(C1214,Products[],2,FALSE)</f>
        <v>Laptops Deluxe 892</v>
      </c>
      <c r="E1214" s="1" t="str">
        <f>VLOOKUP(Orders[[#This Row],[ProductID]],Products[],3,FALSE)</f>
        <v>Electronics</v>
      </c>
      <c r="F1214" s="1" t="s">
        <v>47</v>
      </c>
      <c r="G1214" s="1" t="str">
        <f>_xlfn.XLOOKUP(Orders[[#This Row],[CustomerID]],'Customers'!A:A,'Customers'!E:E)</f>
        <v>consumer</v>
      </c>
      <c r="H1214" s="2">
        <v>45372</v>
      </c>
      <c r="I1214" s="2">
        <v>45379</v>
      </c>
      <c r="J1214">
        <v>6</v>
      </c>
      <c r="K1214">
        <v>1603.5</v>
      </c>
      <c r="L1214">
        <v>0</v>
      </c>
      <c r="M1214" s="1" t="s">
        <v>14</v>
      </c>
      <c r="N1214" s="1" t="s">
        <v>15</v>
      </c>
      <c r="O1214" s="1" t="s">
        <v>29</v>
      </c>
      <c r="P1214" s="3">
        <f>Orders[[#This Row],[Quantity]]*Orders[[#This Row],[UnitPrice]]*(1-Orders[[#This Row],[Discount]])</f>
        <v>9621</v>
      </c>
      <c r="Q1214" s="1" t="str">
        <f>IF(AND(Orders[[#This Row],[Order Value]]&gt;50000,Orders[[#This Row],[Status]]="Completed"),"Yes","No")</f>
        <v>No</v>
      </c>
      <c r="R1214" s="1" t="str">
        <f>IF(OR(Orders[[#This Row],[Region]]="Dhaka",Orders[[#This Row],[Region]]="Chattogram"),"Priority","Standard")</f>
        <v>Standard</v>
      </c>
      <c r="S1214" s="1" t="str">
        <f>_xlfn.CONCAT(Orders[[#This Row],[OrderID]],Orders[[#This Row],[CustomerID]],Orders[[#This Row],[Order Value]])</f>
        <v>O04431C01339621</v>
      </c>
    </row>
    <row r="1215" spans="1:19" x14ac:dyDescent="0.25">
      <c r="A1215" s="1" t="s">
        <v>1713</v>
      </c>
      <c r="B1215" s="1" t="s">
        <v>1320</v>
      </c>
      <c r="C1215" s="1" t="s">
        <v>124</v>
      </c>
      <c r="D1215" s="1" t="str">
        <f>VLOOKUP(C1215,Products[],2,FALSE)</f>
        <v>Decor Lite 474</v>
      </c>
      <c r="E1215" s="1" t="str">
        <f>VLOOKUP(Orders[[#This Row],[ProductID]],Products[],3,FALSE)</f>
        <v>Furniture</v>
      </c>
      <c r="F1215" s="1" t="s">
        <v>79</v>
      </c>
      <c r="G1215" s="1" t="str">
        <f>_xlfn.XLOOKUP(Orders[[#This Row],[CustomerID]],'Customers'!A:A,'Customers'!E:E)</f>
        <v>SMB</v>
      </c>
      <c r="H1215" s="2">
        <v>45579</v>
      </c>
      <c r="I1215" s="2">
        <v>45591</v>
      </c>
      <c r="J1215">
        <v>13</v>
      </c>
      <c r="K1215">
        <v>6025.73</v>
      </c>
      <c r="L1215">
        <v>0</v>
      </c>
      <c r="M1215" s="1" t="s">
        <v>14</v>
      </c>
      <c r="N1215" s="1" t="s">
        <v>28</v>
      </c>
      <c r="O1215" s="1" t="s">
        <v>24</v>
      </c>
      <c r="P1215" s="3">
        <f>Orders[[#This Row],[Quantity]]*Orders[[#This Row],[UnitPrice]]*(1-Orders[[#This Row],[Discount]])</f>
        <v>78334.489999999991</v>
      </c>
      <c r="Q1215" s="1" t="str">
        <f>IF(AND(Orders[[#This Row],[Order Value]]&gt;50000,Orders[[#This Row],[Status]]="Completed"),"Yes","No")</f>
        <v>No</v>
      </c>
      <c r="R1215" s="1" t="str">
        <f>IF(OR(Orders[[#This Row],[Region]]="Dhaka",Orders[[#This Row],[Region]]="Chattogram"),"Priority","Standard")</f>
        <v>Standard</v>
      </c>
      <c r="S1215" s="1" t="str">
        <f>_xlfn.CONCAT(Orders[[#This Row],[OrderID]],Orders[[#This Row],[CustomerID]],Orders[[#This Row],[Order Value]])</f>
        <v>O04935C042478334.49</v>
      </c>
    </row>
    <row r="1216" spans="1:19" x14ac:dyDescent="0.25">
      <c r="A1216" s="1" t="s">
        <v>1714</v>
      </c>
      <c r="B1216" s="1" t="s">
        <v>596</v>
      </c>
      <c r="C1216" s="1" t="s">
        <v>199</v>
      </c>
      <c r="D1216" s="1" t="str">
        <f>VLOOKUP(C1216,Products[],2,FALSE)</f>
        <v>Laptops Deluxe 892</v>
      </c>
      <c r="E1216" s="1" t="str">
        <f>VLOOKUP(Orders[[#This Row],[ProductID]],Products[],3,FALSE)</f>
        <v>Electronics</v>
      </c>
      <c r="F1216" s="1" t="s">
        <v>33</v>
      </c>
      <c r="G1216" s="1" t="str">
        <f>_xlfn.XLOOKUP(Orders[[#This Row],[CustomerID]],'Customers'!A:A,'Customers'!E:E)</f>
        <v>Home Office</v>
      </c>
      <c r="H1216" s="2">
        <v>45643</v>
      </c>
      <c r="I1216" s="2">
        <v>45642</v>
      </c>
      <c r="J1216">
        <v>24</v>
      </c>
      <c r="K1216">
        <v>5254.9</v>
      </c>
      <c r="L1216">
        <v>0.1</v>
      </c>
      <c r="M1216" s="1" t="s">
        <v>20</v>
      </c>
      <c r="N1216" s="1" t="s">
        <v>34</v>
      </c>
      <c r="O1216" s="1" t="s">
        <v>35</v>
      </c>
      <c r="P1216" s="3">
        <f>Orders[[#This Row],[Quantity]]*Orders[[#This Row],[UnitPrice]]*(1-Orders[[#This Row],[Discount]])</f>
        <v>113505.84</v>
      </c>
      <c r="Q1216" s="1" t="str">
        <f>IF(AND(Orders[[#This Row],[Order Value]]&gt;50000,Orders[[#This Row],[Status]]="Completed"),"Yes","No")</f>
        <v>Yes</v>
      </c>
      <c r="R1216" s="1" t="str">
        <f>IF(OR(Orders[[#This Row],[Region]]="Dhaka",Orders[[#This Row],[Region]]="Chattogram"),"Priority","Standard")</f>
        <v>Priority</v>
      </c>
      <c r="S1216" s="1" t="str">
        <f>_xlfn.CONCAT(Orders[[#This Row],[OrderID]],Orders[[#This Row],[CustomerID]],Orders[[#This Row],[Order Value]])</f>
        <v>O00185C0422113505.84</v>
      </c>
    </row>
    <row r="1217" spans="1:19" x14ac:dyDescent="0.25">
      <c r="A1217" s="1" t="s">
        <v>1715</v>
      </c>
      <c r="B1217" s="1" t="s">
        <v>1318</v>
      </c>
      <c r="C1217" s="1" t="s">
        <v>58</v>
      </c>
      <c r="D1217" s="1" t="str">
        <f>VLOOKUP(C1217,Products[],2,FALSE)</f>
        <v>Beverages Standard 258</v>
      </c>
      <c r="E1217" s="1" t="str">
        <f>VLOOKUP(Orders[[#This Row],[ProductID]],Products[],3,FALSE)</f>
        <v>Groceries</v>
      </c>
      <c r="F1217" s="1" t="s">
        <v>42</v>
      </c>
      <c r="G1217" s="1" t="str">
        <f>_xlfn.XLOOKUP(Orders[[#This Row],[CustomerID]],'Customers'!A:A,'Customers'!E:E)</f>
        <v>Home Office</v>
      </c>
      <c r="H1217" s="2">
        <v>45775</v>
      </c>
      <c r="I1217" s="2">
        <v>45780</v>
      </c>
      <c r="J1217">
        <v>1</v>
      </c>
      <c r="K1217">
        <v>4062.17</v>
      </c>
      <c r="L1217">
        <v>0.05</v>
      </c>
      <c r="M1217" s="1" t="s">
        <v>52</v>
      </c>
      <c r="N1217" s="1" t="s">
        <v>34</v>
      </c>
      <c r="O1217" s="1" t="s">
        <v>24</v>
      </c>
      <c r="P1217" s="3">
        <f>Orders[[#This Row],[Quantity]]*Orders[[#This Row],[UnitPrice]]*(1-Orders[[#This Row],[Discount]])</f>
        <v>3859.0614999999998</v>
      </c>
      <c r="Q1217" s="1" t="str">
        <f>IF(AND(Orders[[#This Row],[Order Value]]&gt;50000,Orders[[#This Row],[Status]]="Completed"),"Yes","No")</f>
        <v>No</v>
      </c>
      <c r="R1217" s="1" t="str">
        <f>IF(OR(Orders[[#This Row],[Region]]="Dhaka",Orders[[#This Row],[Region]]="Chattogram"),"Priority","Standard")</f>
        <v>Priority</v>
      </c>
      <c r="S1217" s="1" t="str">
        <f>_xlfn.CONCAT(Orders[[#This Row],[OrderID]],Orders[[#This Row],[CustomerID]],Orders[[#This Row],[Order Value]])</f>
        <v>O02376C02303859.0615</v>
      </c>
    </row>
    <row r="1218" spans="1:19" x14ac:dyDescent="0.25">
      <c r="A1218" s="1" t="s">
        <v>1716</v>
      </c>
      <c r="B1218" s="1" t="s">
        <v>622</v>
      </c>
      <c r="C1218" s="1" t="s">
        <v>267</v>
      </c>
      <c r="D1218" s="1" t="str">
        <f>VLOOKUP(C1218,Products[],2,FALSE)</f>
        <v>Decor Prime 953</v>
      </c>
      <c r="E1218" s="1" t="str">
        <f>VLOOKUP(Orders[[#This Row],[ProductID]],Products[],3,FALSE)</f>
        <v>Furniture</v>
      </c>
      <c r="F1218" s="1" t="s">
        <v>23</v>
      </c>
      <c r="G1218" s="1" t="str">
        <f>_xlfn.XLOOKUP(Orders[[#This Row],[CustomerID]],'Customers'!A:A,'Customers'!E:E)</f>
        <v>Corporate</v>
      </c>
      <c r="H1218" s="2">
        <v>45505</v>
      </c>
      <c r="I1218" s="2">
        <v>45506</v>
      </c>
      <c r="J1218">
        <v>8</v>
      </c>
      <c r="K1218">
        <v>4636.22</v>
      </c>
      <c r="L1218">
        <v>0.05</v>
      </c>
      <c r="M1218" s="1" t="s">
        <v>14</v>
      </c>
      <c r="N1218" s="1" t="s">
        <v>28</v>
      </c>
      <c r="O1218" s="1" t="s">
        <v>29</v>
      </c>
      <c r="P1218" s="3">
        <f>Orders[[#This Row],[Quantity]]*Orders[[#This Row],[UnitPrice]]*(1-Orders[[#This Row],[Discount]])</f>
        <v>35235.271999999997</v>
      </c>
      <c r="Q1218" s="1" t="str">
        <f>IF(AND(Orders[[#This Row],[Order Value]]&gt;50000,Orders[[#This Row],[Status]]="Completed"),"Yes","No")</f>
        <v>No</v>
      </c>
      <c r="R1218" s="1" t="str">
        <f>IF(OR(Orders[[#This Row],[Region]]="Dhaka",Orders[[#This Row],[Region]]="Chattogram"),"Priority","Standard")</f>
        <v>Standard</v>
      </c>
      <c r="S1218" s="1" t="str">
        <f>_xlfn.CONCAT(Orders[[#This Row],[OrderID]],Orders[[#This Row],[CustomerID]],Orders[[#This Row],[Order Value]])</f>
        <v>O04563C022835235.272</v>
      </c>
    </row>
    <row r="1219" spans="1:19" x14ac:dyDescent="0.25">
      <c r="A1219" s="1" t="s">
        <v>1717</v>
      </c>
      <c r="B1219" s="1" t="s">
        <v>661</v>
      </c>
      <c r="C1219" s="1" t="s">
        <v>41</v>
      </c>
      <c r="D1219" s="1" t="str">
        <f>VLOOKUP(C1219,Products[],2,FALSE)</f>
        <v>Personal Care Mini 941</v>
      </c>
      <c r="E1219" s="1" t="str">
        <f>VLOOKUP(Orders[[#This Row],[ProductID]],Products[],3,FALSE)</f>
        <v>Groceries</v>
      </c>
      <c r="F1219" s="1" t="s">
        <v>152</v>
      </c>
      <c r="G1219" s="1" t="str">
        <f>_xlfn.XLOOKUP(Orders[[#This Row],[CustomerID]],'Customers'!A:A,'Customers'!E:E)</f>
        <v>SMB</v>
      </c>
      <c r="H1219" s="2">
        <v>45544</v>
      </c>
      <c r="I1219" s="2">
        <v>45549</v>
      </c>
      <c r="J1219">
        <v>20</v>
      </c>
      <c r="K1219">
        <v>2042.83</v>
      </c>
      <c r="L1219">
        <v>0</v>
      </c>
      <c r="M1219" s="1" t="s">
        <v>43</v>
      </c>
      <c r="N1219" s="1" t="s">
        <v>34</v>
      </c>
      <c r="O1219" s="1" t="s">
        <v>35</v>
      </c>
      <c r="P1219" s="3">
        <f>Orders[[#This Row],[Quantity]]*Orders[[#This Row],[UnitPrice]]*(1-Orders[[#This Row],[Discount]])</f>
        <v>40856.6</v>
      </c>
      <c r="Q1219" s="1" t="str">
        <f>IF(AND(Orders[[#This Row],[Order Value]]&gt;50000,Orders[[#This Row],[Status]]="Completed"),"Yes","No")</f>
        <v>No</v>
      </c>
      <c r="R1219" s="1" t="str">
        <f>IF(OR(Orders[[#This Row],[Region]]="Dhaka",Orders[[#This Row],[Region]]="Chattogram"),"Priority","Standard")</f>
        <v>Standard</v>
      </c>
      <c r="S1219" s="1" t="str">
        <f>_xlfn.CONCAT(Orders[[#This Row],[OrderID]],Orders[[#This Row],[CustomerID]],Orders[[#This Row],[Order Value]])</f>
        <v>O01449C002440856.6</v>
      </c>
    </row>
    <row r="1220" spans="1:19" x14ac:dyDescent="0.25">
      <c r="A1220" s="1" t="s">
        <v>1718</v>
      </c>
      <c r="B1220" s="1" t="s">
        <v>257</v>
      </c>
      <c r="C1220" s="1" t="s">
        <v>27</v>
      </c>
      <c r="D1220" s="1" t="str">
        <f>VLOOKUP(C1220,Products[],2,FALSE)</f>
        <v>Women Eco 225</v>
      </c>
      <c r="E1220" s="1" t="str">
        <f>VLOOKUP(Orders[[#This Row],[ProductID]],Products[],3,FALSE)</f>
        <v>Apparel</v>
      </c>
      <c r="F1220" s="1" t="s">
        <v>33</v>
      </c>
      <c r="G1220" s="1" t="str">
        <f>_xlfn.XLOOKUP(Orders[[#This Row],[CustomerID]],'Customers'!A:A,'Customers'!E:E)</f>
        <v>consumer</v>
      </c>
      <c r="H1220" s="2">
        <v>45679</v>
      </c>
      <c r="I1220" s="2">
        <v>45690</v>
      </c>
      <c r="J1220">
        <v>6</v>
      </c>
      <c r="K1220">
        <v>4717.92</v>
      </c>
      <c r="L1220">
        <v>0.2</v>
      </c>
      <c r="M1220" s="1" t="s">
        <v>52</v>
      </c>
      <c r="N1220" s="1" t="s">
        <v>84</v>
      </c>
      <c r="O1220" s="1" t="s">
        <v>35</v>
      </c>
      <c r="P1220" s="3">
        <f>Orders[[#This Row],[Quantity]]*Orders[[#This Row],[UnitPrice]]*(1-Orders[[#This Row],[Discount]])</f>
        <v>22646.016000000003</v>
      </c>
      <c r="Q1220" s="1" t="str">
        <f>IF(AND(Orders[[#This Row],[Order Value]]&gt;50000,Orders[[#This Row],[Status]]="Completed"),"Yes","No")</f>
        <v>No</v>
      </c>
      <c r="R1220" s="1" t="str">
        <f>IF(OR(Orders[[#This Row],[Region]]="Dhaka",Orders[[#This Row],[Region]]="Chattogram"),"Priority","Standard")</f>
        <v>Priority</v>
      </c>
      <c r="S1220" s="1" t="str">
        <f>_xlfn.CONCAT(Orders[[#This Row],[OrderID]],Orders[[#This Row],[CustomerID]],Orders[[#This Row],[Order Value]])</f>
        <v>O05085C020422646.016</v>
      </c>
    </row>
    <row r="1221" spans="1:19" x14ac:dyDescent="0.25">
      <c r="A1221" s="1" t="s">
        <v>1719</v>
      </c>
      <c r="B1221" s="1" t="s">
        <v>243</v>
      </c>
      <c r="C1221" s="1" t="s">
        <v>65</v>
      </c>
      <c r="D1221" s="1" t="str">
        <f>VLOOKUP(C1221,Products[],2,FALSE)</f>
        <v>Household Classic 671</v>
      </c>
      <c r="E1221" s="1" t="str">
        <f>VLOOKUP(Orders[[#This Row],[ProductID]],Products[],3,FALSE)</f>
        <v>Groceries</v>
      </c>
      <c r="F1221" s="1" t="s">
        <v>23</v>
      </c>
      <c r="G1221" s="1" t="str">
        <f>_xlfn.XLOOKUP(Orders[[#This Row],[CustomerID]],'Customers'!A:A,'Customers'!E:E)</f>
        <v>Corporate</v>
      </c>
      <c r="H1221" s="2">
        <v>46021</v>
      </c>
      <c r="I1221" s="2">
        <v>46029</v>
      </c>
      <c r="J1221">
        <v>10</v>
      </c>
      <c r="K1221">
        <v>115.24</v>
      </c>
      <c r="L1221">
        <v>0</v>
      </c>
      <c r="M1221" s="1" t="s">
        <v>52</v>
      </c>
      <c r="N1221" s="1" t="s">
        <v>15</v>
      </c>
      <c r="O1221" s="1" t="s">
        <v>29</v>
      </c>
      <c r="P1221" s="3">
        <f>Orders[[#This Row],[Quantity]]*Orders[[#This Row],[UnitPrice]]*(1-Orders[[#This Row],[Discount]])</f>
        <v>1152.3999999999999</v>
      </c>
      <c r="Q1221" s="1" t="str">
        <f>IF(AND(Orders[[#This Row],[Order Value]]&gt;50000,Orders[[#This Row],[Status]]="Completed"),"Yes","No")</f>
        <v>No</v>
      </c>
      <c r="R1221" s="1" t="str">
        <f>IF(OR(Orders[[#This Row],[Region]]="Dhaka",Orders[[#This Row],[Region]]="Chattogram"),"Priority","Standard")</f>
        <v>Priority</v>
      </c>
      <c r="S1221" s="1" t="str">
        <f>_xlfn.CONCAT(Orders[[#This Row],[OrderID]],Orders[[#This Row],[CustomerID]],Orders[[#This Row],[Order Value]])</f>
        <v>O01172C03961152.4</v>
      </c>
    </row>
    <row r="1222" spans="1:19" x14ac:dyDescent="0.25">
      <c r="A1222" s="1" t="s">
        <v>1720</v>
      </c>
      <c r="B1222" s="1" t="s">
        <v>540</v>
      </c>
      <c r="C1222" s="1" t="s">
        <v>124</v>
      </c>
      <c r="D1222" s="1" t="str">
        <f>VLOOKUP(C1222,Products[],2,FALSE)</f>
        <v>Decor Lite 474</v>
      </c>
      <c r="E1222" s="1" t="str">
        <f>VLOOKUP(Orders[[#This Row],[ProductID]],Products[],3,FALSE)</f>
        <v>Furniture</v>
      </c>
      <c r="F1222" s="1" t="s">
        <v>33</v>
      </c>
      <c r="G1222" s="1" t="str">
        <f>_xlfn.XLOOKUP(Orders[[#This Row],[CustomerID]],'Customers'!A:A,'Customers'!E:E)</f>
        <v>Corporate</v>
      </c>
      <c r="H1222" s="2">
        <v>45530</v>
      </c>
      <c r="I1222" s="2">
        <v>45533</v>
      </c>
      <c r="J1222">
        <v>14</v>
      </c>
      <c r="K1222">
        <v>7104.26</v>
      </c>
      <c r="L1222">
        <v>0.1</v>
      </c>
      <c r="M1222" s="1" t="s">
        <v>39</v>
      </c>
      <c r="N1222" s="1" t="s">
        <v>84</v>
      </c>
      <c r="O1222" s="1" t="s">
        <v>29</v>
      </c>
      <c r="P1222" s="3">
        <f>Orders[[#This Row],[Quantity]]*Orders[[#This Row],[UnitPrice]]*(1-Orders[[#This Row],[Discount]])</f>
        <v>89513.676000000007</v>
      </c>
      <c r="Q1222" s="1" t="str">
        <f>IF(AND(Orders[[#This Row],[Order Value]]&gt;50000,Orders[[#This Row],[Status]]="Completed"),"Yes","No")</f>
        <v>No</v>
      </c>
      <c r="R1222" s="1" t="str">
        <f>IF(OR(Orders[[#This Row],[Region]]="Dhaka",Orders[[#This Row],[Region]]="Chattogram"),"Priority","Standard")</f>
        <v>Standard</v>
      </c>
      <c r="S1222" s="1" t="str">
        <f>_xlfn.CONCAT(Orders[[#This Row],[OrderID]],Orders[[#This Row],[CustomerID]],Orders[[#This Row],[Order Value]])</f>
        <v>O05016C002789513.676</v>
      </c>
    </row>
    <row r="1223" spans="1:19" x14ac:dyDescent="0.25">
      <c r="A1223" s="1" t="s">
        <v>1721</v>
      </c>
      <c r="B1223" s="1" t="s">
        <v>636</v>
      </c>
      <c r="C1223" s="1" t="s">
        <v>76</v>
      </c>
      <c r="D1223" s="1" t="str">
        <f>VLOOKUP(C1223,Products[],2,FALSE)</f>
        <v>Mobile Accessories Mini 994</v>
      </c>
      <c r="E1223" s="1" t="str">
        <f>VLOOKUP(Orders[[#This Row],[ProductID]],Products[],3,FALSE)</f>
        <v>Electronics</v>
      </c>
      <c r="F1223" s="1" t="s">
        <v>23</v>
      </c>
      <c r="G1223" s="1" t="str">
        <f>_xlfn.XLOOKUP(Orders[[#This Row],[CustomerID]],'Customers'!A:A,'Customers'!E:E)</f>
        <v>Home Office</v>
      </c>
      <c r="H1223" s="2">
        <v>45718</v>
      </c>
      <c r="I1223" s="2">
        <v>45725</v>
      </c>
      <c r="J1223">
        <v>10</v>
      </c>
      <c r="K1223">
        <v>7282.15</v>
      </c>
      <c r="L1223">
        <v>0</v>
      </c>
      <c r="M1223" s="1" t="s">
        <v>20</v>
      </c>
      <c r="N1223" s="1" t="s">
        <v>34</v>
      </c>
      <c r="O1223" s="1" t="s">
        <v>21</v>
      </c>
      <c r="P1223" s="3">
        <f>Orders[[#This Row],[Quantity]]*Orders[[#This Row],[UnitPrice]]*(1-Orders[[#This Row],[Discount]])</f>
        <v>72821.5</v>
      </c>
      <c r="Q1223" s="1" t="str">
        <f>IF(AND(Orders[[#This Row],[Order Value]]&gt;50000,Orders[[#This Row],[Status]]="Completed"),"Yes","No")</f>
        <v>Yes</v>
      </c>
      <c r="R1223" s="1" t="str">
        <f>IF(OR(Orders[[#This Row],[Region]]="Dhaka",Orders[[#This Row],[Region]]="Chattogram"),"Priority","Standard")</f>
        <v>Priority</v>
      </c>
      <c r="S1223" s="1" t="str">
        <f>_xlfn.CONCAT(Orders[[#This Row],[OrderID]],Orders[[#This Row],[CustomerID]],Orders[[#This Row],[Order Value]])</f>
        <v>O04807C013472821.5</v>
      </c>
    </row>
    <row r="1224" spans="1:19" x14ac:dyDescent="0.25">
      <c r="A1224" s="1" t="s">
        <v>1722</v>
      </c>
      <c r="B1224" s="1" t="s">
        <v>929</v>
      </c>
      <c r="C1224" s="1" t="s">
        <v>191</v>
      </c>
      <c r="D1224" s="1" t="str">
        <f>VLOOKUP(C1224,Products[],2,FALSE)</f>
        <v>Snacks Standard 597</v>
      </c>
      <c r="E1224" s="1" t="str">
        <f>VLOOKUP(Orders[[#This Row],[ProductID]],Products[],3,FALSE)</f>
        <v>Groceries</v>
      </c>
      <c r="F1224" s="1" t="s">
        <v>82</v>
      </c>
      <c r="G1224" s="1" t="str">
        <f>_xlfn.XLOOKUP(Orders[[#This Row],[CustomerID]],'Customers'!A:A,'Customers'!E:E)</f>
        <v>SMB</v>
      </c>
      <c r="H1224" s="2">
        <v>45821</v>
      </c>
      <c r="I1224" s="2">
        <v>45827</v>
      </c>
      <c r="J1224">
        <v>19</v>
      </c>
      <c r="K1224">
        <v>7638.89</v>
      </c>
      <c r="L1224">
        <v>0.15</v>
      </c>
      <c r="M1224" s="1" t="s">
        <v>20</v>
      </c>
      <c r="N1224" s="1" t="s">
        <v>34</v>
      </c>
      <c r="O1224" s="1" t="s">
        <v>35</v>
      </c>
      <c r="P1224" s="3">
        <f>Orders[[#This Row],[Quantity]]*Orders[[#This Row],[UnitPrice]]*(1-Orders[[#This Row],[Discount]])</f>
        <v>123368.0735</v>
      </c>
      <c r="Q1224" s="1" t="str">
        <f>IF(AND(Orders[[#This Row],[Order Value]]&gt;50000,Orders[[#This Row],[Status]]="Completed"),"Yes","No")</f>
        <v>Yes</v>
      </c>
      <c r="R1224" s="1" t="str">
        <f>IF(OR(Orders[[#This Row],[Region]]="Dhaka",Orders[[#This Row],[Region]]="Chattogram"),"Priority","Standard")</f>
        <v>Priority</v>
      </c>
      <c r="S1224" s="1" t="str">
        <f>_xlfn.CONCAT(Orders[[#This Row],[OrderID]],Orders[[#This Row],[CustomerID]],Orders[[#This Row],[Order Value]])</f>
        <v>O04168C0050123368.0735</v>
      </c>
    </row>
    <row r="1225" spans="1:19" x14ac:dyDescent="0.25">
      <c r="A1225" s="1" t="s">
        <v>1723</v>
      </c>
      <c r="B1225" s="1" t="s">
        <v>94</v>
      </c>
      <c r="C1225" s="1" t="s">
        <v>27</v>
      </c>
      <c r="D1225" s="1" t="str">
        <f>VLOOKUP(C1225,Products[],2,FALSE)</f>
        <v>Women Eco 225</v>
      </c>
      <c r="E1225" s="1" t="str">
        <f>VLOOKUP(Orders[[#This Row],[ProductID]],Products[],3,FALSE)</f>
        <v>Apparel</v>
      </c>
      <c r="F1225" s="1" t="s">
        <v>33</v>
      </c>
      <c r="G1225" s="1" t="str">
        <f>_xlfn.XLOOKUP(Orders[[#This Row],[CustomerID]],'Customers'!A:A,'Customers'!E:E)</f>
        <v>consumer</v>
      </c>
      <c r="H1225" s="2">
        <v>45646</v>
      </c>
      <c r="I1225" s="2">
        <v>45649</v>
      </c>
      <c r="J1225">
        <v>16</v>
      </c>
      <c r="K1225">
        <v>5425.73</v>
      </c>
      <c r="L1225">
        <v>0.2</v>
      </c>
      <c r="M1225" s="1" t="s">
        <v>20</v>
      </c>
      <c r="N1225" s="1" t="s">
        <v>15</v>
      </c>
      <c r="O1225" s="1" t="s">
        <v>24</v>
      </c>
      <c r="P1225" s="3">
        <f>Orders[[#This Row],[Quantity]]*Orders[[#This Row],[UnitPrice]]*(1-Orders[[#This Row],[Discount]])</f>
        <v>69449.343999999997</v>
      </c>
      <c r="Q1225" s="1" t="str">
        <f>IF(AND(Orders[[#This Row],[Order Value]]&gt;50000,Orders[[#This Row],[Status]]="Completed"),"Yes","No")</f>
        <v>No</v>
      </c>
      <c r="R1225" s="1" t="str">
        <f>IF(OR(Orders[[#This Row],[Region]]="Dhaka",Orders[[#This Row],[Region]]="Chattogram"),"Priority","Standard")</f>
        <v>Priority</v>
      </c>
      <c r="S1225" s="1" t="str">
        <f>_xlfn.CONCAT(Orders[[#This Row],[OrderID]],Orders[[#This Row],[CustomerID]],Orders[[#This Row],[Order Value]])</f>
        <v>O03323C040769449.344</v>
      </c>
    </row>
    <row r="1226" spans="1:19" x14ac:dyDescent="0.25">
      <c r="A1226" s="1" t="s">
        <v>1724</v>
      </c>
      <c r="B1226" s="1" t="s">
        <v>1259</v>
      </c>
      <c r="C1226" s="1" t="s">
        <v>230</v>
      </c>
      <c r="D1226" s="1" t="str">
        <f>VLOOKUP(C1226,Products[],2,FALSE)</f>
        <v>Footwear Eco 532</v>
      </c>
      <c r="E1226" s="1" t="str">
        <f>VLOOKUP(Orders[[#This Row],[ProductID]],Products[],3,FALSE)</f>
        <v>Apparel</v>
      </c>
      <c r="F1226" s="1" t="s">
        <v>59</v>
      </c>
      <c r="G1226" s="1" t="str">
        <f>_xlfn.XLOOKUP(Orders[[#This Row],[CustomerID]],'Customers'!A:A,'Customers'!E:E)</f>
        <v>SMB</v>
      </c>
      <c r="H1226" s="2">
        <v>45394</v>
      </c>
      <c r="I1226" s="2">
        <v>45396</v>
      </c>
      <c r="J1226">
        <v>11</v>
      </c>
      <c r="K1226">
        <v>3940.8</v>
      </c>
      <c r="L1226">
        <v>0.2</v>
      </c>
      <c r="M1226" s="1" t="s">
        <v>39</v>
      </c>
      <c r="N1226" s="1" t="s">
        <v>84</v>
      </c>
      <c r="O1226" s="1" t="s">
        <v>29</v>
      </c>
      <c r="P1226" s="3">
        <f>Orders[[#This Row],[Quantity]]*Orders[[#This Row],[UnitPrice]]*(1-Orders[[#This Row],[Discount]])</f>
        <v>34679.040000000001</v>
      </c>
      <c r="Q1226" s="1" t="str">
        <f>IF(AND(Orders[[#This Row],[Order Value]]&gt;50000,Orders[[#This Row],[Status]]="Completed"),"Yes","No")</f>
        <v>No</v>
      </c>
      <c r="R1226" s="1" t="str">
        <f>IF(OR(Orders[[#This Row],[Region]]="Dhaka",Orders[[#This Row],[Region]]="Chattogram"),"Priority","Standard")</f>
        <v>Standard</v>
      </c>
      <c r="S1226" s="1" t="str">
        <f>_xlfn.CONCAT(Orders[[#This Row],[OrderID]],Orders[[#This Row],[CustomerID]],Orders[[#This Row],[Order Value]])</f>
        <v>O02737C046034679.04</v>
      </c>
    </row>
    <row r="1227" spans="1:19" x14ac:dyDescent="0.25">
      <c r="A1227" s="1" t="s">
        <v>1725</v>
      </c>
      <c r="B1227" s="1" t="s">
        <v>512</v>
      </c>
      <c r="C1227" s="1" t="s">
        <v>124</v>
      </c>
      <c r="D1227" s="1" t="str">
        <f>VLOOKUP(C1227,Products[],2,FALSE)</f>
        <v>Decor Lite 474</v>
      </c>
      <c r="E1227" s="1" t="str">
        <f>VLOOKUP(Orders[[#This Row],[ProductID]],Products[],3,FALSE)</f>
        <v>Furniture</v>
      </c>
      <c r="F1227" s="1" t="s">
        <v>23</v>
      </c>
      <c r="G1227" s="1" t="str">
        <f>_xlfn.XLOOKUP(Orders[[#This Row],[CustomerID]],'Customers'!A:A,'Customers'!E:E)</f>
        <v>consumer</v>
      </c>
      <c r="H1227" s="2">
        <v>46015</v>
      </c>
      <c r="I1227" s="2">
        <v>46024</v>
      </c>
      <c r="J1227">
        <v>14</v>
      </c>
      <c r="K1227">
        <v>6627.48</v>
      </c>
      <c r="L1227">
        <v>0</v>
      </c>
      <c r="M1227" s="1" t="s">
        <v>52</v>
      </c>
      <c r="N1227" s="1" t="s">
        <v>15</v>
      </c>
      <c r="O1227" s="1" t="s">
        <v>21</v>
      </c>
      <c r="P1227" s="3">
        <f>Orders[[#This Row],[Quantity]]*Orders[[#This Row],[UnitPrice]]*(1-Orders[[#This Row],[Discount]])</f>
        <v>92784.72</v>
      </c>
      <c r="Q1227" s="1" t="str">
        <f>IF(AND(Orders[[#This Row],[Order Value]]&gt;50000,Orders[[#This Row],[Status]]="Completed"),"Yes","No")</f>
        <v>No</v>
      </c>
      <c r="R1227" s="1" t="str">
        <f>IF(OR(Orders[[#This Row],[Region]]="Dhaka",Orders[[#This Row],[Region]]="Chattogram"),"Priority","Standard")</f>
        <v>Priority</v>
      </c>
      <c r="S1227" s="1" t="str">
        <f>_xlfn.CONCAT(Orders[[#This Row],[OrderID]],Orders[[#This Row],[CustomerID]],Orders[[#This Row],[Order Value]])</f>
        <v>O01833C034692784.72</v>
      </c>
    </row>
    <row r="1228" spans="1:19" x14ac:dyDescent="0.25">
      <c r="A1228" s="1" t="s">
        <v>1726</v>
      </c>
      <c r="B1228" s="1" t="s">
        <v>754</v>
      </c>
      <c r="C1228" s="1" t="s">
        <v>111</v>
      </c>
      <c r="D1228" s="1" t="str">
        <f>VLOOKUP(C1228,Products[],2,FALSE)</f>
        <v>Footwear Eco 867</v>
      </c>
      <c r="E1228" s="1" t="str">
        <f>VLOOKUP(Orders[[#This Row],[ProductID]],Products[],3,FALSE)</f>
        <v>Apparel</v>
      </c>
      <c r="F1228" s="1" t="s">
        <v>59</v>
      </c>
      <c r="G1228" s="1" t="str">
        <f>_xlfn.XLOOKUP(Orders[[#This Row],[CustomerID]],'Customers'!A:A,'Customers'!E:E)</f>
        <v>SMB</v>
      </c>
      <c r="H1228" s="2">
        <v>45322</v>
      </c>
      <c r="I1228" s="2">
        <v>45325</v>
      </c>
      <c r="J1228">
        <v>4</v>
      </c>
      <c r="K1228">
        <v>1256.48</v>
      </c>
      <c r="L1228">
        <v>0.2</v>
      </c>
      <c r="M1228" s="1" t="s">
        <v>39</v>
      </c>
      <c r="N1228" s="1" t="s">
        <v>84</v>
      </c>
      <c r="O1228" s="1" t="s">
        <v>21</v>
      </c>
      <c r="P1228" s="3">
        <f>Orders[[#This Row],[Quantity]]*Orders[[#This Row],[UnitPrice]]*(1-Orders[[#This Row],[Discount]])</f>
        <v>4020.7360000000003</v>
      </c>
      <c r="Q1228" s="1" t="str">
        <f>IF(AND(Orders[[#This Row],[Order Value]]&gt;50000,Orders[[#This Row],[Status]]="Completed"),"Yes","No")</f>
        <v>No</v>
      </c>
      <c r="R1228" s="1" t="str">
        <f>IF(OR(Orders[[#This Row],[Region]]="Dhaka",Orders[[#This Row],[Region]]="Chattogram"),"Priority","Standard")</f>
        <v>Standard</v>
      </c>
      <c r="S1228" s="1" t="str">
        <f>_xlfn.CONCAT(Orders[[#This Row],[OrderID]],Orders[[#This Row],[CustomerID]],Orders[[#This Row],[Order Value]])</f>
        <v>O01653C03454020.736</v>
      </c>
    </row>
    <row r="1229" spans="1:19" x14ac:dyDescent="0.25">
      <c r="A1229" s="1" t="s">
        <v>1727</v>
      </c>
      <c r="B1229" s="1" t="s">
        <v>1104</v>
      </c>
      <c r="C1229" s="1" t="s">
        <v>73</v>
      </c>
      <c r="D1229" s="1" t="str">
        <f>VLOOKUP(C1229,Products[],2,FALSE)</f>
        <v>Mobile Accessories Max 508</v>
      </c>
      <c r="E1229" s="1" t="str">
        <f>VLOOKUP(Orders[[#This Row],[ProductID]],Products[],3,FALSE)</f>
        <v>Electronics</v>
      </c>
      <c r="F1229" s="1" t="s">
        <v>79</v>
      </c>
      <c r="G1229" s="1" t="str">
        <f>_xlfn.XLOOKUP(Orders[[#This Row],[CustomerID]],'Customers'!A:A,'Customers'!E:E)</f>
        <v>SMB</v>
      </c>
      <c r="H1229" s="2">
        <v>45662</v>
      </c>
      <c r="I1229" s="2">
        <v>45676</v>
      </c>
      <c r="J1229">
        <v>22</v>
      </c>
      <c r="K1229">
        <v>1077.77</v>
      </c>
      <c r="L1229">
        <v>0.15</v>
      </c>
      <c r="M1229" s="1" t="s">
        <v>20</v>
      </c>
      <c r="N1229" s="1" t="s">
        <v>15</v>
      </c>
      <c r="O1229" s="1" t="s">
        <v>29</v>
      </c>
      <c r="P1229" s="3">
        <f>Orders[[#This Row],[Quantity]]*Orders[[#This Row],[UnitPrice]]*(1-Orders[[#This Row],[Discount]])</f>
        <v>20154.298999999999</v>
      </c>
      <c r="Q1229" s="1" t="str">
        <f>IF(AND(Orders[[#This Row],[Order Value]]&gt;50000,Orders[[#This Row],[Status]]="Completed"),"Yes","No")</f>
        <v>No</v>
      </c>
      <c r="R1229" s="1" t="str">
        <f>IF(OR(Orders[[#This Row],[Region]]="Dhaka",Orders[[#This Row],[Region]]="Chattogram"),"Priority","Standard")</f>
        <v>Priority</v>
      </c>
      <c r="S1229" s="1" t="str">
        <f>_xlfn.CONCAT(Orders[[#This Row],[OrderID]],Orders[[#This Row],[CustomerID]],Orders[[#This Row],[Order Value]])</f>
        <v>O04959C013520154.299</v>
      </c>
    </row>
    <row r="1230" spans="1:19" x14ac:dyDescent="0.25">
      <c r="A1230" s="1" t="s">
        <v>1728</v>
      </c>
      <c r="B1230" s="1" t="s">
        <v>487</v>
      </c>
      <c r="C1230" s="1" t="s">
        <v>58</v>
      </c>
      <c r="D1230" s="1" t="str">
        <f>VLOOKUP(C1230,Products[],2,FALSE)</f>
        <v>Beverages Standard 258</v>
      </c>
      <c r="E1230" s="1" t="str">
        <f>VLOOKUP(Orders[[#This Row],[ProductID]],Products[],3,FALSE)</f>
        <v>Groceries</v>
      </c>
      <c r="F1230" s="1" t="s">
        <v>42</v>
      </c>
      <c r="G1230" s="1" t="str">
        <f>_xlfn.XLOOKUP(Orders[[#This Row],[CustomerID]],'Customers'!A:A,'Customers'!E:E)</f>
        <v>Consumer</v>
      </c>
      <c r="H1230" s="2">
        <v>45938</v>
      </c>
      <c r="I1230" s="2">
        <v>45940</v>
      </c>
      <c r="J1230">
        <v>21</v>
      </c>
      <c r="K1230">
        <v>6897.39</v>
      </c>
      <c r="L1230">
        <v>0</v>
      </c>
      <c r="M1230" s="1" t="s">
        <v>43</v>
      </c>
      <c r="N1230" s="1" t="s">
        <v>34</v>
      </c>
      <c r="O1230" s="1" t="s">
        <v>35</v>
      </c>
      <c r="P1230" s="3">
        <f>Orders[[#This Row],[Quantity]]*Orders[[#This Row],[UnitPrice]]*(1-Orders[[#This Row],[Discount]])</f>
        <v>144845.19</v>
      </c>
      <c r="Q1230" s="1" t="str">
        <f>IF(AND(Orders[[#This Row],[Order Value]]&gt;50000,Orders[[#This Row],[Status]]="Completed"),"Yes","No")</f>
        <v>Yes</v>
      </c>
      <c r="R1230" s="1" t="str">
        <f>IF(OR(Orders[[#This Row],[Region]]="Dhaka",Orders[[#This Row],[Region]]="Chattogram"),"Priority","Standard")</f>
        <v>Standard</v>
      </c>
      <c r="S1230" s="1" t="str">
        <f>_xlfn.CONCAT(Orders[[#This Row],[OrderID]],Orders[[#This Row],[CustomerID]],Orders[[#This Row],[Order Value]])</f>
        <v>O01709C0056144845.19</v>
      </c>
    </row>
    <row r="1231" spans="1:19" x14ac:dyDescent="0.25">
      <c r="A1231" s="1" t="s">
        <v>1729</v>
      </c>
      <c r="B1231" s="1" t="s">
        <v>382</v>
      </c>
      <c r="C1231" s="1" t="s">
        <v>124</v>
      </c>
      <c r="D1231" s="1" t="str">
        <f>VLOOKUP(C1231,Products[],2,FALSE)</f>
        <v>Decor Lite 474</v>
      </c>
      <c r="E1231" s="1" t="str">
        <f>VLOOKUP(Orders[[#This Row],[ProductID]],Products[],3,FALSE)</f>
        <v>Furniture</v>
      </c>
      <c r="F1231" s="1" t="s">
        <v>105</v>
      </c>
      <c r="G1231" s="1" t="str">
        <f>_xlfn.XLOOKUP(Orders[[#This Row],[CustomerID]],'Customers'!A:A,'Customers'!E:E)</f>
        <v>Consumer</v>
      </c>
      <c r="H1231" s="2">
        <v>45571</v>
      </c>
      <c r="I1231" s="2">
        <v>45579</v>
      </c>
      <c r="J1231">
        <v>13</v>
      </c>
      <c r="K1231">
        <v>5656.37</v>
      </c>
      <c r="L1231">
        <v>0</v>
      </c>
      <c r="M1231" s="1" t="s">
        <v>39</v>
      </c>
      <c r="N1231" s="1" t="s">
        <v>34</v>
      </c>
      <c r="O1231" s="1" t="s">
        <v>24</v>
      </c>
      <c r="P1231" s="3">
        <f>Orders[[#This Row],[Quantity]]*Orders[[#This Row],[UnitPrice]]*(1-Orders[[#This Row],[Discount]])</f>
        <v>73532.81</v>
      </c>
      <c r="Q1231" s="1" t="str">
        <f>IF(AND(Orders[[#This Row],[Order Value]]&gt;50000,Orders[[#This Row],[Status]]="Completed"),"Yes","No")</f>
        <v>Yes</v>
      </c>
      <c r="R1231" s="1" t="str">
        <f>IF(OR(Orders[[#This Row],[Region]]="Dhaka",Orders[[#This Row],[Region]]="Chattogram"),"Priority","Standard")</f>
        <v>Standard</v>
      </c>
      <c r="S1231" s="1" t="str">
        <f>_xlfn.CONCAT(Orders[[#This Row],[OrderID]],Orders[[#This Row],[CustomerID]],Orders[[#This Row],[Order Value]])</f>
        <v>O03884C006373532.81</v>
      </c>
    </row>
    <row r="1232" spans="1:19" hidden="1" x14ac:dyDescent="0.25">
      <c r="A1232" s="1" t="s">
        <v>1730</v>
      </c>
      <c r="B1232" s="1" t="s">
        <v>1259</v>
      </c>
      <c r="C1232" s="1" t="s">
        <v>221</v>
      </c>
      <c r="D1232" s="1" t="e">
        <f>VLOOKUP(C1232,Products[],2,FALSE)</f>
        <v>#N/A</v>
      </c>
      <c r="E1232" s="1" t="e">
        <f>VLOOKUP(Orders[[#This Row],[ProductID]],Products[],3,FALSE)</f>
        <v>#N/A</v>
      </c>
      <c r="F1232" s="1" t="s">
        <v>51</v>
      </c>
      <c r="G1232" s="1" t="str">
        <f>_xlfn.XLOOKUP(Orders[[#This Row],[CustomerID]],'Customers'!A:A,'Customers'!E:E)</f>
        <v>SMB</v>
      </c>
      <c r="H1232" s="2">
        <v>46020</v>
      </c>
      <c r="I1232" s="2">
        <v>46027</v>
      </c>
      <c r="J1232">
        <v>24</v>
      </c>
      <c r="K1232">
        <v>4499.2299999999996</v>
      </c>
      <c r="L1232">
        <v>0</v>
      </c>
      <c r="M1232" s="1" t="s">
        <v>39</v>
      </c>
      <c r="N1232" s="1" t="s">
        <v>34</v>
      </c>
      <c r="O1232" s="1" t="s">
        <v>21</v>
      </c>
      <c r="P1232" s="3">
        <f>Orders[[#This Row],[Quantity]]*Orders[[#This Row],[UnitPrice]]*(1-Orders[[#This Row],[Discount]])</f>
        <v>107981.51999999999</v>
      </c>
      <c r="Q1232" s="1" t="str">
        <f>IF(AND(Orders[[#This Row],[Order Value]]&gt;50000,Orders[[#This Row],[Status]]="Completed"),"Yes","No")</f>
        <v>Yes</v>
      </c>
      <c r="R1232" s="1" t="str">
        <f>IF(OR(Orders[[#This Row],[Region]]="Dhaka",Orders[[#This Row],[Region]]="Chattogram"),"Priority","Standard")</f>
        <v>Standard</v>
      </c>
      <c r="S1232" s="1" t="str">
        <f>_xlfn.CONCAT(Orders[[#This Row],[OrderID]],Orders[[#This Row],[CustomerID]],Orders[[#This Row],[Order Value]])</f>
        <v>O04628C0460107981.52</v>
      </c>
    </row>
    <row r="1233" spans="1:19" x14ac:dyDescent="0.25">
      <c r="A1233" s="1" t="s">
        <v>1731</v>
      </c>
      <c r="B1233" s="1" t="s">
        <v>652</v>
      </c>
      <c r="C1233" s="1" t="s">
        <v>46</v>
      </c>
      <c r="D1233" s="1" t="str">
        <f>VLOOKUP(C1233,Products[],2,FALSE)</f>
        <v>Tables Max 631</v>
      </c>
      <c r="E1233" s="1" t="str">
        <f>VLOOKUP(Orders[[#This Row],[ProductID]],Products[],3,FALSE)</f>
        <v>Furniture</v>
      </c>
      <c r="F1233" s="1" t="s">
        <v>82</v>
      </c>
      <c r="G1233" s="1" t="str">
        <f>_xlfn.XLOOKUP(Orders[[#This Row],[CustomerID]],'Customers'!A:A,'Customers'!E:E)</f>
        <v>Home Office</v>
      </c>
      <c r="H1233" s="2">
        <v>45461</v>
      </c>
      <c r="I1233" s="2">
        <v>45471</v>
      </c>
      <c r="J1233">
        <v>23</v>
      </c>
      <c r="K1233">
        <v>922.76</v>
      </c>
      <c r="L1233">
        <v>0.2</v>
      </c>
      <c r="M1233" s="1" t="s">
        <v>43</v>
      </c>
      <c r="N1233" s="1" t="s">
        <v>28</v>
      </c>
      <c r="O1233" s="1" t="s">
        <v>29</v>
      </c>
      <c r="P1233" s="3">
        <f>Orders[[#This Row],[Quantity]]*Orders[[#This Row],[UnitPrice]]*(1-Orders[[#This Row],[Discount]])</f>
        <v>16978.784</v>
      </c>
      <c r="Q1233" s="1" t="str">
        <f>IF(AND(Orders[[#This Row],[Order Value]]&gt;50000,Orders[[#This Row],[Status]]="Completed"),"Yes","No")</f>
        <v>No</v>
      </c>
      <c r="R1233" s="1" t="str">
        <f>IF(OR(Orders[[#This Row],[Region]]="Dhaka",Orders[[#This Row],[Region]]="Chattogram"),"Priority","Standard")</f>
        <v>Standard</v>
      </c>
      <c r="S1233" s="1" t="str">
        <f>_xlfn.CONCAT(Orders[[#This Row],[OrderID]],Orders[[#This Row],[CustomerID]],Orders[[#This Row],[Order Value]])</f>
        <v>O05637C018916978.784</v>
      </c>
    </row>
    <row r="1234" spans="1:19" x14ac:dyDescent="0.25">
      <c r="A1234" s="1" t="s">
        <v>1732</v>
      </c>
      <c r="B1234" s="1" t="s">
        <v>1259</v>
      </c>
      <c r="C1234" s="1" t="s">
        <v>65</v>
      </c>
      <c r="D1234" s="1" t="str">
        <f>VLOOKUP(C1234,Products[],2,FALSE)</f>
        <v>Household Classic 671</v>
      </c>
      <c r="E1234" s="1" t="str">
        <f>VLOOKUP(Orders[[#This Row],[ProductID]],Products[],3,FALSE)</f>
        <v>Groceries</v>
      </c>
      <c r="F1234" s="1" t="s">
        <v>42</v>
      </c>
      <c r="G1234" s="1" t="str">
        <f>_xlfn.XLOOKUP(Orders[[#This Row],[CustomerID]],'Customers'!A:A,'Customers'!E:E)</f>
        <v>SMB</v>
      </c>
      <c r="H1234" s="2">
        <v>45867</v>
      </c>
      <c r="I1234" s="2">
        <v>45876</v>
      </c>
      <c r="J1234">
        <v>20</v>
      </c>
      <c r="K1234">
        <v>2842.95</v>
      </c>
      <c r="L1234">
        <v>0.1</v>
      </c>
      <c r="M1234" s="1" t="s">
        <v>52</v>
      </c>
      <c r="N1234" s="1" t="s">
        <v>15</v>
      </c>
      <c r="O1234" s="1" t="s">
        <v>21</v>
      </c>
      <c r="P1234" s="3">
        <f>Orders[[#This Row],[Quantity]]*Orders[[#This Row],[UnitPrice]]*(1-Orders[[#This Row],[Discount]])</f>
        <v>51173.1</v>
      </c>
      <c r="Q1234" s="1" t="str">
        <f>IF(AND(Orders[[#This Row],[Order Value]]&gt;50000,Orders[[#This Row],[Status]]="Completed"),"Yes","No")</f>
        <v>No</v>
      </c>
      <c r="R1234" s="1" t="str">
        <f>IF(OR(Orders[[#This Row],[Region]]="Dhaka",Orders[[#This Row],[Region]]="Chattogram"),"Priority","Standard")</f>
        <v>Priority</v>
      </c>
      <c r="S1234" s="1" t="str">
        <f>_xlfn.CONCAT(Orders[[#This Row],[OrderID]],Orders[[#This Row],[CustomerID]],Orders[[#This Row],[Order Value]])</f>
        <v>O03717C046051173.1</v>
      </c>
    </row>
    <row r="1235" spans="1:19" x14ac:dyDescent="0.25">
      <c r="A1235" s="1" t="s">
        <v>1733</v>
      </c>
      <c r="B1235" s="1" t="s">
        <v>508</v>
      </c>
      <c r="C1235" s="1" t="s">
        <v>191</v>
      </c>
      <c r="D1235" s="1" t="str">
        <f>VLOOKUP(C1235,Products[],2,FALSE)</f>
        <v>Snacks Standard 597</v>
      </c>
      <c r="E1235" s="1" t="str">
        <f>VLOOKUP(Orders[[#This Row],[ProductID]],Products[],3,FALSE)</f>
        <v>Groceries</v>
      </c>
      <c r="F1235" s="1" t="s">
        <v>59</v>
      </c>
      <c r="G1235" s="1" t="str">
        <f>_xlfn.XLOOKUP(Orders[[#This Row],[CustomerID]],'Customers'!A:A,'Customers'!E:E)</f>
        <v>Consumer</v>
      </c>
      <c r="H1235" s="2">
        <v>45757</v>
      </c>
      <c r="I1235" s="2">
        <v>45761</v>
      </c>
      <c r="J1235">
        <v>4</v>
      </c>
      <c r="K1235">
        <v>4467.6099999999997</v>
      </c>
      <c r="L1235">
        <v>0.15</v>
      </c>
      <c r="M1235" s="1" t="s">
        <v>39</v>
      </c>
      <c r="N1235" s="1" t="s">
        <v>15</v>
      </c>
      <c r="O1235" s="1" t="s">
        <v>29</v>
      </c>
      <c r="P1235" s="3">
        <f>Orders[[#This Row],[Quantity]]*Orders[[#This Row],[UnitPrice]]*(1-Orders[[#This Row],[Discount]])</f>
        <v>15189.873999999998</v>
      </c>
      <c r="Q1235" s="1" t="str">
        <f>IF(AND(Orders[[#This Row],[Order Value]]&gt;50000,Orders[[#This Row],[Status]]="Completed"),"Yes","No")</f>
        <v>No</v>
      </c>
      <c r="R1235" s="1" t="str">
        <f>IF(OR(Orders[[#This Row],[Region]]="Dhaka",Orders[[#This Row],[Region]]="Chattogram"),"Priority","Standard")</f>
        <v>Standard</v>
      </c>
      <c r="S1235" s="1" t="str">
        <f>_xlfn.CONCAT(Orders[[#This Row],[OrderID]],Orders[[#This Row],[CustomerID]],Orders[[#This Row],[Order Value]])</f>
        <v>O01911C027415189.874</v>
      </c>
    </row>
    <row r="1236" spans="1:19" x14ac:dyDescent="0.25">
      <c r="A1236" s="1" t="s">
        <v>1734</v>
      </c>
      <c r="B1236" s="1" t="s">
        <v>217</v>
      </c>
      <c r="C1236" s="1" t="s">
        <v>41</v>
      </c>
      <c r="D1236" s="1" t="str">
        <f>VLOOKUP(C1236,Products[],2,FALSE)</f>
        <v>Personal Care Mini 941</v>
      </c>
      <c r="E1236" s="1" t="str">
        <f>VLOOKUP(Orders[[#This Row],[ProductID]],Products[],3,FALSE)</f>
        <v>Groceries</v>
      </c>
      <c r="F1236" s="1" t="s">
        <v>51</v>
      </c>
      <c r="G1236" s="1" t="str">
        <f>_xlfn.XLOOKUP(Orders[[#This Row],[CustomerID]],'Customers'!A:A,'Customers'!E:E)</f>
        <v>consumer</v>
      </c>
      <c r="H1236" s="2">
        <v>45722</v>
      </c>
      <c r="I1236" s="2">
        <v>45730</v>
      </c>
      <c r="J1236">
        <v>9</v>
      </c>
      <c r="K1236">
        <v>5262.57</v>
      </c>
      <c r="L1236">
        <v>0</v>
      </c>
      <c r="M1236" s="1" t="s">
        <v>20</v>
      </c>
      <c r="N1236" s="1" t="s">
        <v>34</v>
      </c>
      <c r="O1236" s="1" t="s">
        <v>29</v>
      </c>
      <c r="P1236" s="3">
        <f>Orders[[#This Row],[Quantity]]*Orders[[#This Row],[UnitPrice]]*(1-Orders[[#This Row],[Discount]])</f>
        <v>47363.13</v>
      </c>
      <c r="Q1236" s="1" t="str">
        <f>IF(AND(Orders[[#This Row],[Order Value]]&gt;50000,Orders[[#This Row],[Status]]="Completed"),"Yes","No")</f>
        <v>No</v>
      </c>
      <c r="R1236" s="1" t="str">
        <f>IF(OR(Orders[[#This Row],[Region]]="Dhaka",Orders[[#This Row],[Region]]="Chattogram"),"Priority","Standard")</f>
        <v>Priority</v>
      </c>
      <c r="S1236" s="1" t="str">
        <f>_xlfn.CONCAT(Orders[[#This Row],[OrderID]],Orders[[#This Row],[CustomerID]],Orders[[#This Row],[Order Value]])</f>
        <v>O04026C016847363.13</v>
      </c>
    </row>
    <row r="1237" spans="1:19" x14ac:dyDescent="0.25">
      <c r="A1237" s="1" t="s">
        <v>1735</v>
      </c>
      <c r="B1237" s="1" t="s">
        <v>797</v>
      </c>
      <c r="C1237" s="1" t="s">
        <v>270</v>
      </c>
      <c r="D1237" s="1" t="str">
        <f>VLOOKUP(C1237,Products[],2,FALSE)</f>
        <v>Storage Mini 899</v>
      </c>
      <c r="E1237" s="1" t="str">
        <f>VLOOKUP(Orders[[#This Row],[ProductID]],Products[],3,FALSE)</f>
        <v>Furniture</v>
      </c>
      <c r="F1237" s="1" t="s">
        <v>33</v>
      </c>
      <c r="G1237" s="1" t="str">
        <f>_xlfn.XLOOKUP(Orders[[#This Row],[CustomerID]],'Customers'!A:A,'Customers'!E:E)</f>
        <v>Home Office</v>
      </c>
      <c r="H1237" s="2">
        <v>45908</v>
      </c>
      <c r="I1237" s="2">
        <v>45920</v>
      </c>
      <c r="J1237">
        <v>20</v>
      </c>
      <c r="K1237">
        <v>4569.46</v>
      </c>
      <c r="L1237">
        <v>0</v>
      </c>
      <c r="M1237" s="1" t="s">
        <v>39</v>
      </c>
      <c r="N1237" s="1" t="s">
        <v>34</v>
      </c>
      <c r="O1237" s="1" t="s">
        <v>21</v>
      </c>
      <c r="P1237" s="3">
        <f>Orders[[#This Row],[Quantity]]*Orders[[#This Row],[UnitPrice]]*(1-Orders[[#This Row],[Discount]])</f>
        <v>91389.2</v>
      </c>
      <c r="Q1237" s="1" t="str">
        <f>IF(AND(Orders[[#This Row],[Order Value]]&gt;50000,Orders[[#This Row],[Status]]="Completed"),"Yes","No")</f>
        <v>Yes</v>
      </c>
      <c r="R1237" s="1" t="str">
        <f>IF(OR(Orders[[#This Row],[Region]]="Dhaka",Orders[[#This Row],[Region]]="Chattogram"),"Priority","Standard")</f>
        <v>Standard</v>
      </c>
      <c r="S1237" s="1" t="str">
        <f>_xlfn.CONCAT(Orders[[#This Row],[OrderID]],Orders[[#This Row],[CustomerID]],Orders[[#This Row],[Order Value]])</f>
        <v>O05725C028991389.2</v>
      </c>
    </row>
    <row r="1238" spans="1:19" x14ac:dyDescent="0.25">
      <c r="A1238" s="1" t="s">
        <v>1736</v>
      </c>
      <c r="B1238" s="1" t="s">
        <v>812</v>
      </c>
      <c r="C1238" s="1" t="s">
        <v>176</v>
      </c>
      <c r="D1238" s="1" t="str">
        <f>VLOOKUP(C1238,Products[],2,FALSE)</f>
        <v>Decor Standard 312 (New)</v>
      </c>
      <c r="E1238" s="1" t="str">
        <f>VLOOKUP(Orders[[#This Row],[ProductID]],Products[],3,FALSE)</f>
        <v>Furniture</v>
      </c>
      <c r="F1238" s="1" t="s">
        <v>59</v>
      </c>
      <c r="G1238" s="1" t="str">
        <f>_xlfn.XLOOKUP(Orders[[#This Row],[CustomerID]],'Customers'!A:A,'Customers'!E:E)</f>
        <v>Consumer</v>
      </c>
      <c r="H1238" s="2">
        <v>45886</v>
      </c>
      <c r="I1238" s="2">
        <v>45890</v>
      </c>
      <c r="J1238">
        <v>8</v>
      </c>
      <c r="K1238">
        <v>6088.49</v>
      </c>
      <c r="L1238">
        <v>0</v>
      </c>
      <c r="M1238" s="1" t="s">
        <v>43</v>
      </c>
      <c r="N1238" s="1" t="s">
        <v>34</v>
      </c>
      <c r="O1238" s="1" t="s">
        <v>24</v>
      </c>
      <c r="P1238" s="3">
        <f>Orders[[#This Row],[Quantity]]*Orders[[#This Row],[UnitPrice]]*(1-Orders[[#This Row],[Discount]])</f>
        <v>48707.92</v>
      </c>
      <c r="Q1238" s="1" t="str">
        <f>IF(AND(Orders[[#This Row],[Order Value]]&gt;50000,Orders[[#This Row],[Status]]="Completed"),"Yes","No")</f>
        <v>No</v>
      </c>
      <c r="R1238" s="1" t="str">
        <f>IF(OR(Orders[[#This Row],[Region]]="Dhaka",Orders[[#This Row],[Region]]="Chattogram"),"Priority","Standard")</f>
        <v>Standard</v>
      </c>
      <c r="S1238" s="1" t="str">
        <f>_xlfn.CONCAT(Orders[[#This Row],[OrderID]],Orders[[#This Row],[CustomerID]],Orders[[#This Row],[Order Value]])</f>
        <v>O00832C003148707.92</v>
      </c>
    </row>
    <row r="1239" spans="1:19" x14ac:dyDescent="0.25">
      <c r="A1239" s="1" t="s">
        <v>1737</v>
      </c>
      <c r="B1239" s="1" t="s">
        <v>532</v>
      </c>
      <c r="C1239" s="1" t="s">
        <v>154</v>
      </c>
      <c r="D1239" s="1" t="str">
        <f>VLOOKUP(C1239,Products[],2,FALSE)</f>
        <v>Household Standard 873</v>
      </c>
      <c r="E1239" s="1" t="str">
        <f>VLOOKUP(Orders[[#This Row],[ProductID]],Products[],3,FALSE)</f>
        <v>Groceries</v>
      </c>
      <c r="F1239" s="1" t="s">
        <v>13</v>
      </c>
      <c r="G1239" s="1" t="str">
        <f>_xlfn.XLOOKUP(Orders[[#This Row],[CustomerID]],'Customers'!A:A,'Customers'!E:E)</f>
        <v>Home Office</v>
      </c>
      <c r="H1239" s="2">
        <v>45369</v>
      </c>
      <c r="I1239" s="2">
        <v>45368</v>
      </c>
      <c r="J1239">
        <v>15</v>
      </c>
      <c r="K1239">
        <v>5994.83</v>
      </c>
      <c r="L1239">
        <v>0.2</v>
      </c>
      <c r="M1239" s="1" t="s">
        <v>52</v>
      </c>
      <c r="N1239" s="1" t="s">
        <v>34</v>
      </c>
      <c r="O1239" s="1" t="s">
        <v>29</v>
      </c>
      <c r="P1239" s="3">
        <f>Orders[[#This Row],[Quantity]]*Orders[[#This Row],[UnitPrice]]*(1-Orders[[#This Row],[Discount]])</f>
        <v>71937.960000000006</v>
      </c>
      <c r="Q1239" s="1" t="str">
        <f>IF(AND(Orders[[#This Row],[Order Value]]&gt;50000,Orders[[#This Row],[Status]]="Completed"),"Yes","No")</f>
        <v>Yes</v>
      </c>
      <c r="R1239" s="1" t="str">
        <f>IF(OR(Orders[[#This Row],[Region]]="Dhaka",Orders[[#This Row],[Region]]="Chattogram"),"Priority","Standard")</f>
        <v>Priority</v>
      </c>
      <c r="S1239" s="1" t="str">
        <f>_xlfn.CONCAT(Orders[[#This Row],[OrderID]],Orders[[#This Row],[CustomerID]],Orders[[#This Row],[Order Value]])</f>
        <v>O01281C012371937.96</v>
      </c>
    </row>
    <row r="1240" spans="1:19" x14ac:dyDescent="0.25">
      <c r="A1240" s="1" t="s">
        <v>612</v>
      </c>
      <c r="B1240" s="1" t="s">
        <v>613</v>
      </c>
      <c r="C1240" s="1" t="s">
        <v>65</v>
      </c>
      <c r="D1240" s="1" t="str">
        <f>VLOOKUP(C1240,Products[],2,FALSE)</f>
        <v>Household Classic 671</v>
      </c>
      <c r="E1240" s="1" t="str">
        <f>VLOOKUP(Orders[[#This Row],[ProductID]],Products[],3,FALSE)</f>
        <v>Groceries</v>
      </c>
      <c r="F1240" s="1" t="s">
        <v>63</v>
      </c>
      <c r="G1240" s="1" t="str">
        <f>_xlfn.XLOOKUP(Orders[[#This Row],[CustomerID]],'Customers'!A:A,'Customers'!E:E)</f>
        <v>consumer</v>
      </c>
      <c r="H1240" s="2">
        <v>45474</v>
      </c>
      <c r="I1240" s="2">
        <v>45487</v>
      </c>
      <c r="J1240">
        <v>3</v>
      </c>
      <c r="K1240">
        <v>1812.67</v>
      </c>
      <c r="L1240">
        <v>0</v>
      </c>
      <c r="M1240" s="1" t="s">
        <v>43</v>
      </c>
      <c r="N1240" s="1" t="s">
        <v>15</v>
      </c>
      <c r="O1240" s="1" t="s">
        <v>24</v>
      </c>
      <c r="P1240" s="3">
        <f>Orders[[#This Row],[Quantity]]*Orders[[#This Row],[UnitPrice]]*(1-Orders[[#This Row],[Discount]])</f>
        <v>5438.01</v>
      </c>
      <c r="Q1240" s="1" t="str">
        <f>IF(AND(Orders[[#This Row],[Order Value]]&gt;50000,Orders[[#This Row],[Status]]="Completed"),"Yes","No")</f>
        <v>No</v>
      </c>
      <c r="R1240" s="1" t="str">
        <f>IF(OR(Orders[[#This Row],[Region]]="Dhaka",Orders[[#This Row],[Region]]="Chattogram"),"Priority","Standard")</f>
        <v>Standard</v>
      </c>
      <c r="S1240" s="1" t="str">
        <f>_xlfn.CONCAT(Orders[[#This Row],[OrderID]],Orders[[#This Row],[CustomerID]],Orders[[#This Row],[Order Value]])</f>
        <v>O00839C03905438.01</v>
      </c>
    </row>
    <row r="1241" spans="1:19" x14ac:dyDescent="0.25">
      <c r="A1241" s="1" t="s">
        <v>1738</v>
      </c>
      <c r="B1241" s="1" t="s">
        <v>261</v>
      </c>
      <c r="C1241" s="1" t="s">
        <v>297</v>
      </c>
      <c r="D1241" s="1" t="str">
        <f>VLOOKUP(C1241,Products[],2,FALSE)</f>
        <v>Household Standard 552</v>
      </c>
      <c r="E1241" s="1" t="str">
        <f>VLOOKUP(Orders[[#This Row],[ProductID]],Products[],3,FALSE)</f>
        <v>Groceries</v>
      </c>
      <c r="F1241" s="1" t="s">
        <v>47</v>
      </c>
      <c r="G1241" s="1" t="str">
        <f>_xlfn.XLOOKUP(Orders[[#This Row],[CustomerID]],'Customers'!A:A,'Customers'!E:E)</f>
        <v>Home Office</v>
      </c>
      <c r="H1241" s="2">
        <v>45318</v>
      </c>
      <c r="I1241" s="2">
        <v>45323</v>
      </c>
      <c r="J1241">
        <v>14</v>
      </c>
      <c r="K1241">
        <v>3716.95</v>
      </c>
      <c r="L1241">
        <v>0.05</v>
      </c>
      <c r="M1241" s="1" t="s">
        <v>14</v>
      </c>
      <c r="N1241" s="1" t="s">
        <v>34</v>
      </c>
      <c r="O1241" s="1" t="s">
        <v>21</v>
      </c>
      <c r="P1241" s="3">
        <f>Orders[[#This Row],[Quantity]]*Orders[[#This Row],[UnitPrice]]*(1-Orders[[#This Row],[Discount]])</f>
        <v>49435.43499999999</v>
      </c>
      <c r="Q1241" s="1" t="str">
        <f>IF(AND(Orders[[#This Row],[Order Value]]&gt;50000,Orders[[#This Row],[Status]]="Completed"),"Yes","No")</f>
        <v>No</v>
      </c>
      <c r="R1241" s="1" t="str">
        <f>IF(OR(Orders[[#This Row],[Region]]="Dhaka",Orders[[#This Row],[Region]]="Chattogram"),"Priority","Standard")</f>
        <v>Standard</v>
      </c>
      <c r="S1241" s="1" t="str">
        <f>_xlfn.CONCAT(Orders[[#This Row],[OrderID]],Orders[[#This Row],[CustomerID]],Orders[[#This Row],[Order Value]])</f>
        <v>O02456C034349435.435</v>
      </c>
    </row>
    <row r="1242" spans="1:19" x14ac:dyDescent="0.25">
      <c r="A1242" s="1" t="s">
        <v>1739</v>
      </c>
      <c r="B1242" s="1" t="s">
        <v>1287</v>
      </c>
      <c r="C1242" s="1" t="s">
        <v>58</v>
      </c>
      <c r="D1242" s="1" t="str">
        <f>VLOOKUP(C1242,Products[],2,FALSE)</f>
        <v>Beverages Standard 258</v>
      </c>
      <c r="E1242" s="1" t="str">
        <f>VLOOKUP(Orders[[#This Row],[ProductID]],Products[],3,FALSE)</f>
        <v>Groceries</v>
      </c>
      <c r="F1242" s="1" t="s">
        <v>59</v>
      </c>
      <c r="G1242" s="1" t="str">
        <f>_xlfn.XLOOKUP(Orders[[#This Row],[CustomerID]],'Customers'!A:A,'Customers'!E:E)</f>
        <v>Consumer</v>
      </c>
      <c r="H1242" s="2">
        <v>45416</v>
      </c>
      <c r="I1242" s="2">
        <v>45425</v>
      </c>
      <c r="J1242">
        <v>2</v>
      </c>
      <c r="K1242">
        <v>5850.26</v>
      </c>
      <c r="L1242">
        <v>0.2</v>
      </c>
      <c r="M1242" s="1" t="s">
        <v>39</v>
      </c>
      <c r="N1242" s="1" t="s">
        <v>15</v>
      </c>
      <c r="O1242" s="1" t="s">
        <v>29</v>
      </c>
      <c r="P1242" s="3">
        <f>Orders[[#This Row],[Quantity]]*Orders[[#This Row],[UnitPrice]]*(1-Orders[[#This Row],[Discount]])</f>
        <v>9360.4160000000011</v>
      </c>
      <c r="Q1242" s="1" t="str">
        <f>IF(AND(Orders[[#This Row],[Order Value]]&gt;50000,Orders[[#This Row],[Status]]="Completed"),"Yes","No")</f>
        <v>No</v>
      </c>
      <c r="R1242" s="1" t="str">
        <f>IF(OR(Orders[[#This Row],[Region]]="Dhaka",Orders[[#This Row],[Region]]="Chattogram"),"Priority","Standard")</f>
        <v>Standard</v>
      </c>
      <c r="S1242" s="1" t="str">
        <f>_xlfn.CONCAT(Orders[[#This Row],[OrderID]],Orders[[#This Row],[CustomerID]],Orders[[#This Row],[Order Value]])</f>
        <v>O00662C04099360.416</v>
      </c>
    </row>
    <row r="1243" spans="1:19" x14ac:dyDescent="0.25">
      <c r="A1243" s="1" t="s">
        <v>1740</v>
      </c>
      <c r="B1243" s="1" t="s">
        <v>356</v>
      </c>
      <c r="C1243" s="1" t="s">
        <v>54</v>
      </c>
      <c r="D1243" s="1" t="str">
        <f>VLOOKUP(C1243,Products[],2,FALSE)</f>
        <v>Women Lite 643</v>
      </c>
      <c r="E1243" s="1" t="str">
        <f>VLOOKUP(Orders[[#This Row],[ProductID]],Products[],3,FALSE)</f>
        <v>Apparel</v>
      </c>
      <c r="F1243" s="1" t="s">
        <v>42</v>
      </c>
      <c r="G1243" s="1" t="str">
        <f>_xlfn.XLOOKUP(Orders[[#This Row],[CustomerID]],'Customers'!A:A,'Customers'!E:E)</f>
        <v>consumer</v>
      </c>
      <c r="H1243" s="2">
        <v>45766</v>
      </c>
      <c r="I1243" s="2">
        <v>45764</v>
      </c>
      <c r="J1243">
        <v>3</v>
      </c>
      <c r="K1243">
        <v>5900.09</v>
      </c>
      <c r="L1243">
        <v>0</v>
      </c>
      <c r="M1243" s="1" t="s">
        <v>20</v>
      </c>
      <c r="N1243" s="1" t="s">
        <v>28</v>
      </c>
      <c r="O1243" s="1" t="s">
        <v>21</v>
      </c>
      <c r="P1243" s="3">
        <f>Orders[[#This Row],[Quantity]]*Orders[[#This Row],[UnitPrice]]*(1-Orders[[#This Row],[Discount]])</f>
        <v>17700.27</v>
      </c>
      <c r="Q1243" s="1" t="str">
        <f>IF(AND(Orders[[#This Row],[Order Value]]&gt;50000,Orders[[#This Row],[Status]]="Completed"),"Yes","No")</f>
        <v>No</v>
      </c>
      <c r="R1243" s="1" t="str">
        <f>IF(OR(Orders[[#This Row],[Region]]="Dhaka",Orders[[#This Row],[Region]]="Chattogram"),"Priority","Standard")</f>
        <v>Priority</v>
      </c>
      <c r="S1243" s="1" t="str">
        <f>_xlfn.CONCAT(Orders[[#This Row],[OrderID]],Orders[[#This Row],[CustomerID]],Orders[[#This Row],[Order Value]])</f>
        <v>O02917C017717700.27</v>
      </c>
    </row>
    <row r="1244" spans="1:19" x14ac:dyDescent="0.25">
      <c r="A1244" s="1" t="s">
        <v>1741</v>
      </c>
      <c r="B1244" s="1" t="s">
        <v>1647</v>
      </c>
      <c r="C1244" s="1" t="s">
        <v>121</v>
      </c>
      <c r="D1244" s="1" t="str">
        <f>VLOOKUP(C1244,Products[],2,FALSE)</f>
        <v>Storage Max 865</v>
      </c>
      <c r="E1244" s="1" t="str">
        <f>VLOOKUP(Orders[[#This Row],[ProductID]],Products[],3,FALSE)</f>
        <v>Furniture</v>
      </c>
      <c r="F1244" s="1" t="s">
        <v>105</v>
      </c>
      <c r="G1244" s="1" t="str">
        <f>_xlfn.XLOOKUP(Orders[[#This Row],[CustomerID]],'Customers'!A:A,'Customers'!E:E)</f>
        <v>SMB</v>
      </c>
      <c r="H1244" s="2">
        <v>45935</v>
      </c>
      <c r="I1244" s="2">
        <v>45942</v>
      </c>
      <c r="J1244">
        <v>16</v>
      </c>
      <c r="K1244">
        <v>2239.52</v>
      </c>
      <c r="L1244">
        <v>0</v>
      </c>
      <c r="M1244" s="1" t="s">
        <v>14</v>
      </c>
      <c r="N1244" s="1" t="s">
        <v>34</v>
      </c>
      <c r="O1244" s="1" t="s">
        <v>29</v>
      </c>
      <c r="P1244" s="3">
        <f>Orders[[#This Row],[Quantity]]*Orders[[#This Row],[UnitPrice]]*(1-Orders[[#This Row],[Discount]])</f>
        <v>35832.32</v>
      </c>
      <c r="Q1244" s="1" t="str">
        <f>IF(AND(Orders[[#This Row],[Order Value]]&gt;50000,Orders[[#This Row],[Status]]="Completed"),"Yes","No")</f>
        <v>No</v>
      </c>
      <c r="R1244" s="1" t="str">
        <f>IF(OR(Orders[[#This Row],[Region]]="Dhaka",Orders[[#This Row],[Region]]="Chattogram"),"Priority","Standard")</f>
        <v>Standard</v>
      </c>
      <c r="S1244" s="1" t="str">
        <f>_xlfn.CONCAT(Orders[[#This Row],[OrderID]],Orders[[#This Row],[CustomerID]],Orders[[#This Row],[Order Value]])</f>
        <v>O02189C047735832.32</v>
      </c>
    </row>
    <row r="1245" spans="1:19" hidden="1" x14ac:dyDescent="0.25">
      <c r="A1245" s="1" t="s">
        <v>1742</v>
      </c>
      <c r="B1245" s="1" t="s">
        <v>1320</v>
      </c>
      <c r="C1245" s="1" t="s">
        <v>181</v>
      </c>
      <c r="D1245" s="1" t="e">
        <f>VLOOKUP(C1245,Products[],2,FALSE)</f>
        <v>#N/A</v>
      </c>
      <c r="E1245" s="1" t="e">
        <f>VLOOKUP(Orders[[#This Row],[ProductID]],Products[],3,FALSE)</f>
        <v>#N/A</v>
      </c>
      <c r="F1245" s="1" t="s">
        <v>152</v>
      </c>
      <c r="G1245" s="1" t="str">
        <f>_xlfn.XLOOKUP(Orders[[#This Row],[CustomerID]],'Customers'!A:A,'Customers'!E:E)</f>
        <v>SMB</v>
      </c>
      <c r="H1245" s="2">
        <v>45397</v>
      </c>
      <c r="I1245" s="2">
        <v>45399</v>
      </c>
      <c r="J1245">
        <v>20</v>
      </c>
      <c r="K1245">
        <v>3980.56</v>
      </c>
      <c r="L1245">
        <v>0.1</v>
      </c>
      <c r="M1245" s="1" t="s">
        <v>39</v>
      </c>
      <c r="N1245" s="1" t="s">
        <v>34</v>
      </c>
      <c r="O1245" s="1" t="s">
        <v>24</v>
      </c>
      <c r="P1245" s="3">
        <f>Orders[[#This Row],[Quantity]]*Orders[[#This Row],[UnitPrice]]*(1-Orders[[#This Row],[Discount]])</f>
        <v>71650.080000000002</v>
      </c>
      <c r="Q1245" s="1" t="str">
        <f>IF(AND(Orders[[#This Row],[Order Value]]&gt;50000,Orders[[#This Row],[Status]]="Completed"),"Yes","No")</f>
        <v>Yes</v>
      </c>
      <c r="R1245" s="1" t="str">
        <f>IF(OR(Orders[[#This Row],[Region]]="Dhaka",Orders[[#This Row],[Region]]="Chattogram"),"Priority","Standard")</f>
        <v>Standard</v>
      </c>
      <c r="S1245" s="1" t="str">
        <f>_xlfn.CONCAT(Orders[[#This Row],[OrderID]],Orders[[#This Row],[CustomerID]],Orders[[#This Row],[Order Value]])</f>
        <v>O04907C042471650.08</v>
      </c>
    </row>
    <row r="1246" spans="1:19" x14ac:dyDescent="0.25">
      <c r="A1246" s="1" t="s">
        <v>1743</v>
      </c>
      <c r="B1246" s="1" t="s">
        <v>97</v>
      </c>
      <c r="C1246" s="1" t="s">
        <v>73</v>
      </c>
      <c r="D1246" s="1" t="str">
        <f>VLOOKUP(C1246,Products[],2,FALSE)</f>
        <v>Mobile Accessories Max 508</v>
      </c>
      <c r="E1246" s="1" t="str">
        <f>VLOOKUP(Orders[[#This Row],[ProductID]],Products[],3,FALSE)</f>
        <v>Electronics</v>
      </c>
      <c r="F1246" s="1" t="s">
        <v>59</v>
      </c>
      <c r="G1246" s="1" t="str">
        <f>_xlfn.XLOOKUP(Orders[[#This Row],[CustomerID]],'Customers'!A:A,'Customers'!E:E)</f>
        <v>consumer</v>
      </c>
      <c r="H1246" s="2">
        <v>45438</v>
      </c>
      <c r="I1246" s="2">
        <v>45445</v>
      </c>
      <c r="J1246">
        <v>17</v>
      </c>
      <c r="K1246">
        <v>6429.99</v>
      </c>
      <c r="L1246">
        <v>0.2</v>
      </c>
      <c r="M1246" s="1" t="s">
        <v>14</v>
      </c>
      <c r="N1246" s="1" t="s">
        <v>34</v>
      </c>
      <c r="O1246" s="1" t="s">
        <v>29</v>
      </c>
      <c r="P1246" s="3">
        <f>Orders[[#This Row],[Quantity]]*Orders[[#This Row],[UnitPrice]]*(1-Orders[[#This Row],[Discount]])</f>
        <v>87447.864000000001</v>
      </c>
      <c r="Q1246" s="1" t="str">
        <f>IF(AND(Orders[[#This Row],[Order Value]]&gt;50000,Orders[[#This Row],[Status]]="Completed"),"Yes","No")</f>
        <v>Yes</v>
      </c>
      <c r="R1246" s="1" t="str">
        <f>IF(OR(Orders[[#This Row],[Region]]="Dhaka",Orders[[#This Row],[Region]]="Chattogram"),"Priority","Standard")</f>
        <v>Standard</v>
      </c>
      <c r="S1246" s="1" t="str">
        <f>_xlfn.CONCAT(Orders[[#This Row],[OrderID]],Orders[[#This Row],[CustomerID]],Orders[[#This Row],[Order Value]])</f>
        <v>O04623C026587447.864</v>
      </c>
    </row>
    <row r="1247" spans="1:19" x14ac:dyDescent="0.25">
      <c r="A1247" s="1" t="s">
        <v>1744</v>
      </c>
      <c r="B1247" s="1" t="s">
        <v>908</v>
      </c>
      <c r="C1247" s="1" t="s">
        <v>154</v>
      </c>
      <c r="D1247" s="1" t="str">
        <f>VLOOKUP(C1247,Products[],2,FALSE)</f>
        <v>Household Standard 873</v>
      </c>
      <c r="E1247" s="1" t="str">
        <f>VLOOKUP(Orders[[#This Row],[ProductID]],Products[],3,FALSE)</f>
        <v>Groceries</v>
      </c>
      <c r="F1247" s="1" t="s">
        <v>55</v>
      </c>
      <c r="G1247" s="1" t="str">
        <f>_xlfn.XLOOKUP(Orders[[#This Row],[CustomerID]],'Customers'!A:A,'Customers'!E:E)</f>
        <v>consumer</v>
      </c>
      <c r="H1247" s="2">
        <v>45544</v>
      </c>
      <c r="I1247" s="2">
        <v>45542</v>
      </c>
      <c r="J1247">
        <v>4</v>
      </c>
      <c r="K1247">
        <v>4522.72</v>
      </c>
      <c r="L1247">
        <v>0.2</v>
      </c>
      <c r="M1247" s="1" t="s">
        <v>14</v>
      </c>
      <c r="N1247" s="1" t="s">
        <v>34</v>
      </c>
      <c r="O1247" s="1" t="s">
        <v>24</v>
      </c>
      <c r="P1247" s="3">
        <f>Orders[[#This Row],[Quantity]]*Orders[[#This Row],[UnitPrice]]*(1-Orders[[#This Row],[Discount]])</f>
        <v>14472.704000000002</v>
      </c>
      <c r="Q1247" s="1" t="str">
        <f>IF(AND(Orders[[#This Row],[Order Value]]&gt;50000,Orders[[#This Row],[Status]]="Completed"),"Yes","No")</f>
        <v>No</v>
      </c>
      <c r="R1247" s="1" t="str">
        <f>IF(OR(Orders[[#This Row],[Region]]="Dhaka",Orders[[#This Row],[Region]]="Chattogram"),"Priority","Standard")</f>
        <v>Standard</v>
      </c>
      <c r="S1247" s="1" t="str">
        <f>_xlfn.CONCAT(Orders[[#This Row],[OrderID]],Orders[[#This Row],[CustomerID]],Orders[[#This Row],[Order Value]])</f>
        <v>O05760C016914472.704</v>
      </c>
    </row>
    <row r="1248" spans="1:19" x14ac:dyDescent="0.25">
      <c r="A1248" s="1" t="s">
        <v>1745</v>
      </c>
      <c r="B1248" s="1" t="s">
        <v>188</v>
      </c>
      <c r="C1248" s="1" t="s">
        <v>58</v>
      </c>
      <c r="D1248" s="1" t="str">
        <f>VLOOKUP(C1248,Products[],2,FALSE)</f>
        <v>Beverages Standard 258</v>
      </c>
      <c r="E1248" s="1" t="str">
        <f>VLOOKUP(Orders[[#This Row],[ProductID]],Products[],3,FALSE)</f>
        <v>Groceries</v>
      </c>
      <c r="F1248" s="1" t="s">
        <v>23</v>
      </c>
      <c r="G1248" s="1" t="str">
        <f>_xlfn.XLOOKUP(Orders[[#This Row],[CustomerID]],'Customers'!A:A,'Customers'!E:E)</f>
        <v>SMB</v>
      </c>
      <c r="H1248" s="2">
        <v>45377</v>
      </c>
      <c r="I1248" s="2">
        <v>45381</v>
      </c>
      <c r="J1248">
        <v>13</v>
      </c>
      <c r="K1248">
        <v>1913.48</v>
      </c>
      <c r="L1248">
        <v>0</v>
      </c>
      <c r="M1248" s="1" t="s">
        <v>43</v>
      </c>
      <c r="N1248" s="1" t="s">
        <v>34</v>
      </c>
      <c r="O1248" s="1" t="s">
        <v>29</v>
      </c>
      <c r="P1248" s="3">
        <f>Orders[[#This Row],[Quantity]]*Orders[[#This Row],[UnitPrice]]*(1-Orders[[#This Row],[Discount]])</f>
        <v>24875.24</v>
      </c>
      <c r="Q1248" s="1" t="str">
        <f>IF(AND(Orders[[#This Row],[Order Value]]&gt;50000,Orders[[#This Row],[Status]]="Completed"),"Yes","No")</f>
        <v>No</v>
      </c>
      <c r="R1248" s="1" t="str">
        <f>IF(OR(Orders[[#This Row],[Region]]="Dhaka",Orders[[#This Row],[Region]]="Chattogram"),"Priority","Standard")</f>
        <v>Standard</v>
      </c>
      <c r="S1248" s="1" t="str">
        <f>_xlfn.CONCAT(Orders[[#This Row],[OrderID]],Orders[[#This Row],[CustomerID]],Orders[[#This Row],[Order Value]])</f>
        <v>O05894C039524875.24</v>
      </c>
    </row>
    <row r="1249" spans="1:19" x14ac:dyDescent="0.25">
      <c r="A1249" s="1" t="s">
        <v>1746</v>
      </c>
      <c r="B1249" s="1" t="s">
        <v>556</v>
      </c>
      <c r="C1249" s="1" t="s">
        <v>141</v>
      </c>
      <c r="D1249" s="1" t="str">
        <f>VLOOKUP(C1249,Products[],2,FALSE)</f>
        <v>Footwear Deluxe 366</v>
      </c>
      <c r="E1249" s="1" t="str">
        <f>VLOOKUP(Orders[[#This Row],[ProductID]],Products[],3,FALSE)</f>
        <v>Apparel</v>
      </c>
      <c r="F1249" s="1" t="s">
        <v>23</v>
      </c>
      <c r="G1249" s="1" t="str">
        <f>_xlfn.XLOOKUP(Orders[[#This Row],[CustomerID]],'Customers'!A:A,'Customers'!E:E)</f>
        <v>SMB</v>
      </c>
      <c r="H1249" s="2">
        <v>45999</v>
      </c>
      <c r="I1249" s="2">
        <v>46006</v>
      </c>
      <c r="J1249">
        <v>17</v>
      </c>
      <c r="K1249">
        <v>6044.51</v>
      </c>
      <c r="L1249">
        <v>0</v>
      </c>
      <c r="M1249" s="1" t="s">
        <v>52</v>
      </c>
      <c r="N1249" s="1" t="s">
        <v>84</v>
      </c>
      <c r="O1249" s="1" t="s">
        <v>24</v>
      </c>
      <c r="P1249" s="3">
        <f>Orders[[#This Row],[Quantity]]*Orders[[#This Row],[UnitPrice]]*(1-Orders[[#This Row],[Discount]])</f>
        <v>102756.67</v>
      </c>
      <c r="Q1249" s="1" t="str">
        <f>IF(AND(Orders[[#This Row],[Order Value]]&gt;50000,Orders[[#This Row],[Status]]="Completed"),"Yes","No")</f>
        <v>No</v>
      </c>
      <c r="R1249" s="1" t="str">
        <f>IF(OR(Orders[[#This Row],[Region]]="Dhaka",Orders[[#This Row],[Region]]="Chattogram"),"Priority","Standard")</f>
        <v>Priority</v>
      </c>
      <c r="S1249" s="1" t="str">
        <f>_xlfn.CONCAT(Orders[[#This Row],[OrderID]],Orders[[#This Row],[CustomerID]],Orders[[#This Row],[Order Value]])</f>
        <v>O02798C0261102756.67</v>
      </c>
    </row>
    <row r="1250" spans="1:19" x14ac:dyDescent="0.25">
      <c r="A1250" s="1" t="s">
        <v>1747</v>
      </c>
      <c r="B1250" s="1" t="s">
        <v>714</v>
      </c>
      <c r="C1250" s="1" t="s">
        <v>73</v>
      </c>
      <c r="D1250" s="1" t="str">
        <f>VLOOKUP(C1250,Products[],2,FALSE)</f>
        <v>Mobile Accessories Max 508</v>
      </c>
      <c r="E1250" s="1" t="str">
        <f>VLOOKUP(Orders[[#This Row],[ProductID]],Products[],3,FALSE)</f>
        <v>Electronics</v>
      </c>
      <c r="F1250" s="1" t="s">
        <v>105</v>
      </c>
      <c r="G1250" s="1" t="str">
        <f>_xlfn.XLOOKUP(Orders[[#This Row],[CustomerID]],'Customers'!A:A,'Customers'!E:E)</f>
        <v>consumer</v>
      </c>
      <c r="H1250" s="2">
        <v>45389</v>
      </c>
      <c r="I1250" s="2">
        <v>45391</v>
      </c>
      <c r="J1250">
        <v>1</v>
      </c>
      <c r="K1250">
        <v>1489.55</v>
      </c>
      <c r="L1250">
        <v>0.15</v>
      </c>
      <c r="M1250" s="1" t="s">
        <v>39</v>
      </c>
      <c r="N1250" s="1" t="s">
        <v>15</v>
      </c>
      <c r="O1250" s="1" t="s">
        <v>24</v>
      </c>
      <c r="P1250" s="3">
        <f>Orders[[#This Row],[Quantity]]*Orders[[#This Row],[UnitPrice]]*(1-Orders[[#This Row],[Discount]])</f>
        <v>1266.1174999999998</v>
      </c>
      <c r="Q1250" s="1" t="str">
        <f>IF(AND(Orders[[#This Row],[Order Value]]&gt;50000,Orders[[#This Row],[Status]]="Completed"),"Yes","No")</f>
        <v>No</v>
      </c>
      <c r="R1250" s="1" t="str">
        <f>IF(OR(Orders[[#This Row],[Region]]="Dhaka",Orders[[#This Row],[Region]]="Chattogram"),"Priority","Standard")</f>
        <v>Standard</v>
      </c>
      <c r="S1250" s="1" t="str">
        <f>_xlfn.CONCAT(Orders[[#This Row],[OrderID]],Orders[[#This Row],[CustomerID]],Orders[[#This Row],[Order Value]])</f>
        <v>O03044C01661266.1175</v>
      </c>
    </row>
    <row r="1251" spans="1:19" x14ac:dyDescent="0.25">
      <c r="A1251" s="1" t="s">
        <v>1748</v>
      </c>
      <c r="B1251" s="1" t="s">
        <v>340</v>
      </c>
      <c r="C1251" s="1" t="s">
        <v>138</v>
      </c>
      <c r="D1251" s="1" t="str">
        <f>VLOOKUP(C1251,Products[],2,FALSE)</f>
        <v>Pens Deluxe 654</v>
      </c>
      <c r="E1251" s="1" t="str">
        <f>VLOOKUP(Orders[[#This Row],[ProductID]],Products[],3,FALSE)</f>
        <v>Office Supplies</v>
      </c>
      <c r="F1251" s="1" t="s">
        <v>51</v>
      </c>
      <c r="G1251" s="1" t="str">
        <f>_xlfn.XLOOKUP(Orders[[#This Row],[CustomerID]],'Customers'!A:A,'Customers'!E:E)</f>
        <v>Consumer</v>
      </c>
      <c r="H1251" s="2">
        <v>45956</v>
      </c>
      <c r="I1251" s="2">
        <v>45954</v>
      </c>
      <c r="J1251">
        <v>4</v>
      </c>
      <c r="K1251">
        <v>1534.11</v>
      </c>
      <c r="L1251">
        <v>0.05</v>
      </c>
      <c r="M1251" s="1" t="s">
        <v>52</v>
      </c>
      <c r="N1251" s="1" t="s">
        <v>28</v>
      </c>
      <c r="O1251" s="1" t="s">
        <v>24</v>
      </c>
      <c r="P1251" s="3">
        <f>Orders[[#This Row],[Quantity]]*Orders[[#This Row],[UnitPrice]]*(1-Orders[[#This Row],[Discount]])</f>
        <v>5829.6179999999995</v>
      </c>
      <c r="Q1251" s="1" t="str">
        <f>IF(AND(Orders[[#This Row],[Order Value]]&gt;50000,Orders[[#This Row],[Status]]="Completed"),"Yes","No")</f>
        <v>No</v>
      </c>
      <c r="R1251" s="1" t="str">
        <f>IF(OR(Orders[[#This Row],[Region]]="Dhaka",Orders[[#This Row],[Region]]="Chattogram"),"Priority","Standard")</f>
        <v>Priority</v>
      </c>
      <c r="S1251" s="1" t="str">
        <f>_xlfn.CONCAT(Orders[[#This Row],[OrderID]],Orders[[#This Row],[CustomerID]],Orders[[#This Row],[Order Value]])</f>
        <v>O04863C03585829.618</v>
      </c>
    </row>
    <row r="1252" spans="1:19" x14ac:dyDescent="0.25">
      <c r="A1252" s="1" t="s">
        <v>1749</v>
      </c>
      <c r="B1252" s="1" t="s">
        <v>852</v>
      </c>
      <c r="C1252" s="1" t="s">
        <v>108</v>
      </c>
      <c r="D1252" s="1" t="str">
        <f>VLOOKUP(C1252,Products[],2,FALSE)</f>
        <v>Men Max 446</v>
      </c>
      <c r="E1252" s="1" t="str">
        <f>VLOOKUP(Orders[[#This Row],[ProductID]],Products[],3,FALSE)</f>
        <v>Apparel</v>
      </c>
      <c r="F1252" s="1" t="s">
        <v>82</v>
      </c>
      <c r="G1252" s="1" t="str">
        <f>_xlfn.XLOOKUP(Orders[[#This Row],[CustomerID]],'Customers'!A:A,'Customers'!E:E)</f>
        <v>consumer</v>
      </c>
      <c r="H1252" s="2">
        <v>45859</v>
      </c>
      <c r="I1252" s="2">
        <v>45858</v>
      </c>
      <c r="J1252">
        <v>14</v>
      </c>
      <c r="K1252">
        <v>637.32000000000005</v>
      </c>
      <c r="L1252">
        <v>0</v>
      </c>
      <c r="M1252" s="1" t="s">
        <v>14</v>
      </c>
      <c r="N1252" s="1" t="s">
        <v>15</v>
      </c>
      <c r="O1252" s="1" t="s">
        <v>21</v>
      </c>
      <c r="P1252" s="3">
        <f>Orders[[#This Row],[Quantity]]*Orders[[#This Row],[UnitPrice]]*(1-Orders[[#This Row],[Discount]])</f>
        <v>8922.4800000000014</v>
      </c>
      <c r="Q1252" s="1" t="str">
        <f>IF(AND(Orders[[#This Row],[Order Value]]&gt;50000,Orders[[#This Row],[Status]]="Completed"),"Yes","No")</f>
        <v>No</v>
      </c>
      <c r="R1252" s="1" t="str">
        <f>IF(OR(Orders[[#This Row],[Region]]="Dhaka",Orders[[#This Row],[Region]]="Chattogram"),"Priority","Standard")</f>
        <v>Standard</v>
      </c>
      <c r="S1252" s="1" t="str">
        <f>_xlfn.CONCAT(Orders[[#This Row],[OrderID]],Orders[[#This Row],[CustomerID]],Orders[[#This Row],[Order Value]])</f>
        <v>O05255C04128922.48</v>
      </c>
    </row>
    <row r="1253" spans="1:19" x14ac:dyDescent="0.25">
      <c r="A1253" s="1" t="s">
        <v>1750</v>
      </c>
      <c r="B1253" s="1" t="s">
        <v>732</v>
      </c>
      <c r="C1253" s="1" t="s">
        <v>114</v>
      </c>
      <c r="D1253" s="1" t="str">
        <f>VLOOKUP(C1253,Products[],2,FALSE)</f>
        <v>Snacks Standard 963</v>
      </c>
      <c r="E1253" s="1" t="str">
        <f>VLOOKUP(Orders[[#This Row],[ProductID]],Products[],3,FALSE)</f>
        <v>Groceries</v>
      </c>
      <c r="F1253" s="1" t="s">
        <v>33</v>
      </c>
      <c r="G1253" s="1" t="str">
        <f>_xlfn.XLOOKUP(Orders[[#This Row],[CustomerID]],'Customers'!A:A,'Customers'!E:E)</f>
        <v>consumer</v>
      </c>
      <c r="H1253" s="2">
        <v>46018</v>
      </c>
      <c r="I1253" s="2">
        <v>46032</v>
      </c>
      <c r="J1253">
        <v>19</v>
      </c>
      <c r="K1253">
        <v>6299.04</v>
      </c>
      <c r="L1253">
        <v>0</v>
      </c>
      <c r="M1253" s="1" t="s">
        <v>43</v>
      </c>
      <c r="N1253" s="1" t="s">
        <v>15</v>
      </c>
      <c r="O1253" s="1" t="s">
        <v>35</v>
      </c>
      <c r="P1253" s="3">
        <f>Orders[[#This Row],[Quantity]]*Orders[[#This Row],[UnitPrice]]*(1-Orders[[#This Row],[Discount]])</f>
        <v>119681.76</v>
      </c>
      <c r="Q1253" s="1" t="str">
        <f>IF(AND(Orders[[#This Row],[Order Value]]&gt;50000,Orders[[#This Row],[Status]]="Completed"),"Yes","No")</f>
        <v>No</v>
      </c>
      <c r="R1253" s="1" t="str">
        <f>IF(OR(Orders[[#This Row],[Region]]="Dhaka",Orders[[#This Row],[Region]]="Chattogram"),"Priority","Standard")</f>
        <v>Standard</v>
      </c>
      <c r="S1253" s="1" t="str">
        <f>_xlfn.CONCAT(Orders[[#This Row],[OrderID]],Orders[[#This Row],[CustomerID]],Orders[[#This Row],[Order Value]])</f>
        <v>O05414C0219119681.76</v>
      </c>
    </row>
    <row r="1254" spans="1:19" x14ac:dyDescent="0.25">
      <c r="A1254" s="1" t="s">
        <v>1751</v>
      </c>
      <c r="B1254" s="1" t="s">
        <v>153</v>
      </c>
      <c r="C1254" s="1" t="s">
        <v>108</v>
      </c>
      <c r="D1254" s="1" t="str">
        <f>VLOOKUP(C1254,Products[],2,FALSE)</f>
        <v>Men Max 446</v>
      </c>
      <c r="E1254" s="1" t="str">
        <f>VLOOKUP(Orders[[#This Row],[ProductID]],Products[],3,FALSE)</f>
        <v>Apparel</v>
      </c>
      <c r="F1254" s="1" t="s">
        <v>82</v>
      </c>
      <c r="G1254" s="1" t="str">
        <f>_xlfn.XLOOKUP(Orders[[#This Row],[CustomerID]],'Customers'!A:A,'Customers'!E:E)</f>
        <v>SMB</v>
      </c>
      <c r="H1254" s="2">
        <v>45641</v>
      </c>
      <c r="I1254" s="2">
        <v>45650</v>
      </c>
      <c r="J1254">
        <v>21</v>
      </c>
      <c r="K1254">
        <v>6691.94</v>
      </c>
      <c r="L1254">
        <v>0</v>
      </c>
      <c r="M1254" s="1" t="s">
        <v>14</v>
      </c>
      <c r="N1254" s="1" t="s">
        <v>15</v>
      </c>
      <c r="O1254" s="1" t="s">
        <v>35</v>
      </c>
      <c r="P1254" s="3">
        <f>Orders[[#This Row],[Quantity]]*Orders[[#This Row],[UnitPrice]]*(1-Orders[[#This Row],[Discount]])</f>
        <v>140530.74</v>
      </c>
      <c r="Q1254" s="1" t="str">
        <f>IF(AND(Orders[[#This Row],[Order Value]]&gt;50000,Orders[[#This Row],[Status]]="Completed"),"Yes","No")</f>
        <v>No</v>
      </c>
      <c r="R1254" s="1" t="str">
        <f>IF(OR(Orders[[#This Row],[Region]]="Dhaka",Orders[[#This Row],[Region]]="Chattogram"),"Priority","Standard")</f>
        <v>Standard</v>
      </c>
      <c r="S1254" s="1" t="str">
        <f>_xlfn.CONCAT(Orders[[#This Row],[OrderID]],Orders[[#This Row],[CustomerID]],Orders[[#This Row],[Order Value]])</f>
        <v>O01014C0474140530.74</v>
      </c>
    </row>
    <row r="1255" spans="1:19" x14ac:dyDescent="0.25">
      <c r="A1255" s="1" t="s">
        <v>1752</v>
      </c>
      <c r="B1255" s="1" t="s">
        <v>804</v>
      </c>
      <c r="C1255" s="1" t="s">
        <v>201</v>
      </c>
      <c r="D1255" s="1" t="str">
        <f>VLOOKUP(C1255,Products[],2,FALSE)</f>
        <v>Men Lite 154 (New)</v>
      </c>
      <c r="E1255" s="1" t="str">
        <f>VLOOKUP(Orders[[#This Row],[ProductID]],Products[],3,FALSE)</f>
        <v>Apparel</v>
      </c>
      <c r="F1255" s="1" t="s">
        <v>63</v>
      </c>
      <c r="G1255" s="1" t="str">
        <f>_xlfn.XLOOKUP(Orders[[#This Row],[CustomerID]],'Customers'!A:A,'Customers'!E:E)</f>
        <v>Consumer</v>
      </c>
      <c r="H1255" s="2">
        <v>45691</v>
      </c>
      <c r="I1255" s="2">
        <v>45695</v>
      </c>
      <c r="J1255">
        <v>23</v>
      </c>
      <c r="K1255">
        <v>6975.67</v>
      </c>
      <c r="L1255">
        <v>0.15</v>
      </c>
      <c r="M1255" s="1" t="s">
        <v>43</v>
      </c>
      <c r="N1255" s="1" t="s">
        <v>34</v>
      </c>
      <c r="O1255" s="1" t="s">
        <v>24</v>
      </c>
      <c r="P1255" s="3">
        <f>Orders[[#This Row],[Quantity]]*Orders[[#This Row],[UnitPrice]]*(1-Orders[[#This Row],[Discount]])</f>
        <v>136374.34849999999</v>
      </c>
      <c r="Q1255" s="1" t="str">
        <f>IF(AND(Orders[[#This Row],[Order Value]]&gt;50000,Orders[[#This Row],[Status]]="Completed"),"Yes","No")</f>
        <v>Yes</v>
      </c>
      <c r="R1255" s="1" t="str">
        <f>IF(OR(Orders[[#This Row],[Region]]="Dhaka",Orders[[#This Row],[Region]]="Chattogram"),"Priority","Standard")</f>
        <v>Standard</v>
      </c>
      <c r="S1255" s="1" t="str">
        <f>_xlfn.CONCAT(Orders[[#This Row],[OrderID]],Orders[[#This Row],[CustomerID]],Orders[[#This Row],[Order Value]])</f>
        <v>O02647C0232136374.3485</v>
      </c>
    </row>
    <row r="1256" spans="1:19" x14ac:dyDescent="0.25">
      <c r="A1256" s="1" t="s">
        <v>1753</v>
      </c>
      <c r="B1256" s="1" t="s">
        <v>492</v>
      </c>
      <c r="C1256" s="1" t="s">
        <v>18</v>
      </c>
      <c r="D1256" s="1" t="str">
        <f>VLOOKUP(C1256,Products[],2,FALSE)</f>
        <v>Labels Deluxe 800</v>
      </c>
      <c r="E1256" s="1" t="str">
        <f>VLOOKUP(Orders[[#This Row],[ProductID]],Products[],3,FALSE)</f>
        <v>Office Supplies</v>
      </c>
      <c r="F1256" s="1" t="s">
        <v>13</v>
      </c>
      <c r="G1256" s="1" t="str">
        <f>_xlfn.XLOOKUP(Orders[[#This Row],[CustomerID]],'Customers'!A:A,'Customers'!E:E)</f>
        <v>Consumer</v>
      </c>
      <c r="H1256" s="2">
        <v>45510</v>
      </c>
      <c r="I1256" s="2">
        <v>45521</v>
      </c>
      <c r="J1256">
        <v>20</v>
      </c>
      <c r="K1256">
        <v>777.78</v>
      </c>
      <c r="L1256">
        <v>0</v>
      </c>
      <c r="M1256" s="1" t="s">
        <v>39</v>
      </c>
      <c r="N1256" s="1" t="s">
        <v>84</v>
      </c>
      <c r="O1256" s="1" t="s">
        <v>24</v>
      </c>
      <c r="P1256" s="3">
        <f>Orders[[#This Row],[Quantity]]*Orders[[#This Row],[UnitPrice]]*(1-Orders[[#This Row],[Discount]])</f>
        <v>15555.599999999999</v>
      </c>
      <c r="Q1256" s="1" t="str">
        <f>IF(AND(Orders[[#This Row],[Order Value]]&gt;50000,Orders[[#This Row],[Status]]="Completed"),"Yes","No")</f>
        <v>No</v>
      </c>
      <c r="R1256" s="1" t="str">
        <f>IF(OR(Orders[[#This Row],[Region]]="Dhaka",Orders[[#This Row],[Region]]="Chattogram"),"Priority","Standard")</f>
        <v>Standard</v>
      </c>
      <c r="S1256" s="1" t="str">
        <f>_xlfn.CONCAT(Orders[[#This Row],[OrderID]],Orders[[#This Row],[CustomerID]],Orders[[#This Row],[Order Value]])</f>
        <v>O04791C033815555.6</v>
      </c>
    </row>
    <row r="1257" spans="1:19" x14ac:dyDescent="0.25">
      <c r="A1257" s="1" t="s">
        <v>1754</v>
      </c>
      <c r="B1257" s="1" t="s">
        <v>590</v>
      </c>
      <c r="C1257" s="1" t="s">
        <v>284</v>
      </c>
      <c r="D1257" s="1" t="str">
        <f>VLOOKUP(C1257,Products[],2,FALSE)</f>
        <v>Labels Lite 562</v>
      </c>
      <c r="E1257" s="1" t="str">
        <f>VLOOKUP(Orders[[#This Row],[ProductID]],Products[],3,FALSE)</f>
        <v>Office Supplies</v>
      </c>
      <c r="F1257" s="1" t="s">
        <v>82</v>
      </c>
      <c r="G1257" s="1" t="str">
        <f>_xlfn.XLOOKUP(Orders[[#This Row],[CustomerID]],'Customers'!A:A,'Customers'!E:E)</f>
        <v>Corporate</v>
      </c>
      <c r="H1257" s="2">
        <v>45715</v>
      </c>
      <c r="I1257" s="2">
        <v>45719</v>
      </c>
      <c r="J1257">
        <v>3</v>
      </c>
      <c r="K1257">
        <v>6506.61</v>
      </c>
      <c r="L1257">
        <v>0</v>
      </c>
      <c r="M1257" s="1" t="s">
        <v>14</v>
      </c>
      <c r="N1257" s="1" t="s">
        <v>34</v>
      </c>
      <c r="O1257" s="1" t="s">
        <v>35</v>
      </c>
      <c r="P1257" s="3">
        <f>Orders[[#This Row],[Quantity]]*Orders[[#This Row],[UnitPrice]]*(1-Orders[[#This Row],[Discount]])</f>
        <v>19519.829999999998</v>
      </c>
      <c r="Q1257" s="1" t="str">
        <f>IF(AND(Orders[[#This Row],[Order Value]]&gt;50000,Orders[[#This Row],[Status]]="Completed"),"Yes","No")</f>
        <v>No</v>
      </c>
      <c r="R1257" s="1" t="str">
        <f>IF(OR(Orders[[#This Row],[Region]]="Dhaka",Orders[[#This Row],[Region]]="Chattogram"),"Priority","Standard")</f>
        <v>Standard</v>
      </c>
      <c r="S1257" s="1" t="str">
        <f>_xlfn.CONCAT(Orders[[#This Row],[OrderID]],Orders[[#This Row],[CustomerID]],Orders[[#This Row],[Order Value]])</f>
        <v>O00330C017919519.83</v>
      </c>
    </row>
    <row r="1258" spans="1:19" x14ac:dyDescent="0.25">
      <c r="A1258" s="1" t="s">
        <v>1755</v>
      </c>
      <c r="B1258" s="1" t="s">
        <v>583</v>
      </c>
      <c r="C1258" s="1" t="s">
        <v>133</v>
      </c>
      <c r="D1258" s="1" t="str">
        <f>VLOOKUP(C1258,Products[],2,FALSE)</f>
        <v>Paper Eco 932</v>
      </c>
      <c r="E1258" s="1" t="str">
        <f>VLOOKUP(Orders[[#This Row],[ProductID]],Products[],3,FALSE)</f>
        <v>Office Supplies</v>
      </c>
      <c r="F1258" s="1" t="s">
        <v>13</v>
      </c>
      <c r="G1258" s="1" t="str">
        <f>_xlfn.XLOOKUP(Orders[[#This Row],[CustomerID]],'Customers'!A:A,'Customers'!E:E)</f>
        <v>consumer</v>
      </c>
      <c r="H1258" s="2">
        <v>45492</v>
      </c>
      <c r="I1258" s="2">
        <v>45492</v>
      </c>
      <c r="J1258">
        <v>10</v>
      </c>
      <c r="K1258">
        <v>4279.41</v>
      </c>
      <c r="L1258">
        <v>0.05</v>
      </c>
      <c r="M1258" s="1" t="s">
        <v>20</v>
      </c>
      <c r="N1258" s="1" t="s">
        <v>28</v>
      </c>
      <c r="O1258" s="1" t="s">
        <v>29</v>
      </c>
      <c r="P1258" s="3">
        <f>Orders[[#This Row],[Quantity]]*Orders[[#This Row],[UnitPrice]]*(1-Orders[[#This Row],[Discount]])</f>
        <v>40654.394999999997</v>
      </c>
      <c r="Q1258" s="1" t="str">
        <f>IF(AND(Orders[[#This Row],[Order Value]]&gt;50000,Orders[[#This Row],[Status]]="Completed"),"Yes","No")</f>
        <v>No</v>
      </c>
      <c r="R1258" s="1" t="str">
        <f>IF(OR(Orders[[#This Row],[Region]]="Dhaka",Orders[[#This Row],[Region]]="Chattogram"),"Priority","Standard")</f>
        <v>Priority</v>
      </c>
      <c r="S1258" s="1" t="str">
        <f>_xlfn.CONCAT(Orders[[#This Row],[OrderID]],Orders[[#This Row],[CustomerID]],Orders[[#This Row],[Order Value]])</f>
        <v>O00840C010140654.395</v>
      </c>
    </row>
    <row r="1259" spans="1:19" x14ac:dyDescent="0.25">
      <c r="A1259" s="1" t="s">
        <v>1756</v>
      </c>
      <c r="B1259" s="1" t="s">
        <v>216</v>
      </c>
      <c r="C1259" s="1" t="s">
        <v>174</v>
      </c>
      <c r="D1259" s="1" t="str">
        <f>VLOOKUP(C1259,Products[],2,FALSE)</f>
        <v>Women Eco 309</v>
      </c>
      <c r="E1259" s="1" t="str">
        <f>VLOOKUP(Orders[[#This Row],[ProductID]],Products[],3,FALSE)</f>
        <v>Apparel</v>
      </c>
      <c r="F1259" s="1" t="s">
        <v>105</v>
      </c>
      <c r="G1259" s="1" t="str">
        <f>_xlfn.XLOOKUP(Orders[[#This Row],[CustomerID]],'Customers'!A:A,'Customers'!E:E)</f>
        <v>SMB</v>
      </c>
      <c r="H1259" s="2">
        <v>45981</v>
      </c>
      <c r="I1259" s="2">
        <v>45993</v>
      </c>
      <c r="J1259">
        <v>22</v>
      </c>
      <c r="K1259">
        <v>3517.37</v>
      </c>
      <c r="L1259">
        <v>0</v>
      </c>
      <c r="M1259" s="1" t="s">
        <v>39</v>
      </c>
      <c r="N1259" s="1" t="s">
        <v>34</v>
      </c>
      <c r="O1259" s="1" t="s">
        <v>21</v>
      </c>
      <c r="P1259" s="3">
        <f>Orders[[#This Row],[Quantity]]*Orders[[#This Row],[UnitPrice]]*(1-Orders[[#This Row],[Discount]])</f>
        <v>77382.14</v>
      </c>
      <c r="Q1259" s="1" t="str">
        <f>IF(AND(Orders[[#This Row],[Order Value]]&gt;50000,Orders[[#This Row],[Status]]="Completed"),"Yes","No")</f>
        <v>Yes</v>
      </c>
      <c r="R1259" s="1" t="str">
        <f>IF(OR(Orders[[#This Row],[Region]]="Dhaka",Orders[[#This Row],[Region]]="Chattogram"),"Priority","Standard")</f>
        <v>Standard</v>
      </c>
      <c r="S1259" s="1" t="str">
        <f>_xlfn.CONCAT(Orders[[#This Row],[OrderID]],Orders[[#This Row],[CustomerID]],Orders[[#This Row],[Order Value]])</f>
        <v>O01999C039877382.14</v>
      </c>
    </row>
    <row r="1260" spans="1:19" x14ac:dyDescent="0.25">
      <c r="A1260" s="1" t="s">
        <v>1757</v>
      </c>
      <c r="B1260" s="1" t="s">
        <v>500</v>
      </c>
      <c r="C1260" s="1" t="s">
        <v>46</v>
      </c>
      <c r="D1260" s="1" t="str">
        <f>VLOOKUP(C1260,Products[],2,FALSE)</f>
        <v>Tables Max 631</v>
      </c>
      <c r="E1260" s="1" t="str">
        <f>VLOOKUP(Orders[[#This Row],[ProductID]],Products[],3,FALSE)</f>
        <v>Furniture</v>
      </c>
      <c r="F1260" s="1" t="s">
        <v>23</v>
      </c>
      <c r="G1260" s="1" t="str">
        <f>_xlfn.XLOOKUP(Orders[[#This Row],[CustomerID]],'Customers'!A:A,'Customers'!E:E)</f>
        <v>SMB</v>
      </c>
      <c r="H1260" s="2">
        <v>45950</v>
      </c>
      <c r="I1260" s="2">
        <v>45956</v>
      </c>
      <c r="J1260">
        <v>5</v>
      </c>
      <c r="K1260">
        <v>6592.01</v>
      </c>
      <c r="L1260">
        <v>0</v>
      </c>
      <c r="M1260" s="1" t="s">
        <v>52</v>
      </c>
      <c r="N1260" s="1" t="s">
        <v>28</v>
      </c>
      <c r="O1260" s="1" t="s">
        <v>35</v>
      </c>
      <c r="P1260" s="3">
        <f>Orders[[#This Row],[Quantity]]*Orders[[#This Row],[UnitPrice]]*(1-Orders[[#This Row],[Discount]])</f>
        <v>32960.050000000003</v>
      </c>
      <c r="Q1260" s="1" t="str">
        <f>IF(AND(Orders[[#This Row],[Order Value]]&gt;50000,Orders[[#This Row],[Status]]="Completed"),"Yes","No")</f>
        <v>No</v>
      </c>
      <c r="R1260" s="1" t="str">
        <f>IF(OR(Orders[[#This Row],[Region]]="Dhaka",Orders[[#This Row],[Region]]="Chattogram"),"Priority","Standard")</f>
        <v>Priority</v>
      </c>
      <c r="S1260" s="1" t="str">
        <f>_xlfn.CONCAT(Orders[[#This Row],[OrderID]],Orders[[#This Row],[CustomerID]],Orders[[#This Row],[Order Value]])</f>
        <v>O00994C026832960.05</v>
      </c>
    </row>
    <row r="1261" spans="1:19" hidden="1" x14ac:dyDescent="0.25">
      <c r="A1261" s="1" t="s">
        <v>1758</v>
      </c>
      <c r="B1261" s="1" t="s">
        <v>274</v>
      </c>
      <c r="C1261" s="1" t="s">
        <v>181</v>
      </c>
      <c r="D1261" s="1" t="e">
        <f>VLOOKUP(C1261,Products[],2,FALSE)</f>
        <v>#N/A</v>
      </c>
      <c r="E1261" s="1" t="e">
        <f>VLOOKUP(Orders[[#This Row],[ProductID]],Products[],3,FALSE)</f>
        <v>#N/A</v>
      </c>
      <c r="F1261" s="1" t="s">
        <v>33</v>
      </c>
      <c r="G1261" s="1" t="str">
        <f>_xlfn.XLOOKUP(Orders[[#This Row],[CustomerID]],'Customers'!A:A,'Customers'!E:E)</f>
        <v>SMB</v>
      </c>
      <c r="H1261" s="2">
        <v>45475</v>
      </c>
      <c r="I1261" s="2">
        <v>45484</v>
      </c>
      <c r="J1261">
        <v>10</v>
      </c>
      <c r="K1261">
        <v>848.91</v>
      </c>
      <c r="L1261">
        <v>0.2</v>
      </c>
      <c r="M1261" s="1" t="s">
        <v>52</v>
      </c>
      <c r="N1261" s="1" t="s">
        <v>34</v>
      </c>
      <c r="O1261" s="1" t="s">
        <v>29</v>
      </c>
      <c r="P1261" s="3">
        <f>Orders[[#This Row],[Quantity]]*Orders[[#This Row],[UnitPrice]]*(1-Orders[[#This Row],[Discount]])</f>
        <v>6791.2800000000007</v>
      </c>
      <c r="Q1261" s="1" t="str">
        <f>IF(AND(Orders[[#This Row],[Order Value]]&gt;50000,Orders[[#This Row],[Status]]="Completed"),"Yes","No")</f>
        <v>No</v>
      </c>
      <c r="R1261" s="1" t="str">
        <f>IF(OR(Orders[[#This Row],[Region]]="Dhaka",Orders[[#This Row],[Region]]="Chattogram"),"Priority","Standard")</f>
        <v>Priority</v>
      </c>
      <c r="S1261" s="1" t="str">
        <f>_xlfn.CONCAT(Orders[[#This Row],[OrderID]],Orders[[#This Row],[CustomerID]],Orders[[#This Row],[Order Value]])</f>
        <v>O05545C02476791.28</v>
      </c>
    </row>
    <row r="1262" spans="1:19" x14ac:dyDescent="0.25">
      <c r="A1262" s="1" t="s">
        <v>1759</v>
      </c>
      <c r="B1262" s="1" t="s">
        <v>97</v>
      </c>
      <c r="C1262" s="1" t="s">
        <v>157</v>
      </c>
      <c r="D1262" s="1" t="str">
        <f>VLOOKUP(C1262,Products[],2,FALSE)</f>
        <v>Snacks Deluxe 862</v>
      </c>
      <c r="E1262" s="1" t="str">
        <f>VLOOKUP(Orders[[#This Row],[ProductID]],Products[],3,FALSE)</f>
        <v>Groceries</v>
      </c>
      <c r="F1262" s="1" t="s">
        <v>79</v>
      </c>
      <c r="G1262" s="1" t="str">
        <f>_xlfn.XLOOKUP(Orders[[#This Row],[CustomerID]],'Customers'!A:A,'Customers'!E:E)</f>
        <v>consumer</v>
      </c>
      <c r="H1262" s="2">
        <v>45316</v>
      </c>
      <c r="I1262" s="2">
        <v>45314</v>
      </c>
      <c r="J1262">
        <v>15</v>
      </c>
      <c r="K1262">
        <v>5455.13</v>
      </c>
      <c r="L1262">
        <v>0.15</v>
      </c>
      <c r="M1262" s="1" t="s">
        <v>52</v>
      </c>
      <c r="N1262" s="1" t="s">
        <v>34</v>
      </c>
      <c r="O1262" s="1" t="s">
        <v>35</v>
      </c>
      <c r="P1262" s="3">
        <f>Orders[[#This Row],[Quantity]]*Orders[[#This Row],[UnitPrice]]*(1-Orders[[#This Row],[Discount]])</f>
        <v>69552.907500000001</v>
      </c>
      <c r="Q1262" s="1" t="str">
        <f>IF(AND(Orders[[#This Row],[Order Value]]&gt;50000,Orders[[#This Row],[Status]]="Completed"),"Yes","No")</f>
        <v>Yes</v>
      </c>
      <c r="R1262" s="1" t="str">
        <f>IF(OR(Orders[[#This Row],[Region]]="Dhaka",Orders[[#This Row],[Region]]="Chattogram"),"Priority","Standard")</f>
        <v>Priority</v>
      </c>
      <c r="S1262" s="1" t="str">
        <f>_xlfn.CONCAT(Orders[[#This Row],[OrderID]],Orders[[#This Row],[CustomerID]],Orders[[#This Row],[Order Value]])</f>
        <v>O02527C026569552.9075</v>
      </c>
    </row>
    <row r="1263" spans="1:19" x14ac:dyDescent="0.25">
      <c r="A1263" s="1" t="s">
        <v>1760</v>
      </c>
      <c r="B1263" s="1" t="s">
        <v>283</v>
      </c>
      <c r="C1263" s="1" t="s">
        <v>154</v>
      </c>
      <c r="D1263" s="1" t="str">
        <f>VLOOKUP(C1263,Products[],2,FALSE)</f>
        <v>Household Standard 873</v>
      </c>
      <c r="E1263" s="1" t="str">
        <f>VLOOKUP(Orders[[#This Row],[ProductID]],Products[],3,FALSE)</f>
        <v>Groceries</v>
      </c>
      <c r="F1263" s="1" t="s">
        <v>105</v>
      </c>
      <c r="G1263" s="1" t="str">
        <f>_xlfn.XLOOKUP(Orders[[#This Row],[CustomerID]],'Customers'!A:A,'Customers'!E:E)</f>
        <v>Corporate</v>
      </c>
      <c r="H1263" s="2">
        <v>45794</v>
      </c>
      <c r="I1263" s="2">
        <v>45805</v>
      </c>
      <c r="J1263">
        <v>10</v>
      </c>
      <c r="K1263">
        <v>5421.8</v>
      </c>
      <c r="L1263">
        <v>0</v>
      </c>
      <c r="M1263" s="1" t="s">
        <v>52</v>
      </c>
      <c r="N1263" s="1" t="s">
        <v>28</v>
      </c>
      <c r="O1263" s="1" t="s">
        <v>29</v>
      </c>
      <c r="P1263" s="3">
        <f>Orders[[#This Row],[Quantity]]*Orders[[#This Row],[UnitPrice]]*(1-Orders[[#This Row],[Discount]])</f>
        <v>54218</v>
      </c>
      <c r="Q1263" s="1" t="str">
        <f>IF(AND(Orders[[#This Row],[Order Value]]&gt;50000,Orders[[#This Row],[Status]]="Completed"),"Yes","No")</f>
        <v>No</v>
      </c>
      <c r="R1263" s="1" t="str">
        <f>IF(OR(Orders[[#This Row],[Region]]="Dhaka",Orders[[#This Row],[Region]]="Chattogram"),"Priority","Standard")</f>
        <v>Priority</v>
      </c>
      <c r="S1263" s="1" t="str">
        <f>_xlfn.CONCAT(Orders[[#This Row],[OrderID]],Orders[[#This Row],[CustomerID]],Orders[[#This Row],[Order Value]])</f>
        <v>O02640C027054218</v>
      </c>
    </row>
    <row r="1264" spans="1:19" x14ac:dyDescent="0.25">
      <c r="A1264" s="1" t="s">
        <v>1761</v>
      </c>
      <c r="B1264" s="1" t="s">
        <v>1574</v>
      </c>
      <c r="C1264" s="1" t="s">
        <v>71</v>
      </c>
      <c r="D1264" s="1" t="str">
        <f>VLOOKUP(C1264,Products[],2,FALSE)</f>
        <v>Cameras Classic 922</v>
      </c>
      <c r="E1264" s="1" t="str">
        <f>VLOOKUP(Orders[[#This Row],[ProductID]],Products[],3,FALSE)</f>
        <v>Electronics</v>
      </c>
      <c r="F1264" s="1" t="s">
        <v>59</v>
      </c>
      <c r="G1264" s="1" t="str">
        <f>_xlfn.XLOOKUP(Orders[[#This Row],[CustomerID]],'Customers'!A:A,'Customers'!E:E)</f>
        <v>Consumer</v>
      </c>
      <c r="H1264" s="2">
        <v>45501</v>
      </c>
      <c r="I1264" s="2">
        <v>45510</v>
      </c>
      <c r="J1264">
        <v>4</v>
      </c>
      <c r="K1264">
        <v>1410.05</v>
      </c>
      <c r="L1264">
        <v>0.05</v>
      </c>
      <c r="M1264" s="1" t="s">
        <v>14</v>
      </c>
      <c r="N1264" s="1" t="s">
        <v>34</v>
      </c>
      <c r="O1264" s="1" t="s">
        <v>35</v>
      </c>
      <c r="P1264" s="3">
        <f>Orders[[#This Row],[Quantity]]*Orders[[#This Row],[UnitPrice]]*(1-Orders[[#This Row],[Discount]])</f>
        <v>5358.19</v>
      </c>
      <c r="Q1264" s="1" t="str">
        <f>IF(AND(Orders[[#This Row],[Order Value]]&gt;50000,Orders[[#This Row],[Status]]="Completed"),"Yes","No")</f>
        <v>No</v>
      </c>
      <c r="R1264" s="1" t="str">
        <f>IF(OR(Orders[[#This Row],[Region]]="Dhaka",Orders[[#This Row],[Region]]="Chattogram"),"Priority","Standard")</f>
        <v>Standard</v>
      </c>
      <c r="S1264" s="1" t="str">
        <f>_xlfn.CONCAT(Orders[[#This Row],[OrderID]],Orders[[#This Row],[CustomerID]],Orders[[#This Row],[Order Value]])</f>
        <v>O03574C03035358.19</v>
      </c>
    </row>
    <row r="1265" spans="1:19" x14ac:dyDescent="0.25">
      <c r="A1265" s="1" t="s">
        <v>1762</v>
      </c>
      <c r="B1265" s="1" t="s">
        <v>388</v>
      </c>
      <c r="C1265" s="1" t="s">
        <v>121</v>
      </c>
      <c r="D1265" s="1" t="str">
        <f>VLOOKUP(C1265,Products[],2,FALSE)</f>
        <v>Storage Max 865</v>
      </c>
      <c r="E1265" s="1" t="str">
        <f>VLOOKUP(Orders[[#This Row],[ProductID]],Products[],3,FALSE)</f>
        <v>Furniture</v>
      </c>
      <c r="F1265" s="1" t="s">
        <v>13</v>
      </c>
      <c r="G1265" s="1" t="str">
        <f>_xlfn.XLOOKUP(Orders[[#This Row],[CustomerID]],'Customers'!A:A,'Customers'!E:E)</f>
        <v>Corporate</v>
      </c>
      <c r="H1265" s="2">
        <v>45854</v>
      </c>
      <c r="I1265" s="2">
        <v>45854</v>
      </c>
      <c r="J1265">
        <v>10</v>
      </c>
      <c r="K1265">
        <v>1984</v>
      </c>
      <c r="L1265">
        <v>0</v>
      </c>
      <c r="M1265" s="1" t="s">
        <v>43</v>
      </c>
      <c r="N1265" s="1" t="s">
        <v>15</v>
      </c>
      <c r="O1265" s="1" t="s">
        <v>35</v>
      </c>
      <c r="P1265" s="3">
        <f>Orders[[#This Row],[Quantity]]*Orders[[#This Row],[UnitPrice]]*(1-Orders[[#This Row],[Discount]])</f>
        <v>19840</v>
      </c>
      <c r="Q1265" s="1" t="str">
        <f>IF(AND(Orders[[#This Row],[Order Value]]&gt;50000,Orders[[#This Row],[Status]]="Completed"),"Yes","No")</f>
        <v>No</v>
      </c>
      <c r="R1265" s="1" t="str">
        <f>IF(OR(Orders[[#This Row],[Region]]="Dhaka",Orders[[#This Row],[Region]]="Chattogram"),"Priority","Standard")</f>
        <v>Standard</v>
      </c>
      <c r="S1265" s="1" t="str">
        <f>_xlfn.CONCAT(Orders[[#This Row],[OrderID]],Orders[[#This Row],[CustomerID]],Orders[[#This Row],[Order Value]])</f>
        <v>O04840C030219840</v>
      </c>
    </row>
    <row r="1266" spans="1:19" x14ac:dyDescent="0.25">
      <c r="A1266" s="1" t="s">
        <v>1763</v>
      </c>
      <c r="B1266" s="1" t="s">
        <v>514</v>
      </c>
      <c r="C1266" s="1" t="s">
        <v>18</v>
      </c>
      <c r="D1266" s="1" t="str">
        <f>VLOOKUP(C1266,Products[],2,FALSE)</f>
        <v>Labels Deluxe 800</v>
      </c>
      <c r="E1266" s="1" t="str">
        <f>VLOOKUP(Orders[[#This Row],[ProductID]],Products[],3,FALSE)</f>
        <v>Office Supplies</v>
      </c>
      <c r="F1266" s="1" t="s">
        <v>33</v>
      </c>
      <c r="G1266" s="1" t="str">
        <f>_xlfn.XLOOKUP(Orders[[#This Row],[CustomerID]],'Customers'!A:A,'Customers'!E:E)</f>
        <v>consumer</v>
      </c>
      <c r="H1266" s="2">
        <v>45558</v>
      </c>
      <c r="I1266" s="2">
        <v>45562</v>
      </c>
      <c r="J1266">
        <v>17</v>
      </c>
      <c r="K1266">
        <v>199.68</v>
      </c>
      <c r="L1266">
        <v>0</v>
      </c>
      <c r="M1266" s="1" t="s">
        <v>20</v>
      </c>
      <c r="N1266" s="1" t="s">
        <v>15</v>
      </c>
      <c r="O1266" s="1" t="s">
        <v>35</v>
      </c>
      <c r="P1266" s="3">
        <f>Orders[[#This Row],[Quantity]]*Orders[[#This Row],[UnitPrice]]*(1-Orders[[#This Row],[Discount]])</f>
        <v>3394.56</v>
      </c>
      <c r="Q1266" s="1" t="str">
        <f>IF(AND(Orders[[#This Row],[Order Value]]&gt;50000,Orders[[#This Row],[Status]]="Completed"),"Yes","No")</f>
        <v>No</v>
      </c>
      <c r="R1266" s="1" t="str">
        <f>IF(OR(Orders[[#This Row],[Region]]="Dhaka",Orders[[#This Row],[Region]]="Chattogram"),"Priority","Standard")</f>
        <v>Priority</v>
      </c>
      <c r="S1266" s="1" t="str">
        <f>_xlfn.CONCAT(Orders[[#This Row],[OrderID]],Orders[[#This Row],[CustomerID]],Orders[[#This Row],[Order Value]])</f>
        <v>O05519C01313394.56</v>
      </c>
    </row>
    <row r="1267" spans="1:19" x14ac:dyDescent="0.25">
      <c r="A1267" s="1" t="s">
        <v>1764</v>
      </c>
      <c r="B1267" s="1" t="s">
        <v>1765</v>
      </c>
      <c r="C1267" s="1" t="s">
        <v>267</v>
      </c>
      <c r="D1267" s="1" t="str">
        <f>VLOOKUP(C1267,Products[],2,FALSE)</f>
        <v>Decor Prime 953</v>
      </c>
      <c r="E1267" s="1" t="str">
        <f>VLOOKUP(Orders[[#This Row],[ProductID]],Products[],3,FALSE)</f>
        <v>Furniture</v>
      </c>
      <c r="F1267" s="1" t="s">
        <v>55</v>
      </c>
      <c r="G1267" s="1" t="str">
        <f>_xlfn.XLOOKUP(Orders[[#This Row],[CustomerID]],'Customers'!A:A,'Customers'!E:E)</f>
        <v>consumer</v>
      </c>
      <c r="H1267" s="2">
        <v>45897</v>
      </c>
      <c r="I1267" s="2">
        <v>45907</v>
      </c>
      <c r="J1267">
        <v>7</v>
      </c>
      <c r="K1267">
        <v>521.27</v>
      </c>
      <c r="L1267">
        <v>0.1</v>
      </c>
      <c r="M1267" s="1" t="s">
        <v>43</v>
      </c>
      <c r="N1267" s="1" t="s">
        <v>28</v>
      </c>
      <c r="O1267" s="1" t="s">
        <v>35</v>
      </c>
      <c r="P1267" s="3">
        <f>Orders[[#This Row],[Quantity]]*Orders[[#This Row],[UnitPrice]]*(1-Orders[[#This Row],[Discount]])</f>
        <v>3284.0009999999997</v>
      </c>
      <c r="Q1267" s="1" t="str">
        <f>IF(AND(Orders[[#This Row],[Order Value]]&gt;50000,Orders[[#This Row],[Status]]="Completed"),"Yes","No")</f>
        <v>No</v>
      </c>
      <c r="R1267" s="1" t="str">
        <f>IF(OR(Orders[[#This Row],[Region]]="Dhaka",Orders[[#This Row],[Region]]="Chattogram"),"Priority","Standard")</f>
        <v>Standard</v>
      </c>
      <c r="S1267" s="1" t="str">
        <f>_xlfn.CONCAT(Orders[[#This Row],[OrderID]],Orders[[#This Row],[CustomerID]],Orders[[#This Row],[Order Value]])</f>
        <v>O00716C01873284.001</v>
      </c>
    </row>
    <row r="1268" spans="1:19" x14ac:dyDescent="0.25">
      <c r="A1268" s="1" t="s">
        <v>1766</v>
      </c>
      <c r="B1268" s="1" t="s">
        <v>83</v>
      </c>
      <c r="C1268" s="1" t="s">
        <v>194</v>
      </c>
      <c r="D1268" s="1" t="str">
        <f>VLOOKUP(C1268,Products[],2,FALSE)</f>
        <v>Pens Mini 388</v>
      </c>
      <c r="E1268" s="1" t="str">
        <f>VLOOKUP(Orders[[#This Row],[ProductID]],Products[],3,FALSE)</f>
        <v>Office Supplies</v>
      </c>
      <c r="F1268" s="1" t="s">
        <v>47</v>
      </c>
      <c r="G1268" s="1" t="str">
        <f>_xlfn.XLOOKUP(Orders[[#This Row],[CustomerID]],'Customers'!A:A,'Customers'!E:E)</f>
        <v>consumer</v>
      </c>
      <c r="H1268" s="2">
        <v>45439</v>
      </c>
      <c r="I1268" s="2">
        <v>45453</v>
      </c>
      <c r="J1268">
        <v>10</v>
      </c>
      <c r="K1268">
        <v>4456.49</v>
      </c>
      <c r="L1268">
        <v>0.05</v>
      </c>
      <c r="M1268" s="1" t="s">
        <v>39</v>
      </c>
      <c r="N1268" s="1" t="s">
        <v>34</v>
      </c>
      <c r="O1268" s="1" t="s">
        <v>24</v>
      </c>
      <c r="P1268" s="3">
        <f>Orders[[#This Row],[Quantity]]*Orders[[#This Row],[UnitPrice]]*(1-Orders[[#This Row],[Discount]])</f>
        <v>42336.654999999992</v>
      </c>
      <c r="Q1268" s="1" t="str">
        <f>IF(AND(Orders[[#This Row],[Order Value]]&gt;50000,Orders[[#This Row],[Status]]="Completed"),"Yes","No")</f>
        <v>No</v>
      </c>
      <c r="R1268" s="1" t="str">
        <f>IF(OR(Orders[[#This Row],[Region]]="Dhaka",Orders[[#This Row],[Region]]="Chattogram"),"Priority","Standard")</f>
        <v>Standard</v>
      </c>
      <c r="S1268" s="1" t="str">
        <f>_xlfn.CONCAT(Orders[[#This Row],[OrderID]],Orders[[#This Row],[CustomerID]],Orders[[#This Row],[Order Value]])</f>
        <v>O04041C018642336.655</v>
      </c>
    </row>
    <row r="1269" spans="1:19" x14ac:dyDescent="0.25">
      <c r="A1269" s="1" t="s">
        <v>1767</v>
      </c>
      <c r="B1269" s="1" t="s">
        <v>53</v>
      </c>
      <c r="C1269" s="1" t="s">
        <v>50</v>
      </c>
      <c r="D1269" s="1" t="str">
        <f>VLOOKUP(C1269,Products[],2,FALSE)</f>
        <v>Kids Pro 311</v>
      </c>
      <c r="E1269" s="1" t="str">
        <f>VLOOKUP(Orders[[#This Row],[ProductID]],Products[],3,FALSE)</f>
        <v>Apparel</v>
      </c>
      <c r="F1269" s="1" t="s">
        <v>59</v>
      </c>
      <c r="G1269" s="1" t="str">
        <f>_xlfn.XLOOKUP(Orders[[#This Row],[CustomerID]],'Customers'!A:A,'Customers'!E:E)</f>
        <v>Consumer</v>
      </c>
      <c r="H1269" s="2">
        <v>45508</v>
      </c>
      <c r="I1269" s="2">
        <v>45509</v>
      </c>
      <c r="J1269">
        <v>5</v>
      </c>
      <c r="K1269">
        <v>1641.97</v>
      </c>
      <c r="L1269">
        <v>0.15</v>
      </c>
      <c r="M1269" s="1" t="s">
        <v>14</v>
      </c>
      <c r="N1269" s="1" t="s">
        <v>84</v>
      </c>
      <c r="O1269" s="1" t="s">
        <v>29</v>
      </c>
      <c r="P1269" s="3">
        <f>Orders[[#This Row],[Quantity]]*Orders[[#This Row],[UnitPrice]]*(1-Orders[[#This Row],[Discount]])</f>
        <v>6978.3725000000004</v>
      </c>
      <c r="Q1269" s="1" t="str">
        <f>IF(AND(Orders[[#This Row],[Order Value]]&gt;50000,Orders[[#This Row],[Status]]="Completed"),"Yes","No")</f>
        <v>No</v>
      </c>
      <c r="R1269" s="1" t="str">
        <f>IF(OR(Orders[[#This Row],[Region]]="Dhaka",Orders[[#This Row],[Region]]="Chattogram"),"Priority","Standard")</f>
        <v>Standard</v>
      </c>
      <c r="S1269" s="1" t="str">
        <f>_xlfn.CONCAT(Orders[[#This Row],[OrderID]],Orders[[#This Row],[CustomerID]],Orders[[#This Row],[Order Value]])</f>
        <v>O00413C00356978.3725</v>
      </c>
    </row>
    <row r="1270" spans="1:19" x14ac:dyDescent="0.25">
      <c r="A1270" s="1" t="s">
        <v>1768</v>
      </c>
      <c r="B1270" s="1" t="s">
        <v>736</v>
      </c>
      <c r="C1270" s="1" t="s">
        <v>22</v>
      </c>
      <c r="D1270" s="1" t="str">
        <f>VLOOKUP(C1270,Products[],2,FALSE)</f>
        <v>Laptops Lite 159</v>
      </c>
      <c r="E1270" s="1" t="str">
        <f>VLOOKUP(Orders[[#This Row],[ProductID]],Products[],3,FALSE)</f>
        <v>Electronics</v>
      </c>
      <c r="F1270" s="1" t="s">
        <v>47</v>
      </c>
      <c r="G1270" s="1" t="str">
        <f>_xlfn.XLOOKUP(Orders[[#This Row],[CustomerID]],'Customers'!A:A,'Customers'!E:E)</f>
        <v>consumer</v>
      </c>
      <c r="H1270" s="2">
        <v>45914</v>
      </c>
      <c r="I1270" s="2">
        <v>45913</v>
      </c>
      <c r="J1270">
        <v>3</v>
      </c>
      <c r="K1270">
        <v>7796.49</v>
      </c>
      <c r="L1270">
        <v>0.2</v>
      </c>
      <c r="M1270" s="1" t="s">
        <v>14</v>
      </c>
      <c r="N1270" s="1" t="s">
        <v>15</v>
      </c>
      <c r="O1270" s="1" t="s">
        <v>35</v>
      </c>
      <c r="P1270" s="3">
        <f>Orders[[#This Row],[Quantity]]*Orders[[#This Row],[UnitPrice]]*(1-Orders[[#This Row],[Discount]])</f>
        <v>18711.576000000001</v>
      </c>
      <c r="Q1270" s="1" t="str">
        <f>IF(AND(Orders[[#This Row],[Order Value]]&gt;50000,Orders[[#This Row],[Status]]="Completed"),"Yes","No")</f>
        <v>No</v>
      </c>
      <c r="R1270" s="1" t="str">
        <f>IF(OR(Orders[[#This Row],[Region]]="Dhaka",Orders[[#This Row],[Region]]="Chattogram"),"Priority","Standard")</f>
        <v>Standard</v>
      </c>
      <c r="S1270" s="1" t="str">
        <f>_xlfn.CONCAT(Orders[[#This Row],[OrderID]],Orders[[#This Row],[CustomerID]],Orders[[#This Row],[Order Value]])</f>
        <v>O04012C027118711.576</v>
      </c>
    </row>
    <row r="1271" spans="1:19" x14ac:dyDescent="0.25">
      <c r="A1271" s="1" t="s">
        <v>1769</v>
      </c>
      <c r="B1271" s="1" t="s">
        <v>1077</v>
      </c>
      <c r="C1271" s="1" t="s">
        <v>133</v>
      </c>
      <c r="D1271" s="1" t="str">
        <f>VLOOKUP(C1271,Products[],2,FALSE)</f>
        <v>Paper Eco 932</v>
      </c>
      <c r="E1271" s="1" t="str">
        <f>VLOOKUP(Orders[[#This Row],[ProductID]],Products[],3,FALSE)</f>
        <v>Office Supplies</v>
      </c>
      <c r="F1271" s="1" t="s">
        <v>82</v>
      </c>
      <c r="G1271" s="1" t="str">
        <f>_xlfn.XLOOKUP(Orders[[#This Row],[CustomerID]],'Customers'!A:A,'Customers'!E:E)</f>
        <v>Home Office</v>
      </c>
      <c r="H1271" s="2">
        <v>45539</v>
      </c>
      <c r="I1271" s="2">
        <v>45541</v>
      </c>
      <c r="J1271">
        <v>16</v>
      </c>
      <c r="K1271">
        <v>7841.45</v>
      </c>
      <c r="L1271">
        <v>0.05</v>
      </c>
      <c r="M1271" s="1" t="s">
        <v>14</v>
      </c>
      <c r="N1271" s="1" t="s">
        <v>15</v>
      </c>
      <c r="O1271" s="1" t="s">
        <v>21</v>
      </c>
      <c r="P1271" s="3">
        <f>Orders[[#This Row],[Quantity]]*Orders[[#This Row],[UnitPrice]]*(1-Orders[[#This Row],[Discount]])</f>
        <v>119190.04</v>
      </c>
      <c r="Q1271" s="1" t="str">
        <f>IF(AND(Orders[[#This Row],[Order Value]]&gt;50000,Orders[[#This Row],[Status]]="Completed"),"Yes","No")</f>
        <v>No</v>
      </c>
      <c r="R1271" s="1" t="str">
        <f>IF(OR(Orders[[#This Row],[Region]]="Dhaka",Orders[[#This Row],[Region]]="Chattogram"),"Priority","Standard")</f>
        <v>Standard</v>
      </c>
      <c r="S1271" s="1" t="str">
        <f>_xlfn.CONCAT(Orders[[#This Row],[OrderID]],Orders[[#This Row],[CustomerID]],Orders[[#This Row],[Order Value]])</f>
        <v>O04882C0034119190.04</v>
      </c>
    </row>
    <row r="1272" spans="1:19" x14ac:dyDescent="0.25">
      <c r="A1272" s="1" t="s">
        <v>1770</v>
      </c>
      <c r="B1272" s="1" t="s">
        <v>193</v>
      </c>
      <c r="C1272" s="1" t="s">
        <v>18</v>
      </c>
      <c r="D1272" s="1" t="str">
        <f>VLOOKUP(C1272,Products[],2,FALSE)</f>
        <v>Labels Deluxe 800</v>
      </c>
      <c r="E1272" s="1" t="str">
        <f>VLOOKUP(Orders[[#This Row],[ProductID]],Products[],3,FALSE)</f>
        <v>Office Supplies</v>
      </c>
      <c r="F1272" s="1" t="s">
        <v>82</v>
      </c>
      <c r="G1272" s="1" t="str">
        <f>_xlfn.XLOOKUP(Orders[[#This Row],[CustomerID]],'Customers'!A:A,'Customers'!E:E)</f>
        <v>Corporate</v>
      </c>
      <c r="H1272" s="2">
        <v>45472</v>
      </c>
      <c r="I1272" s="2">
        <v>45476</v>
      </c>
      <c r="J1272">
        <v>11</v>
      </c>
      <c r="K1272">
        <v>7321.14</v>
      </c>
      <c r="L1272">
        <v>0</v>
      </c>
      <c r="M1272" s="1" t="s">
        <v>39</v>
      </c>
      <c r="N1272" s="1" t="s">
        <v>34</v>
      </c>
      <c r="O1272" s="1" t="s">
        <v>24</v>
      </c>
      <c r="P1272" s="3">
        <f>Orders[[#This Row],[Quantity]]*Orders[[#This Row],[UnitPrice]]*(1-Orders[[#This Row],[Discount]])</f>
        <v>80532.540000000008</v>
      </c>
      <c r="Q1272" s="1" t="str">
        <f>IF(AND(Orders[[#This Row],[Order Value]]&gt;50000,Orders[[#This Row],[Status]]="Completed"),"Yes","No")</f>
        <v>Yes</v>
      </c>
      <c r="R1272" s="1" t="str">
        <f>IF(OR(Orders[[#This Row],[Region]]="Dhaka",Orders[[#This Row],[Region]]="Chattogram"),"Priority","Standard")</f>
        <v>Standard</v>
      </c>
      <c r="S1272" s="1" t="str">
        <f>_xlfn.CONCAT(Orders[[#This Row],[OrderID]],Orders[[#This Row],[CustomerID]],Orders[[#This Row],[Order Value]])</f>
        <v>O03290C013780532.54</v>
      </c>
    </row>
    <row r="1273" spans="1:19" x14ac:dyDescent="0.25">
      <c r="A1273" s="1" t="s">
        <v>1771</v>
      </c>
      <c r="B1273" s="1" t="s">
        <v>459</v>
      </c>
      <c r="C1273" s="1" t="s">
        <v>270</v>
      </c>
      <c r="D1273" s="1" t="str">
        <f>VLOOKUP(C1273,Products[],2,FALSE)</f>
        <v>Storage Mini 899</v>
      </c>
      <c r="E1273" s="1" t="str">
        <f>VLOOKUP(Orders[[#This Row],[ProductID]],Products[],3,FALSE)</f>
        <v>Furniture</v>
      </c>
      <c r="F1273" s="1" t="s">
        <v>55</v>
      </c>
      <c r="G1273" s="1" t="str">
        <f>_xlfn.XLOOKUP(Orders[[#This Row],[CustomerID]],'Customers'!A:A,'Customers'!E:E)</f>
        <v>SMB</v>
      </c>
      <c r="H1273" s="2">
        <v>45567</v>
      </c>
      <c r="I1273" s="2">
        <v>45574</v>
      </c>
      <c r="J1273">
        <v>23</v>
      </c>
      <c r="K1273">
        <v>3917.77</v>
      </c>
      <c r="L1273">
        <v>0</v>
      </c>
      <c r="M1273" s="1" t="s">
        <v>14</v>
      </c>
      <c r="N1273" s="1" t="s">
        <v>28</v>
      </c>
      <c r="O1273" s="1" t="s">
        <v>35</v>
      </c>
      <c r="P1273" s="3">
        <f>Orders[[#This Row],[Quantity]]*Orders[[#This Row],[UnitPrice]]*(1-Orders[[#This Row],[Discount]])</f>
        <v>90108.71</v>
      </c>
      <c r="Q1273" s="1" t="str">
        <f>IF(AND(Orders[[#This Row],[Order Value]]&gt;50000,Orders[[#This Row],[Status]]="Completed"),"Yes","No")</f>
        <v>No</v>
      </c>
      <c r="R1273" s="1" t="str">
        <f>IF(OR(Orders[[#This Row],[Region]]="Dhaka",Orders[[#This Row],[Region]]="Chattogram"),"Priority","Standard")</f>
        <v>Standard</v>
      </c>
      <c r="S1273" s="1" t="str">
        <f>_xlfn.CONCAT(Orders[[#This Row],[OrderID]],Orders[[#This Row],[CustomerID]],Orders[[#This Row],[Order Value]])</f>
        <v>O01874C044190108.71</v>
      </c>
    </row>
    <row r="1274" spans="1:19" x14ac:dyDescent="0.25">
      <c r="A1274" s="1" t="s">
        <v>1772</v>
      </c>
      <c r="B1274" s="1" t="s">
        <v>1000</v>
      </c>
      <c r="C1274" s="1" t="s">
        <v>32</v>
      </c>
      <c r="D1274" s="1" t="str">
        <f>VLOOKUP(C1274,Products[],2,FALSE)</f>
        <v>Binders Max 146</v>
      </c>
      <c r="E1274" s="1" t="str">
        <f>VLOOKUP(Orders[[#This Row],[ProductID]],Products[],3,FALSE)</f>
        <v>Office Supplies</v>
      </c>
      <c r="F1274" s="1" t="s">
        <v>82</v>
      </c>
      <c r="G1274" s="1" t="str">
        <f>_xlfn.XLOOKUP(Orders[[#This Row],[CustomerID]],'Customers'!A:A,'Customers'!E:E)</f>
        <v>Home Office</v>
      </c>
      <c r="H1274" s="2">
        <v>45934</v>
      </c>
      <c r="I1274" s="2">
        <v>45933</v>
      </c>
      <c r="J1274">
        <v>4</v>
      </c>
      <c r="K1274">
        <v>4714.6899999999996</v>
      </c>
      <c r="L1274">
        <v>0</v>
      </c>
      <c r="M1274" s="1" t="s">
        <v>14</v>
      </c>
      <c r="N1274" s="1" t="s">
        <v>28</v>
      </c>
      <c r="O1274" s="1" t="s">
        <v>21</v>
      </c>
      <c r="P1274" s="3">
        <f>Orders[[#This Row],[Quantity]]*Orders[[#This Row],[UnitPrice]]*(1-Orders[[#This Row],[Discount]])</f>
        <v>18858.759999999998</v>
      </c>
      <c r="Q1274" s="1" t="str">
        <f>IF(AND(Orders[[#This Row],[Order Value]]&gt;50000,Orders[[#This Row],[Status]]="Completed"),"Yes","No")</f>
        <v>No</v>
      </c>
      <c r="R1274" s="1" t="str">
        <f>IF(OR(Orders[[#This Row],[Region]]="Dhaka",Orders[[#This Row],[Region]]="Chattogram"),"Priority","Standard")</f>
        <v>Standard</v>
      </c>
      <c r="S1274" s="1" t="str">
        <f>_xlfn.CONCAT(Orders[[#This Row],[OrderID]],Orders[[#This Row],[CustomerID]],Orders[[#This Row],[Order Value]])</f>
        <v>O03408C040518858.76</v>
      </c>
    </row>
    <row r="1275" spans="1:19" x14ac:dyDescent="0.25">
      <c r="A1275" s="1" t="s">
        <v>1773</v>
      </c>
      <c r="B1275" s="1" t="s">
        <v>426</v>
      </c>
      <c r="C1275" s="1" t="s">
        <v>270</v>
      </c>
      <c r="D1275" s="1" t="str">
        <f>VLOOKUP(C1275,Products[],2,FALSE)</f>
        <v>Storage Mini 899</v>
      </c>
      <c r="E1275" s="1" t="str">
        <f>VLOOKUP(Orders[[#This Row],[ProductID]],Products[],3,FALSE)</f>
        <v>Furniture</v>
      </c>
      <c r="F1275" s="1" t="s">
        <v>105</v>
      </c>
      <c r="G1275" s="1" t="str">
        <f>_xlfn.XLOOKUP(Orders[[#This Row],[CustomerID]],'Customers'!A:A,'Customers'!E:E)</f>
        <v>consumer</v>
      </c>
      <c r="H1275" s="2">
        <v>45762</v>
      </c>
      <c r="I1275" s="2">
        <v>45776</v>
      </c>
      <c r="J1275">
        <v>18</v>
      </c>
      <c r="K1275">
        <v>4505.24</v>
      </c>
      <c r="L1275">
        <v>0</v>
      </c>
      <c r="M1275" s="1" t="s">
        <v>14</v>
      </c>
      <c r="N1275" s="1" t="s">
        <v>84</v>
      </c>
      <c r="O1275" s="1" t="s">
        <v>29</v>
      </c>
      <c r="P1275" s="3">
        <f>Orders[[#This Row],[Quantity]]*Orders[[#This Row],[UnitPrice]]*(1-Orders[[#This Row],[Discount]])</f>
        <v>81094.319999999992</v>
      </c>
      <c r="Q1275" s="1" t="str">
        <f>IF(AND(Orders[[#This Row],[Order Value]]&gt;50000,Orders[[#This Row],[Status]]="Completed"),"Yes","No")</f>
        <v>No</v>
      </c>
      <c r="R1275" s="1" t="str">
        <f>IF(OR(Orders[[#This Row],[Region]]="Dhaka",Orders[[#This Row],[Region]]="Chattogram"),"Priority","Standard")</f>
        <v>Standard</v>
      </c>
      <c r="S1275" s="1" t="str">
        <f>_xlfn.CONCAT(Orders[[#This Row],[OrderID]],Orders[[#This Row],[CustomerID]],Orders[[#This Row],[Order Value]])</f>
        <v>O04745C017181094.32</v>
      </c>
    </row>
    <row r="1276" spans="1:19" x14ac:dyDescent="0.25">
      <c r="A1276" s="1" t="s">
        <v>1774</v>
      </c>
      <c r="B1276" s="1" t="s">
        <v>918</v>
      </c>
      <c r="C1276" s="1" t="s">
        <v>267</v>
      </c>
      <c r="D1276" s="1" t="str">
        <f>VLOOKUP(C1276,Products[],2,FALSE)</f>
        <v>Decor Prime 953</v>
      </c>
      <c r="E1276" s="1" t="str">
        <f>VLOOKUP(Orders[[#This Row],[ProductID]],Products[],3,FALSE)</f>
        <v>Furniture</v>
      </c>
      <c r="F1276" s="1" t="s">
        <v>19</v>
      </c>
      <c r="G1276" s="1" t="str">
        <f>_xlfn.XLOOKUP(Orders[[#This Row],[CustomerID]],'Customers'!A:A,'Customers'!E:E)</f>
        <v>SMB</v>
      </c>
      <c r="H1276" s="2">
        <v>45771</v>
      </c>
      <c r="I1276" s="2">
        <v>45775</v>
      </c>
      <c r="J1276">
        <v>4</v>
      </c>
      <c r="K1276">
        <v>1280.06</v>
      </c>
      <c r="L1276">
        <v>0.1</v>
      </c>
      <c r="M1276" s="1" t="s">
        <v>39</v>
      </c>
      <c r="N1276" s="1" t="s">
        <v>34</v>
      </c>
      <c r="O1276" s="1" t="s">
        <v>21</v>
      </c>
      <c r="P1276" s="3">
        <f>Orders[[#This Row],[Quantity]]*Orders[[#This Row],[UnitPrice]]*(1-Orders[[#This Row],[Discount]])</f>
        <v>4608.2160000000003</v>
      </c>
      <c r="Q1276" s="1" t="str">
        <f>IF(AND(Orders[[#This Row],[Order Value]]&gt;50000,Orders[[#This Row],[Status]]="Completed"),"Yes","No")</f>
        <v>No</v>
      </c>
      <c r="R1276" s="1" t="str">
        <f>IF(OR(Orders[[#This Row],[Region]]="Dhaka",Orders[[#This Row],[Region]]="Chattogram"),"Priority","Standard")</f>
        <v>Standard</v>
      </c>
      <c r="S1276" s="1" t="str">
        <f>_xlfn.CONCAT(Orders[[#This Row],[OrderID]],Orders[[#This Row],[CustomerID]],Orders[[#This Row],[Order Value]])</f>
        <v>O00166C02024608.216</v>
      </c>
    </row>
    <row r="1277" spans="1:19" hidden="1" x14ac:dyDescent="0.25">
      <c r="A1277" s="1" t="s">
        <v>1775</v>
      </c>
      <c r="B1277" s="1" t="s">
        <v>564</v>
      </c>
      <c r="C1277" s="1" t="s">
        <v>248</v>
      </c>
      <c r="D1277" s="1" t="e">
        <f>VLOOKUP(C1277,Products[],2,FALSE)</f>
        <v>#N/A</v>
      </c>
      <c r="E1277" s="1" t="e">
        <f>VLOOKUP(Orders[[#This Row],[ProductID]],Products[],3,FALSE)</f>
        <v>#N/A</v>
      </c>
      <c r="F1277" s="1" t="s">
        <v>47</v>
      </c>
      <c r="G1277" s="1" t="str">
        <f>_xlfn.XLOOKUP(Orders[[#This Row],[CustomerID]],'Customers'!A:A,'Customers'!E:E)</f>
        <v>Home Office</v>
      </c>
      <c r="H1277" s="2">
        <v>45704</v>
      </c>
      <c r="I1277" s="2">
        <v>45706</v>
      </c>
      <c r="J1277">
        <v>4</v>
      </c>
      <c r="K1277">
        <v>2416.86</v>
      </c>
      <c r="L1277">
        <v>0</v>
      </c>
      <c r="M1277" s="1" t="s">
        <v>52</v>
      </c>
      <c r="N1277" s="1" t="s">
        <v>84</v>
      </c>
      <c r="O1277" s="1" t="s">
        <v>29</v>
      </c>
      <c r="P1277" s="3">
        <f>Orders[[#This Row],[Quantity]]*Orders[[#This Row],[UnitPrice]]*(1-Orders[[#This Row],[Discount]])</f>
        <v>9667.44</v>
      </c>
      <c r="Q1277" s="1" t="str">
        <f>IF(AND(Orders[[#This Row],[Order Value]]&gt;50000,Orders[[#This Row],[Status]]="Completed"),"Yes","No")</f>
        <v>No</v>
      </c>
      <c r="R1277" s="1" t="str">
        <f>IF(OR(Orders[[#This Row],[Region]]="Dhaka",Orders[[#This Row],[Region]]="Chattogram"),"Priority","Standard")</f>
        <v>Priority</v>
      </c>
      <c r="S1277" s="1" t="str">
        <f>_xlfn.CONCAT(Orders[[#This Row],[OrderID]],Orders[[#This Row],[CustomerID]],Orders[[#This Row],[Order Value]])</f>
        <v>O01625C03129667.44</v>
      </c>
    </row>
    <row r="1278" spans="1:19" x14ac:dyDescent="0.25">
      <c r="A1278" s="1" t="s">
        <v>1776</v>
      </c>
      <c r="B1278" s="1" t="s">
        <v>709</v>
      </c>
      <c r="C1278" s="1" t="s">
        <v>46</v>
      </c>
      <c r="D1278" s="1" t="str">
        <f>VLOOKUP(C1278,Products[],2,FALSE)</f>
        <v>Tables Max 631</v>
      </c>
      <c r="E1278" s="1" t="str">
        <f>VLOOKUP(Orders[[#This Row],[ProductID]],Products[],3,FALSE)</f>
        <v>Furniture</v>
      </c>
      <c r="F1278" s="1" t="s">
        <v>42</v>
      </c>
      <c r="G1278" s="1" t="str">
        <f>_xlfn.XLOOKUP(Orders[[#This Row],[CustomerID]],'Customers'!A:A,'Customers'!E:E)</f>
        <v>Corporate</v>
      </c>
      <c r="H1278" s="2">
        <v>45395</v>
      </c>
      <c r="I1278" s="2">
        <v>45407</v>
      </c>
      <c r="J1278">
        <v>11</v>
      </c>
      <c r="K1278">
        <v>582.91999999999996</v>
      </c>
      <c r="L1278">
        <v>0</v>
      </c>
      <c r="M1278" s="1" t="s">
        <v>39</v>
      </c>
      <c r="N1278" s="1" t="s">
        <v>34</v>
      </c>
      <c r="O1278" s="1" t="s">
        <v>35</v>
      </c>
      <c r="P1278" s="3">
        <f>Orders[[#This Row],[Quantity]]*Orders[[#This Row],[UnitPrice]]*(1-Orders[[#This Row],[Discount]])</f>
        <v>6412.12</v>
      </c>
      <c r="Q1278" s="1" t="str">
        <f>IF(AND(Orders[[#This Row],[Order Value]]&gt;50000,Orders[[#This Row],[Status]]="Completed"),"Yes","No")</f>
        <v>No</v>
      </c>
      <c r="R1278" s="1" t="str">
        <f>IF(OR(Orders[[#This Row],[Region]]="Dhaka",Orders[[#This Row],[Region]]="Chattogram"),"Priority","Standard")</f>
        <v>Standard</v>
      </c>
      <c r="S1278" s="1" t="str">
        <f>_xlfn.CONCAT(Orders[[#This Row],[OrderID]],Orders[[#This Row],[CustomerID]],Orders[[#This Row],[Order Value]])</f>
        <v>O01844C01956412.12</v>
      </c>
    </row>
    <row r="1279" spans="1:19" x14ac:dyDescent="0.25">
      <c r="A1279" s="1" t="s">
        <v>1777</v>
      </c>
      <c r="B1279" s="1" t="s">
        <v>132</v>
      </c>
      <c r="C1279" s="1" t="s">
        <v>297</v>
      </c>
      <c r="D1279" s="1" t="str">
        <f>VLOOKUP(C1279,Products[],2,FALSE)</f>
        <v>Household Standard 552</v>
      </c>
      <c r="E1279" s="1" t="str">
        <f>VLOOKUP(Orders[[#This Row],[ProductID]],Products[],3,FALSE)</f>
        <v>Groceries</v>
      </c>
      <c r="F1279" s="1" t="s">
        <v>51</v>
      </c>
      <c r="G1279" s="1" t="str">
        <f>_xlfn.XLOOKUP(Orders[[#This Row],[CustomerID]],'Customers'!A:A,'Customers'!E:E)</f>
        <v>Corporate</v>
      </c>
      <c r="H1279" s="2">
        <v>45483</v>
      </c>
      <c r="I1279" s="2">
        <v>45486</v>
      </c>
      <c r="J1279">
        <v>22</v>
      </c>
      <c r="K1279">
        <v>777.64</v>
      </c>
      <c r="L1279">
        <v>0.2</v>
      </c>
      <c r="M1279" s="1" t="s">
        <v>14</v>
      </c>
      <c r="N1279" s="1" t="s">
        <v>34</v>
      </c>
      <c r="O1279" s="1" t="s">
        <v>35</v>
      </c>
      <c r="P1279" s="3">
        <f>Orders[[#This Row],[Quantity]]*Orders[[#This Row],[UnitPrice]]*(1-Orders[[#This Row],[Discount]])</f>
        <v>13686.464</v>
      </c>
      <c r="Q1279" s="1" t="str">
        <f>IF(AND(Orders[[#This Row],[Order Value]]&gt;50000,Orders[[#This Row],[Status]]="Completed"),"Yes","No")</f>
        <v>No</v>
      </c>
      <c r="R1279" s="1" t="str">
        <f>IF(OR(Orders[[#This Row],[Region]]="Dhaka",Orders[[#This Row],[Region]]="Chattogram"),"Priority","Standard")</f>
        <v>Standard</v>
      </c>
      <c r="S1279" s="1" t="str">
        <f>_xlfn.CONCAT(Orders[[#This Row],[OrderID]],Orders[[#This Row],[CustomerID]],Orders[[#This Row],[Order Value]])</f>
        <v>O05325C034013686.464</v>
      </c>
    </row>
    <row r="1280" spans="1:19" x14ac:dyDescent="0.25">
      <c r="A1280" s="1" t="s">
        <v>1778</v>
      </c>
      <c r="B1280" s="1" t="s">
        <v>1010</v>
      </c>
      <c r="C1280" s="1" t="s">
        <v>32</v>
      </c>
      <c r="D1280" s="1" t="str">
        <f>VLOOKUP(C1280,Products[],2,FALSE)</f>
        <v>Binders Max 146</v>
      </c>
      <c r="E1280" s="1" t="str">
        <f>VLOOKUP(Orders[[#This Row],[ProductID]],Products[],3,FALSE)</f>
        <v>Office Supplies</v>
      </c>
      <c r="F1280" s="1" t="s">
        <v>13</v>
      </c>
      <c r="G1280" s="1" t="str">
        <f>_xlfn.XLOOKUP(Orders[[#This Row],[CustomerID]],'Customers'!A:A,'Customers'!E:E)</f>
        <v>SMB</v>
      </c>
      <c r="H1280" s="2">
        <v>45756</v>
      </c>
      <c r="I1280" s="2">
        <v>45759</v>
      </c>
      <c r="J1280">
        <v>24</v>
      </c>
      <c r="K1280">
        <v>7176.78</v>
      </c>
      <c r="L1280">
        <v>0.15</v>
      </c>
      <c r="M1280" s="1" t="s">
        <v>39</v>
      </c>
      <c r="N1280" s="1" t="s">
        <v>34</v>
      </c>
      <c r="O1280" s="1" t="s">
        <v>21</v>
      </c>
      <c r="P1280" s="3">
        <f>Orders[[#This Row],[Quantity]]*Orders[[#This Row],[UnitPrice]]*(1-Orders[[#This Row],[Discount]])</f>
        <v>146406.31200000001</v>
      </c>
      <c r="Q1280" s="1" t="str">
        <f>IF(AND(Orders[[#This Row],[Order Value]]&gt;50000,Orders[[#This Row],[Status]]="Completed"),"Yes","No")</f>
        <v>Yes</v>
      </c>
      <c r="R1280" s="1" t="str">
        <f>IF(OR(Orders[[#This Row],[Region]]="Dhaka",Orders[[#This Row],[Region]]="Chattogram"),"Priority","Standard")</f>
        <v>Standard</v>
      </c>
      <c r="S1280" s="1" t="str">
        <f>_xlfn.CONCAT(Orders[[#This Row],[OrderID]],Orders[[#This Row],[CustomerID]],Orders[[#This Row],[Order Value]])</f>
        <v>O02156C0194146406.312</v>
      </c>
    </row>
    <row r="1281" spans="1:19" x14ac:dyDescent="0.25">
      <c r="A1281" s="1" t="s">
        <v>1779</v>
      </c>
      <c r="B1281" s="1" t="s">
        <v>203</v>
      </c>
      <c r="C1281" s="1" t="s">
        <v>76</v>
      </c>
      <c r="D1281" s="1" t="str">
        <f>VLOOKUP(C1281,Products[],2,FALSE)</f>
        <v>Mobile Accessories Mini 994</v>
      </c>
      <c r="E1281" s="1" t="str">
        <f>VLOOKUP(Orders[[#This Row],[ProductID]],Products[],3,FALSE)</f>
        <v>Electronics</v>
      </c>
      <c r="F1281" s="1" t="s">
        <v>51</v>
      </c>
      <c r="G1281" s="1" t="str">
        <f>_xlfn.XLOOKUP(Orders[[#This Row],[CustomerID]],'Customers'!A:A,'Customers'!E:E)</f>
        <v>Consumer</v>
      </c>
      <c r="H1281" s="2">
        <v>45306</v>
      </c>
      <c r="I1281" s="2">
        <v>45319</v>
      </c>
      <c r="J1281">
        <v>8</v>
      </c>
      <c r="K1281">
        <v>1662.7</v>
      </c>
      <c r="L1281">
        <v>0</v>
      </c>
      <c r="M1281" s="1" t="s">
        <v>39</v>
      </c>
      <c r="N1281" s="1" t="s">
        <v>84</v>
      </c>
      <c r="O1281" s="1" t="s">
        <v>29</v>
      </c>
      <c r="P1281" s="3">
        <f>Orders[[#This Row],[Quantity]]*Orders[[#This Row],[UnitPrice]]*(1-Orders[[#This Row],[Discount]])</f>
        <v>13301.6</v>
      </c>
      <c r="Q1281" s="1" t="str">
        <f>IF(AND(Orders[[#This Row],[Order Value]]&gt;50000,Orders[[#This Row],[Status]]="Completed"),"Yes","No")</f>
        <v>No</v>
      </c>
      <c r="R1281" s="1" t="str">
        <f>IF(OR(Orders[[#This Row],[Region]]="Dhaka",Orders[[#This Row],[Region]]="Chattogram"),"Priority","Standard")</f>
        <v>Standard</v>
      </c>
      <c r="S1281" s="1" t="str">
        <f>_xlfn.CONCAT(Orders[[#This Row],[OrderID]],Orders[[#This Row],[CustomerID]],Orders[[#This Row],[Order Value]])</f>
        <v>O00232C010313301.6</v>
      </c>
    </row>
    <row r="1282" spans="1:19" x14ac:dyDescent="0.25">
      <c r="A1282" s="1" t="s">
        <v>1780</v>
      </c>
      <c r="B1282" s="1" t="s">
        <v>273</v>
      </c>
      <c r="C1282" s="1" t="s">
        <v>50</v>
      </c>
      <c r="D1282" s="1" t="str">
        <f>VLOOKUP(C1282,Products[],2,FALSE)</f>
        <v>Kids Pro 311</v>
      </c>
      <c r="E1282" s="1" t="str">
        <f>VLOOKUP(Orders[[#This Row],[ProductID]],Products[],3,FALSE)</f>
        <v>Apparel</v>
      </c>
      <c r="F1282" s="1" t="s">
        <v>42</v>
      </c>
      <c r="G1282" s="1" t="str">
        <f>_xlfn.XLOOKUP(Orders[[#This Row],[CustomerID]],'Customers'!A:A,'Customers'!E:E)</f>
        <v>consumer</v>
      </c>
      <c r="H1282" s="2">
        <v>45314</v>
      </c>
      <c r="I1282" s="2">
        <v>45324</v>
      </c>
      <c r="J1282">
        <v>1</v>
      </c>
      <c r="K1282">
        <v>5647.04</v>
      </c>
      <c r="L1282">
        <v>0</v>
      </c>
      <c r="M1282" s="1" t="s">
        <v>52</v>
      </c>
      <c r="N1282" s="1" t="s">
        <v>84</v>
      </c>
      <c r="O1282" s="1" t="s">
        <v>35</v>
      </c>
      <c r="P1282" s="3">
        <f>Orders[[#This Row],[Quantity]]*Orders[[#This Row],[UnitPrice]]*(1-Orders[[#This Row],[Discount]])</f>
        <v>5647.04</v>
      </c>
      <c r="Q1282" s="1" t="str">
        <f>IF(AND(Orders[[#This Row],[Order Value]]&gt;50000,Orders[[#This Row],[Status]]="Completed"),"Yes","No")</f>
        <v>No</v>
      </c>
      <c r="R1282" s="1" t="str">
        <f>IF(OR(Orders[[#This Row],[Region]]="Dhaka",Orders[[#This Row],[Region]]="Chattogram"),"Priority","Standard")</f>
        <v>Priority</v>
      </c>
      <c r="S1282" s="1" t="str">
        <f>_xlfn.CONCAT(Orders[[#This Row],[OrderID]],Orders[[#This Row],[CustomerID]],Orders[[#This Row],[Order Value]])</f>
        <v>O02995C00575647.04</v>
      </c>
    </row>
    <row r="1283" spans="1:19" hidden="1" x14ac:dyDescent="0.25">
      <c r="A1283" s="1" t="s">
        <v>1781</v>
      </c>
      <c r="B1283" s="1" t="s">
        <v>217</v>
      </c>
      <c r="C1283" s="1" t="s">
        <v>95</v>
      </c>
      <c r="D1283" s="1" t="e">
        <f>VLOOKUP(C1283,Products[],2,FALSE)</f>
        <v>#N/A</v>
      </c>
      <c r="E1283" s="1" t="e">
        <f>VLOOKUP(Orders[[#This Row],[ProductID]],Products[],3,FALSE)</f>
        <v>#N/A</v>
      </c>
      <c r="F1283" s="1" t="s">
        <v>47</v>
      </c>
      <c r="G1283" s="1" t="str">
        <f>_xlfn.XLOOKUP(Orders[[#This Row],[CustomerID]],'Customers'!A:A,'Customers'!E:E)</f>
        <v>consumer</v>
      </c>
      <c r="H1283" s="2">
        <v>45530</v>
      </c>
      <c r="I1283" s="2">
        <v>45538</v>
      </c>
      <c r="J1283">
        <v>9</v>
      </c>
      <c r="K1283">
        <v>2926.59</v>
      </c>
      <c r="L1283">
        <v>0.2</v>
      </c>
      <c r="M1283" s="1" t="s">
        <v>20</v>
      </c>
      <c r="N1283" s="1" t="s">
        <v>34</v>
      </c>
      <c r="O1283" s="1" t="s">
        <v>24</v>
      </c>
      <c r="P1283" s="3">
        <f>Orders[[#This Row],[Quantity]]*Orders[[#This Row],[UnitPrice]]*(1-Orders[[#This Row],[Discount]])</f>
        <v>21071.448000000004</v>
      </c>
      <c r="Q1283" s="1" t="str">
        <f>IF(AND(Orders[[#This Row],[Order Value]]&gt;50000,Orders[[#This Row],[Status]]="Completed"),"Yes","No")</f>
        <v>No</v>
      </c>
      <c r="R1283" s="1" t="str">
        <f>IF(OR(Orders[[#This Row],[Region]]="Dhaka",Orders[[#This Row],[Region]]="Chattogram"),"Priority","Standard")</f>
        <v>Priority</v>
      </c>
      <c r="S1283" s="1" t="str">
        <f>_xlfn.CONCAT(Orders[[#This Row],[OrderID]],Orders[[#This Row],[CustomerID]],Orders[[#This Row],[Order Value]])</f>
        <v>O02299C016821071.448</v>
      </c>
    </row>
    <row r="1284" spans="1:19" x14ac:dyDescent="0.25">
      <c r="A1284" s="1" t="s">
        <v>1782</v>
      </c>
      <c r="B1284" s="1" t="s">
        <v>214</v>
      </c>
      <c r="C1284" s="1" t="s">
        <v>197</v>
      </c>
      <c r="D1284" s="1" t="str">
        <f>VLOOKUP(C1284,Products[],2,FALSE)</f>
        <v>Chairs Prime 149</v>
      </c>
      <c r="E1284" s="1" t="str">
        <f>VLOOKUP(Orders[[#This Row],[ProductID]],Products[],3,FALSE)</f>
        <v>Furniture</v>
      </c>
      <c r="F1284" s="1" t="s">
        <v>42</v>
      </c>
      <c r="G1284" s="1" t="str">
        <f>_xlfn.XLOOKUP(Orders[[#This Row],[CustomerID]],'Customers'!A:A,'Customers'!E:E)</f>
        <v>Home Office</v>
      </c>
      <c r="H1284" s="2">
        <v>45616</v>
      </c>
      <c r="I1284" s="2">
        <v>45617</v>
      </c>
      <c r="J1284">
        <v>20</v>
      </c>
      <c r="K1284">
        <v>1235.0999999999999</v>
      </c>
      <c r="L1284">
        <v>0.1</v>
      </c>
      <c r="M1284" s="1" t="s">
        <v>39</v>
      </c>
      <c r="N1284" s="1" t="s">
        <v>34</v>
      </c>
      <c r="O1284" s="1" t="s">
        <v>21</v>
      </c>
      <c r="P1284" s="3">
        <f>Orders[[#This Row],[Quantity]]*Orders[[#This Row],[UnitPrice]]*(1-Orders[[#This Row],[Discount]])</f>
        <v>22231.8</v>
      </c>
      <c r="Q1284" s="1" t="str">
        <f>IF(AND(Orders[[#This Row],[Order Value]]&gt;50000,Orders[[#This Row],[Status]]="Completed"),"Yes","No")</f>
        <v>No</v>
      </c>
      <c r="R1284" s="1" t="str">
        <f>IF(OR(Orders[[#This Row],[Region]]="Dhaka",Orders[[#This Row],[Region]]="Chattogram"),"Priority","Standard")</f>
        <v>Standard</v>
      </c>
      <c r="S1284" s="1" t="str">
        <f>_xlfn.CONCAT(Orders[[#This Row],[OrderID]],Orders[[#This Row],[CustomerID]],Orders[[#This Row],[Order Value]])</f>
        <v>O03421C037422231.8</v>
      </c>
    </row>
    <row r="1285" spans="1:19" x14ac:dyDescent="0.25">
      <c r="A1285" s="1" t="s">
        <v>1783</v>
      </c>
      <c r="B1285" s="1" t="s">
        <v>1060</v>
      </c>
      <c r="C1285" s="1" t="s">
        <v>81</v>
      </c>
      <c r="D1285" s="1" t="str">
        <f>VLOOKUP(C1285,Products[],2,FALSE)</f>
        <v>Beverages Pro 760</v>
      </c>
      <c r="E1285" s="1" t="str">
        <f>VLOOKUP(Orders[[#This Row],[ProductID]],Products[],3,FALSE)</f>
        <v>Groceries</v>
      </c>
      <c r="F1285" s="1" t="s">
        <v>19</v>
      </c>
      <c r="G1285" s="1" t="str">
        <f>_xlfn.XLOOKUP(Orders[[#This Row],[CustomerID]],'Customers'!A:A,'Customers'!E:E)</f>
        <v>Home Office</v>
      </c>
      <c r="H1285" s="2">
        <v>45428</v>
      </c>
      <c r="I1285" s="2">
        <v>45429</v>
      </c>
      <c r="J1285">
        <v>7</v>
      </c>
      <c r="K1285">
        <v>1665.31</v>
      </c>
      <c r="L1285">
        <v>0</v>
      </c>
      <c r="M1285" s="1" t="s">
        <v>52</v>
      </c>
      <c r="N1285" s="1" t="s">
        <v>84</v>
      </c>
      <c r="O1285" s="1" t="s">
        <v>24</v>
      </c>
      <c r="P1285" s="3">
        <f>Orders[[#This Row],[Quantity]]*Orders[[#This Row],[UnitPrice]]*(1-Orders[[#This Row],[Discount]])</f>
        <v>11657.17</v>
      </c>
      <c r="Q1285" s="1" t="str">
        <f>IF(AND(Orders[[#This Row],[Order Value]]&gt;50000,Orders[[#This Row],[Status]]="Completed"),"Yes","No")</f>
        <v>No</v>
      </c>
      <c r="R1285" s="1" t="str">
        <f>IF(OR(Orders[[#This Row],[Region]]="Dhaka",Orders[[#This Row],[Region]]="Chattogram"),"Priority","Standard")</f>
        <v>Priority</v>
      </c>
      <c r="S1285" s="1" t="str">
        <f>_xlfn.CONCAT(Orders[[#This Row],[OrderID]],Orders[[#This Row],[CustomerID]],Orders[[#This Row],[Order Value]])</f>
        <v>O02283C018511657.17</v>
      </c>
    </row>
    <row r="1286" spans="1:19" x14ac:dyDescent="0.25">
      <c r="A1286" s="1" t="s">
        <v>1784</v>
      </c>
      <c r="B1286" s="1" t="s">
        <v>1033</v>
      </c>
      <c r="C1286" s="1" t="s">
        <v>87</v>
      </c>
      <c r="D1286" s="1" t="str">
        <f>VLOOKUP(C1286,Products[],2,FALSE)</f>
        <v>Storage Plus 812</v>
      </c>
      <c r="E1286" s="1" t="str">
        <f>VLOOKUP(Orders[[#This Row],[ProductID]],Products[],3,FALSE)</f>
        <v>Furniture</v>
      </c>
      <c r="F1286" s="1" t="s">
        <v>105</v>
      </c>
      <c r="G1286" s="1" t="str">
        <f>_xlfn.XLOOKUP(Orders[[#This Row],[CustomerID]],'Customers'!A:A,'Customers'!E:E)</f>
        <v>SMB</v>
      </c>
      <c r="H1286" s="2">
        <v>45406</v>
      </c>
      <c r="I1286" s="2">
        <v>45420</v>
      </c>
      <c r="J1286">
        <v>9</v>
      </c>
      <c r="K1286">
        <v>5550.29</v>
      </c>
      <c r="L1286">
        <v>0</v>
      </c>
      <c r="M1286" s="1" t="s">
        <v>39</v>
      </c>
      <c r="N1286" s="1" t="s">
        <v>84</v>
      </c>
      <c r="O1286" s="1" t="s">
        <v>24</v>
      </c>
      <c r="P1286" s="3">
        <f>Orders[[#This Row],[Quantity]]*Orders[[#This Row],[UnitPrice]]*(1-Orders[[#This Row],[Discount]])</f>
        <v>49952.61</v>
      </c>
      <c r="Q1286" s="1" t="str">
        <f>IF(AND(Orders[[#This Row],[Order Value]]&gt;50000,Orders[[#This Row],[Status]]="Completed"),"Yes","No")</f>
        <v>No</v>
      </c>
      <c r="R1286" s="1" t="str">
        <f>IF(OR(Orders[[#This Row],[Region]]="Dhaka",Orders[[#This Row],[Region]]="Chattogram"),"Priority","Standard")</f>
        <v>Standard</v>
      </c>
      <c r="S1286" s="1" t="str">
        <f>_xlfn.CONCAT(Orders[[#This Row],[OrderID]],Orders[[#This Row],[CustomerID]],Orders[[#This Row],[Order Value]])</f>
        <v>O03382C035049952.61</v>
      </c>
    </row>
    <row r="1287" spans="1:19" x14ac:dyDescent="0.25">
      <c r="A1287" s="1" t="s">
        <v>1785</v>
      </c>
      <c r="B1287" s="1" t="s">
        <v>91</v>
      </c>
      <c r="C1287" s="1" t="s">
        <v>121</v>
      </c>
      <c r="D1287" s="1" t="str">
        <f>VLOOKUP(C1287,Products[],2,FALSE)</f>
        <v>Storage Max 865</v>
      </c>
      <c r="E1287" s="1" t="str">
        <f>VLOOKUP(Orders[[#This Row],[ProductID]],Products[],3,FALSE)</f>
        <v>Furniture</v>
      </c>
      <c r="F1287" s="1" t="s">
        <v>19</v>
      </c>
      <c r="G1287" s="1" t="str">
        <f>_xlfn.XLOOKUP(Orders[[#This Row],[CustomerID]],'Customers'!A:A,'Customers'!E:E)</f>
        <v>consumer</v>
      </c>
      <c r="H1287" s="2">
        <v>45487</v>
      </c>
      <c r="I1287" s="2">
        <v>45492</v>
      </c>
      <c r="J1287">
        <v>4</v>
      </c>
      <c r="K1287">
        <v>5614.96</v>
      </c>
      <c r="L1287">
        <v>0</v>
      </c>
      <c r="M1287" s="1" t="s">
        <v>14</v>
      </c>
      <c r="N1287" s="1" t="s">
        <v>15</v>
      </c>
      <c r="O1287" s="1" t="s">
        <v>29</v>
      </c>
      <c r="P1287" s="3">
        <f>Orders[[#This Row],[Quantity]]*Orders[[#This Row],[UnitPrice]]*(1-Orders[[#This Row],[Discount]])</f>
        <v>22459.84</v>
      </c>
      <c r="Q1287" s="1" t="str">
        <f>IF(AND(Orders[[#This Row],[Order Value]]&gt;50000,Orders[[#This Row],[Status]]="Completed"),"Yes","No")</f>
        <v>No</v>
      </c>
      <c r="R1287" s="1" t="str">
        <f>IF(OR(Orders[[#This Row],[Region]]="Dhaka",Orders[[#This Row],[Region]]="Chattogram"),"Priority","Standard")</f>
        <v>Standard</v>
      </c>
      <c r="S1287" s="1" t="str">
        <f>_xlfn.CONCAT(Orders[[#This Row],[OrderID]],Orders[[#This Row],[CustomerID]],Orders[[#This Row],[Order Value]])</f>
        <v>O02617C043922459.84</v>
      </c>
    </row>
    <row r="1288" spans="1:19" x14ac:dyDescent="0.25">
      <c r="A1288" s="1" t="s">
        <v>1786</v>
      </c>
      <c r="B1288" s="1" t="s">
        <v>1010</v>
      </c>
      <c r="C1288" s="1" t="s">
        <v>41</v>
      </c>
      <c r="D1288" s="1" t="str">
        <f>VLOOKUP(C1288,Products[],2,FALSE)</f>
        <v>Personal Care Mini 941</v>
      </c>
      <c r="E1288" s="1" t="str">
        <f>VLOOKUP(Orders[[#This Row],[ProductID]],Products[],3,FALSE)</f>
        <v>Groceries</v>
      </c>
      <c r="F1288" s="1" t="s">
        <v>63</v>
      </c>
      <c r="G1288" s="1" t="str">
        <f>_xlfn.XLOOKUP(Orders[[#This Row],[CustomerID]],'Customers'!A:A,'Customers'!E:E)</f>
        <v>SMB</v>
      </c>
      <c r="H1288" s="2">
        <v>45877</v>
      </c>
      <c r="I1288" s="2">
        <v>45890</v>
      </c>
      <c r="J1288">
        <v>18</v>
      </c>
      <c r="K1288">
        <v>2701.17</v>
      </c>
      <c r="L1288">
        <v>0</v>
      </c>
      <c r="M1288" s="1" t="s">
        <v>39</v>
      </c>
      <c r="N1288" s="1" t="s">
        <v>34</v>
      </c>
      <c r="O1288" s="1" t="s">
        <v>35</v>
      </c>
      <c r="P1288" s="3">
        <f>Orders[[#This Row],[Quantity]]*Orders[[#This Row],[UnitPrice]]*(1-Orders[[#This Row],[Discount]])</f>
        <v>48621.06</v>
      </c>
      <c r="Q1288" s="1" t="str">
        <f>IF(AND(Orders[[#This Row],[Order Value]]&gt;50000,Orders[[#This Row],[Status]]="Completed"),"Yes","No")</f>
        <v>No</v>
      </c>
      <c r="R1288" s="1" t="str">
        <f>IF(OR(Orders[[#This Row],[Region]]="Dhaka",Orders[[#This Row],[Region]]="Chattogram"),"Priority","Standard")</f>
        <v>Standard</v>
      </c>
      <c r="S1288" s="1" t="str">
        <f>_xlfn.CONCAT(Orders[[#This Row],[OrderID]],Orders[[#This Row],[CustomerID]],Orders[[#This Row],[Order Value]])</f>
        <v>O00312C019448621.06</v>
      </c>
    </row>
    <row r="1289" spans="1:19" x14ac:dyDescent="0.25">
      <c r="A1289" s="1" t="s">
        <v>1787</v>
      </c>
      <c r="B1289" s="1" t="s">
        <v>382</v>
      </c>
      <c r="C1289" s="1" t="s">
        <v>68</v>
      </c>
      <c r="D1289" s="1" t="str">
        <f>VLOOKUP(C1289,Products[],2,FALSE)</f>
        <v>Tables Prime 385</v>
      </c>
      <c r="E1289" s="1" t="str">
        <f>VLOOKUP(Orders[[#This Row],[ProductID]],Products[],3,FALSE)</f>
        <v>Furniture</v>
      </c>
      <c r="F1289" s="1" t="s">
        <v>19</v>
      </c>
      <c r="G1289" s="1" t="str">
        <f>_xlfn.XLOOKUP(Orders[[#This Row],[CustomerID]],'Customers'!A:A,'Customers'!E:E)</f>
        <v>Consumer</v>
      </c>
      <c r="H1289" s="2">
        <v>45422</v>
      </c>
      <c r="I1289" s="2">
        <v>45436</v>
      </c>
      <c r="J1289">
        <v>10</v>
      </c>
      <c r="K1289">
        <v>6315.85</v>
      </c>
      <c r="L1289">
        <v>0.15</v>
      </c>
      <c r="M1289" s="1" t="s">
        <v>39</v>
      </c>
      <c r="N1289" s="1" t="s">
        <v>34</v>
      </c>
      <c r="O1289" s="1" t="s">
        <v>24</v>
      </c>
      <c r="P1289" s="3">
        <f>Orders[[#This Row],[Quantity]]*Orders[[#This Row],[UnitPrice]]*(1-Orders[[#This Row],[Discount]])</f>
        <v>53684.724999999999</v>
      </c>
      <c r="Q1289" s="1" t="str">
        <f>IF(AND(Orders[[#This Row],[Order Value]]&gt;50000,Orders[[#This Row],[Status]]="Completed"),"Yes","No")</f>
        <v>Yes</v>
      </c>
      <c r="R1289" s="1" t="str">
        <f>IF(OR(Orders[[#This Row],[Region]]="Dhaka",Orders[[#This Row],[Region]]="Chattogram"),"Priority","Standard")</f>
        <v>Standard</v>
      </c>
      <c r="S1289" s="1" t="str">
        <f>_xlfn.CONCAT(Orders[[#This Row],[OrderID]],Orders[[#This Row],[CustomerID]],Orders[[#This Row],[Order Value]])</f>
        <v>O01488C006353684.725</v>
      </c>
    </row>
    <row r="1290" spans="1:19" x14ac:dyDescent="0.25">
      <c r="A1290" s="1" t="s">
        <v>1788</v>
      </c>
      <c r="B1290" s="1" t="s">
        <v>375</v>
      </c>
      <c r="C1290" s="1" t="s">
        <v>87</v>
      </c>
      <c r="D1290" s="1" t="str">
        <f>VLOOKUP(C1290,Products[],2,FALSE)</f>
        <v>Storage Plus 812</v>
      </c>
      <c r="E1290" s="1" t="str">
        <f>VLOOKUP(Orders[[#This Row],[ProductID]],Products[],3,FALSE)</f>
        <v>Furniture</v>
      </c>
      <c r="F1290" s="1" t="s">
        <v>51</v>
      </c>
      <c r="G1290" s="1" t="str">
        <f>_xlfn.XLOOKUP(Orders[[#This Row],[CustomerID]],'Customers'!A:A,'Customers'!E:E)</f>
        <v>SMB</v>
      </c>
      <c r="H1290" s="2">
        <v>45693</v>
      </c>
      <c r="I1290" s="2">
        <v>45705</v>
      </c>
      <c r="J1290">
        <v>24</v>
      </c>
      <c r="K1290">
        <v>3972.2</v>
      </c>
      <c r="L1290">
        <v>0.1</v>
      </c>
      <c r="M1290" s="1" t="s">
        <v>43</v>
      </c>
      <c r="N1290" s="1" t="s">
        <v>34</v>
      </c>
      <c r="O1290" s="1" t="s">
        <v>24</v>
      </c>
      <c r="P1290" s="3">
        <f>Orders[[#This Row],[Quantity]]*Orders[[#This Row],[UnitPrice]]*(1-Orders[[#This Row],[Discount]])</f>
        <v>85799.51999999999</v>
      </c>
      <c r="Q1290" s="1" t="str">
        <f>IF(AND(Orders[[#This Row],[Order Value]]&gt;50000,Orders[[#This Row],[Status]]="Completed"),"Yes","No")</f>
        <v>Yes</v>
      </c>
      <c r="R1290" s="1" t="str">
        <f>IF(OR(Orders[[#This Row],[Region]]="Dhaka",Orders[[#This Row],[Region]]="Chattogram"),"Priority","Standard")</f>
        <v>Standard</v>
      </c>
      <c r="S1290" s="1" t="str">
        <f>_xlfn.CONCAT(Orders[[#This Row],[OrderID]],Orders[[#This Row],[CustomerID]],Orders[[#This Row],[Order Value]])</f>
        <v>O04425C012785799.52</v>
      </c>
    </row>
    <row r="1291" spans="1:19" x14ac:dyDescent="0.25">
      <c r="A1291" s="1" t="s">
        <v>1789</v>
      </c>
      <c r="B1291" s="1" t="s">
        <v>581</v>
      </c>
      <c r="C1291" s="1" t="s">
        <v>297</v>
      </c>
      <c r="D1291" s="1" t="str">
        <f>VLOOKUP(C1291,Products[],2,FALSE)</f>
        <v>Household Standard 552</v>
      </c>
      <c r="E1291" s="1" t="str">
        <f>VLOOKUP(Orders[[#This Row],[ProductID]],Products[],3,FALSE)</f>
        <v>Groceries</v>
      </c>
      <c r="F1291" s="1" t="s">
        <v>63</v>
      </c>
      <c r="G1291" s="1" t="str">
        <f>_xlfn.XLOOKUP(Orders[[#This Row],[CustomerID]],'Customers'!A:A,'Customers'!E:E)</f>
        <v>consumer</v>
      </c>
      <c r="H1291" s="2">
        <v>45543</v>
      </c>
      <c r="I1291" s="2">
        <v>45549</v>
      </c>
      <c r="J1291">
        <v>13</v>
      </c>
      <c r="K1291">
        <v>5400.42</v>
      </c>
      <c r="L1291">
        <v>0.15</v>
      </c>
      <c r="M1291" s="1" t="s">
        <v>14</v>
      </c>
      <c r="N1291" s="1" t="s">
        <v>15</v>
      </c>
      <c r="O1291" s="1" t="s">
        <v>21</v>
      </c>
      <c r="P1291" s="3">
        <f>Orders[[#This Row],[Quantity]]*Orders[[#This Row],[UnitPrice]]*(1-Orders[[#This Row],[Discount]])</f>
        <v>59674.641000000003</v>
      </c>
      <c r="Q1291" s="1" t="str">
        <f>IF(AND(Orders[[#This Row],[Order Value]]&gt;50000,Orders[[#This Row],[Status]]="Completed"),"Yes","No")</f>
        <v>No</v>
      </c>
      <c r="R1291" s="1" t="str">
        <f>IF(OR(Orders[[#This Row],[Region]]="Dhaka",Orders[[#This Row],[Region]]="Chattogram"),"Priority","Standard")</f>
        <v>Standard</v>
      </c>
      <c r="S1291" s="1" t="str">
        <f>_xlfn.CONCAT(Orders[[#This Row],[OrderID]],Orders[[#This Row],[CustomerID]],Orders[[#This Row],[Order Value]])</f>
        <v>O01821C005959674.641</v>
      </c>
    </row>
    <row r="1292" spans="1:19" x14ac:dyDescent="0.25">
      <c r="A1292" s="1" t="s">
        <v>1790</v>
      </c>
      <c r="B1292" s="1" t="s">
        <v>749</v>
      </c>
      <c r="C1292" s="1" t="s">
        <v>194</v>
      </c>
      <c r="D1292" s="1" t="str">
        <f>VLOOKUP(C1292,Products[],2,FALSE)</f>
        <v>Pens Mini 388</v>
      </c>
      <c r="E1292" s="1" t="str">
        <f>VLOOKUP(Orders[[#This Row],[ProductID]],Products[],3,FALSE)</f>
        <v>Office Supplies</v>
      </c>
      <c r="F1292" s="1" t="s">
        <v>19</v>
      </c>
      <c r="G1292" s="1" t="str">
        <f>_xlfn.XLOOKUP(Orders[[#This Row],[CustomerID]],'Customers'!A:A,'Customers'!E:E)</f>
        <v>SMB</v>
      </c>
      <c r="H1292" s="2">
        <v>45785</v>
      </c>
      <c r="I1292" s="2">
        <v>45787</v>
      </c>
      <c r="J1292">
        <v>20</v>
      </c>
      <c r="K1292">
        <v>5932.69</v>
      </c>
      <c r="L1292">
        <v>0.2</v>
      </c>
      <c r="M1292" s="1" t="s">
        <v>20</v>
      </c>
      <c r="N1292" s="1" t="s">
        <v>28</v>
      </c>
      <c r="O1292" s="1" t="s">
        <v>35</v>
      </c>
      <c r="P1292" s="3">
        <f>Orders[[#This Row],[Quantity]]*Orders[[#This Row],[UnitPrice]]*(1-Orders[[#This Row],[Discount]])</f>
        <v>94923.04</v>
      </c>
      <c r="Q1292" s="1" t="str">
        <f>IF(AND(Orders[[#This Row],[Order Value]]&gt;50000,Orders[[#This Row],[Status]]="Completed"),"Yes","No")</f>
        <v>No</v>
      </c>
      <c r="R1292" s="1" t="str">
        <f>IF(OR(Orders[[#This Row],[Region]]="Dhaka",Orders[[#This Row],[Region]]="Chattogram"),"Priority","Standard")</f>
        <v>Priority</v>
      </c>
      <c r="S1292" s="1" t="str">
        <f>_xlfn.CONCAT(Orders[[#This Row],[OrderID]],Orders[[#This Row],[CustomerID]],Orders[[#This Row],[Order Value]])</f>
        <v>O04667C042394923.04</v>
      </c>
    </row>
    <row r="1293" spans="1:19" x14ac:dyDescent="0.25">
      <c r="A1293" s="1" t="s">
        <v>1791</v>
      </c>
      <c r="B1293" s="1" t="s">
        <v>77</v>
      </c>
      <c r="C1293" s="1" t="s">
        <v>218</v>
      </c>
      <c r="D1293" s="1" t="str">
        <f>VLOOKUP(C1293,Products[],2,FALSE)</f>
        <v>Kids Eco 762</v>
      </c>
      <c r="E1293" s="1" t="str">
        <f>VLOOKUP(Orders[[#This Row],[ProductID]],Products[],3,FALSE)</f>
        <v>Apparel</v>
      </c>
      <c r="F1293" s="1" t="s">
        <v>152</v>
      </c>
      <c r="G1293" s="1" t="str">
        <f>_xlfn.XLOOKUP(Orders[[#This Row],[CustomerID]],'Customers'!A:A,'Customers'!E:E)</f>
        <v>Home Office</v>
      </c>
      <c r="H1293" s="2">
        <v>45415</v>
      </c>
      <c r="I1293" s="2">
        <v>45422</v>
      </c>
      <c r="J1293">
        <v>23</v>
      </c>
      <c r="K1293">
        <v>7418.21</v>
      </c>
      <c r="L1293">
        <v>0.15</v>
      </c>
      <c r="M1293" s="1" t="s">
        <v>52</v>
      </c>
      <c r="N1293" s="1" t="s">
        <v>34</v>
      </c>
      <c r="O1293" s="1" t="s">
        <v>29</v>
      </c>
      <c r="P1293" s="3">
        <f>Orders[[#This Row],[Quantity]]*Orders[[#This Row],[UnitPrice]]*(1-Orders[[#This Row],[Discount]])</f>
        <v>145026.0055</v>
      </c>
      <c r="Q1293" s="1" t="str">
        <f>IF(AND(Orders[[#This Row],[Order Value]]&gt;50000,Orders[[#This Row],[Status]]="Completed"),"Yes","No")</f>
        <v>Yes</v>
      </c>
      <c r="R1293" s="1" t="str">
        <f>IF(OR(Orders[[#This Row],[Region]]="Dhaka",Orders[[#This Row],[Region]]="Chattogram"),"Priority","Standard")</f>
        <v>Priority</v>
      </c>
      <c r="S1293" s="1" t="str">
        <f>_xlfn.CONCAT(Orders[[#This Row],[OrderID]],Orders[[#This Row],[CustomerID]],Orders[[#This Row],[Order Value]])</f>
        <v>O05235C0077145026.0055</v>
      </c>
    </row>
    <row r="1294" spans="1:19" hidden="1" x14ac:dyDescent="0.25">
      <c r="A1294" s="1" t="s">
        <v>1792</v>
      </c>
      <c r="B1294" s="1" t="s">
        <v>324</v>
      </c>
      <c r="C1294" s="1" t="s">
        <v>181</v>
      </c>
      <c r="D1294" s="1" t="e">
        <f>VLOOKUP(C1294,Products[],2,FALSE)</f>
        <v>#N/A</v>
      </c>
      <c r="E1294" s="1" t="e">
        <f>VLOOKUP(Orders[[#This Row],[ProductID]],Products[],3,FALSE)</f>
        <v>#N/A</v>
      </c>
      <c r="F1294" s="1" t="s">
        <v>47</v>
      </c>
      <c r="G1294" s="1" t="str">
        <f>_xlfn.XLOOKUP(Orders[[#This Row],[CustomerID]],'Customers'!A:A,'Customers'!E:E)</f>
        <v>SMB</v>
      </c>
      <c r="H1294" s="2">
        <v>45838</v>
      </c>
      <c r="I1294" s="2">
        <v>45837</v>
      </c>
      <c r="J1294">
        <v>20</v>
      </c>
      <c r="K1294">
        <v>3641.1</v>
      </c>
      <c r="L1294">
        <v>0.05</v>
      </c>
      <c r="M1294" s="1" t="s">
        <v>39</v>
      </c>
      <c r="N1294" s="1" t="s">
        <v>34</v>
      </c>
      <c r="O1294" s="1" t="s">
        <v>24</v>
      </c>
      <c r="P1294" s="3">
        <f>Orders[[#This Row],[Quantity]]*Orders[[#This Row],[UnitPrice]]*(1-Orders[[#This Row],[Discount]])</f>
        <v>69180.899999999994</v>
      </c>
      <c r="Q1294" s="1" t="str">
        <f>IF(AND(Orders[[#This Row],[Order Value]]&gt;50000,Orders[[#This Row],[Status]]="Completed"),"Yes","No")</f>
        <v>Yes</v>
      </c>
      <c r="R1294" s="1" t="str">
        <f>IF(OR(Orders[[#This Row],[Region]]="Dhaka",Orders[[#This Row],[Region]]="Chattogram"),"Priority","Standard")</f>
        <v>Standard</v>
      </c>
      <c r="S1294" s="1" t="str">
        <f>_xlfn.CONCAT(Orders[[#This Row],[OrderID]],Orders[[#This Row],[CustomerID]],Orders[[#This Row],[Order Value]])</f>
        <v>O00396C015269180.9</v>
      </c>
    </row>
    <row r="1295" spans="1:19" hidden="1" x14ac:dyDescent="0.25">
      <c r="A1295" s="1" t="s">
        <v>1793</v>
      </c>
      <c r="B1295" s="1" t="s">
        <v>491</v>
      </c>
      <c r="C1295" s="1" t="s">
        <v>221</v>
      </c>
      <c r="D1295" s="1" t="e">
        <f>VLOOKUP(C1295,Products[],2,FALSE)</f>
        <v>#N/A</v>
      </c>
      <c r="E1295" s="1" t="e">
        <f>VLOOKUP(Orders[[#This Row],[ProductID]],Products[],3,FALSE)</f>
        <v>#N/A</v>
      </c>
      <c r="F1295" s="1" t="s">
        <v>59</v>
      </c>
      <c r="G1295" s="1" t="str">
        <f>_xlfn.XLOOKUP(Orders[[#This Row],[CustomerID]],'Customers'!A:A,'Customers'!E:E)</f>
        <v>Home Office</v>
      </c>
      <c r="H1295" s="2">
        <v>45718</v>
      </c>
      <c r="I1295" s="2">
        <v>45731</v>
      </c>
      <c r="J1295">
        <v>7</v>
      </c>
      <c r="K1295">
        <v>1730.75</v>
      </c>
      <c r="L1295">
        <v>0</v>
      </c>
      <c r="M1295" s="1" t="s">
        <v>52</v>
      </c>
      <c r="N1295" s="1" t="s">
        <v>28</v>
      </c>
      <c r="O1295" s="1" t="s">
        <v>35</v>
      </c>
      <c r="P1295" s="3">
        <f>Orders[[#This Row],[Quantity]]*Orders[[#This Row],[UnitPrice]]*(1-Orders[[#This Row],[Discount]])</f>
        <v>12115.25</v>
      </c>
      <c r="Q1295" s="1" t="str">
        <f>IF(AND(Orders[[#This Row],[Order Value]]&gt;50000,Orders[[#This Row],[Status]]="Completed"),"Yes","No")</f>
        <v>No</v>
      </c>
      <c r="R1295" s="1" t="str">
        <f>IF(OR(Orders[[#This Row],[Region]]="Dhaka",Orders[[#This Row],[Region]]="Chattogram"),"Priority","Standard")</f>
        <v>Priority</v>
      </c>
      <c r="S1295" s="1" t="str">
        <f>_xlfn.CONCAT(Orders[[#This Row],[OrderID]],Orders[[#This Row],[CustomerID]],Orders[[#This Row],[Order Value]])</f>
        <v>O02591C031712115.25</v>
      </c>
    </row>
    <row r="1296" spans="1:19" x14ac:dyDescent="0.25">
      <c r="A1296" s="1" t="s">
        <v>1794</v>
      </c>
      <c r="B1296" s="1" t="s">
        <v>279</v>
      </c>
      <c r="C1296" s="1" t="s">
        <v>141</v>
      </c>
      <c r="D1296" s="1" t="str">
        <f>VLOOKUP(C1296,Products[],2,FALSE)</f>
        <v>Footwear Deluxe 366</v>
      </c>
      <c r="E1296" s="1" t="str">
        <f>VLOOKUP(Orders[[#This Row],[ProductID]],Products[],3,FALSE)</f>
        <v>Apparel</v>
      </c>
      <c r="F1296" s="1" t="s">
        <v>82</v>
      </c>
      <c r="G1296" s="1" t="str">
        <f>_xlfn.XLOOKUP(Orders[[#This Row],[CustomerID]],'Customers'!A:A,'Customers'!E:E)</f>
        <v>Home Office</v>
      </c>
      <c r="H1296" s="2">
        <v>45350</v>
      </c>
      <c r="I1296" s="2">
        <v>45357</v>
      </c>
      <c r="J1296">
        <v>5</v>
      </c>
      <c r="K1296">
        <v>5129.7</v>
      </c>
      <c r="L1296">
        <v>0.05</v>
      </c>
      <c r="M1296" s="1" t="s">
        <v>14</v>
      </c>
      <c r="N1296" s="1" t="s">
        <v>34</v>
      </c>
      <c r="O1296" s="1" t="s">
        <v>29</v>
      </c>
      <c r="P1296" s="3">
        <f>Orders[[#This Row],[Quantity]]*Orders[[#This Row],[UnitPrice]]*(1-Orders[[#This Row],[Discount]])</f>
        <v>24366.074999999997</v>
      </c>
      <c r="Q1296" s="1" t="str">
        <f>IF(AND(Orders[[#This Row],[Order Value]]&gt;50000,Orders[[#This Row],[Status]]="Completed"),"Yes","No")</f>
        <v>No</v>
      </c>
      <c r="R1296" s="1" t="str">
        <f>IF(OR(Orders[[#This Row],[Region]]="Dhaka",Orders[[#This Row],[Region]]="Chattogram"),"Priority","Standard")</f>
        <v>Standard</v>
      </c>
      <c r="S1296" s="1" t="str">
        <f>_xlfn.CONCAT(Orders[[#This Row],[OrderID]],Orders[[#This Row],[CustomerID]],Orders[[#This Row],[Order Value]])</f>
        <v>O00509C030024366.075</v>
      </c>
    </row>
    <row r="1297" spans="1:19" x14ac:dyDescent="0.25">
      <c r="A1297" s="1" t="s">
        <v>1795</v>
      </c>
      <c r="B1297" s="1" t="s">
        <v>751</v>
      </c>
      <c r="C1297" s="1" t="s">
        <v>78</v>
      </c>
      <c r="D1297" s="1" t="str">
        <f>VLOOKUP(C1297,Products[],2,FALSE)</f>
        <v>Personal Care Eco 185</v>
      </c>
      <c r="E1297" s="1" t="str">
        <f>VLOOKUP(Orders[[#This Row],[ProductID]],Products[],3,FALSE)</f>
        <v>Groceries</v>
      </c>
      <c r="F1297" s="1" t="s">
        <v>47</v>
      </c>
      <c r="G1297" s="1" t="str">
        <f>_xlfn.XLOOKUP(Orders[[#This Row],[CustomerID]],'Customers'!A:A,'Customers'!E:E)</f>
        <v>Home Office</v>
      </c>
      <c r="H1297" s="2">
        <v>45649</v>
      </c>
      <c r="I1297" s="2">
        <v>45654</v>
      </c>
      <c r="J1297">
        <v>13</v>
      </c>
      <c r="K1297">
        <v>5987.11</v>
      </c>
      <c r="L1297">
        <v>0</v>
      </c>
      <c r="M1297" s="1" t="s">
        <v>39</v>
      </c>
      <c r="N1297" s="1" t="s">
        <v>34</v>
      </c>
      <c r="O1297" s="1" t="s">
        <v>35</v>
      </c>
      <c r="P1297" s="3">
        <f>Orders[[#This Row],[Quantity]]*Orders[[#This Row],[UnitPrice]]*(1-Orders[[#This Row],[Discount]])</f>
        <v>77832.429999999993</v>
      </c>
      <c r="Q1297" s="1" t="str">
        <f>IF(AND(Orders[[#This Row],[Order Value]]&gt;50000,Orders[[#This Row],[Status]]="Completed"),"Yes","No")</f>
        <v>Yes</v>
      </c>
      <c r="R1297" s="1" t="str">
        <f>IF(OR(Orders[[#This Row],[Region]]="Dhaka",Orders[[#This Row],[Region]]="Chattogram"),"Priority","Standard")</f>
        <v>Standard</v>
      </c>
      <c r="S1297" s="1" t="str">
        <f>_xlfn.CONCAT(Orders[[#This Row],[OrderID]],Orders[[#This Row],[CustomerID]],Orders[[#This Row],[Order Value]])</f>
        <v>O00386C000677832.43</v>
      </c>
    </row>
    <row r="1298" spans="1:19" x14ac:dyDescent="0.25">
      <c r="A1298" s="1" t="s">
        <v>1796</v>
      </c>
      <c r="B1298" s="1" t="s">
        <v>903</v>
      </c>
      <c r="C1298" s="1" t="s">
        <v>230</v>
      </c>
      <c r="D1298" s="1" t="str">
        <f>VLOOKUP(C1298,Products[],2,FALSE)</f>
        <v>Footwear Eco 532</v>
      </c>
      <c r="E1298" s="1" t="str">
        <f>VLOOKUP(Orders[[#This Row],[ProductID]],Products[],3,FALSE)</f>
        <v>Apparel</v>
      </c>
      <c r="F1298" s="1" t="s">
        <v>82</v>
      </c>
      <c r="G1298" s="1" t="str">
        <f>_xlfn.XLOOKUP(Orders[[#This Row],[CustomerID]],'Customers'!A:A,'Customers'!E:E)</f>
        <v>Corporate</v>
      </c>
      <c r="H1298" s="2">
        <v>45384</v>
      </c>
      <c r="I1298" s="2">
        <v>45396</v>
      </c>
      <c r="J1298">
        <v>19</v>
      </c>
      <c r="K1298">
        <v>294.85000000000002</v>
      </c>
      <c r="L1298">
        <v>0</v>
      </c>
      <c r="M1298" s="1" t="s">
        <v>52</v>
      </c>
      <c r="N1298" s="1" t="s">
        <v>34</v>
      </c>
      <c r="O1298" s="1" t="s">
        <v>21</v>
      </c>
      <c r="P1298" s="3">
        <f>Orders[[#This Row],[Quantity]]*Orders[[#This Row],[UnitPrice]]*(1-Orders[[#This Row],[Discount]])</f>
        <v>5602.1500000000005</v>
      </c>
      <c r="Q1298" s="1" t="str">
        <f>IF(AND(Orders[[#This Row],[Order Value]]&gt;50000,Orders[[#This Row],[Status]]="Completed"),"Yes","No")</f>
        <v>No</v>
      </c>
      <c r="R1298" s="1" t="str">
        <f>IF(OR(Orders[[#This Row],[Region]]="Dhaka",Orders[[#This Row],[Region]]="Chattogram"),"Priority","Standard")</f>
        <v>Priority</v>
      </c>
      <c r="S1298" s="1" t="str">
        <f>_xlfn.CONCAT(Orders[[#This Row],[OrderID]],Orders[[#This Row],[CustomerID]],Orders[[#This Row],[Order Value]])</f>
        <v>O03952C02845602.15</v>
      </c>
    </row>
    <row r="1299" spans="1:19" x14ac:dyDescent="0.25">
      <c r="A1299" s="1" t="s">
        <v>1797</v>
      </c>
      <c r="B1299" s="1" t="s">
        <v>594</v>
      </c>
      <c r="C1299" s="1" t="s">
        <v>68</v>
      </c>
      <c r="D1299" s="1" t="str">
        <f>VLOOKUP(C1299,Products[],2,FALSE)</f>
        <v>Tables Prime 385</v>
      </c>
      <c r="E1299" s="1" t="str">
        <f>VLOOKUP(Orders[[#This Row],[ProductID]],Products[],3,FALSE)</f>
        <v>Furniture</v>
      </c>
      <c r="F1299" s="1" t="s">
        <v>152</v>
      </c>
      <c r="G1299" s="1" t="str">
        <f>_xlfn.XLOOKUP(Orders[[#This Row],[CustomerID]],'Customers'!A:A,'Customers'!E:E)</f>
        <v>Home Office</v>
      </c>
      <c r="H1299" s="2">
        <v>45296</v>
      </c>
      <c r="I1299" s="2">
        <v>45310</v>
      </c>
      <c r="J1299">
        <v>18</v>
      </c>
      <c r="K1299">
        <v>5589.09</v>
      </c>
      <c r="L1299">
        <v>0</v>
      </c>
      <c r="M1299" s="1" t="s">
        <v>39</v>
      </c>
      <c r="N1299" s="1" t="s">
        <v>34</v>
      </c>
      <c r="O1299" s="1" t="s">
        <v>21</v>
      </c>
      <c r="P1299" s="3">
        <f>Orders[[#This Row],[Quantity]]*Orders[[#This Row],[UnitPrice]]*(1-Orders[[#This Row],[Discount]])</f>
        <v>100603.62</v>
      </c>
      <c r="Q1299" s="1" t="str">
        <f>IF(AND(Orders[[#This Row],[Order Value]]&gt;50000,Orders[[#This Row],[Status]]="Completed"),"Yes","No")</f>
        <v>Yes</v>
      </c>
      <c r="R1299" s="1" t="str">
        <f>IF(OR(Orders[[#This Row],[Region]]="Dhaka",Orders[[#This Row],[Region]]="Chattogram"),"Priority","Standard")</f>
        <v>Standard</v>
      </c>
      <c r="S1299" s="1" t="str">
        <f>_xlfn.CONCAT(Orders[[#This Row],[OrderID]],Orders[[#This Row],[CustomerID]],Orders[[#This Row],[Order Value]])</f>
        <v>O05614C0360100603.62</v>
      </c>
    </row>
    <row r="1300" spans="1:19" x14ac:dyDescent="0.25">
      <c r="A1300" s="1" t="s">
        <v>1798</v>
      </c>
      <c r="B1300" s="1" t="s">
        <v>45</v>
      </c>
      <c r="C1300" s="1" t="s">
        <v>58</v>
      </c>
      <c r="D1300" s="1" t="str">
        <f>VLOOKUP(C1300,Products[],2,FALSE)</f>
        <v>Beverages Standard 258</v>
      </c>
      <c r="E1300" s="1" t="str">
        <f>VLOOKUP(Orders[[#This Row],[ProductID]],Products[],3,FALSE)</f>
        <v>Groceries</v>
      </c>
      <c r="F1300" s="1" t="s">
        <v>47</v>
      </c>
      <c r="G1300" s="1" t="str">
        <f>_xlfn.XLOOKUP(Orders[[#This Row],[CustomerID]],'Customers'!A:A,'Customers'!E:E)</f>
        <v>SMB</v>
      </c>
      <c r="H1300" s="2">
        <v>45558</v>
      </c>
      <c r="I1300" s="2">
        <v>45567</v>
      </c>
      <c r="J1300">
        <v>22</v>
      </c>
      <c r="K1300">
        <v>7426.6</v>
      </c>
      <c r="L1300">
        <v>0.05</v>
      </c>
      <c r="M1300" s="1" t="s">
        <v>20</v>
      </c>
      <c r="N1300" s="1" t="s">
        <v>34</v>
      </c>
      <c r="O1300" s="1" t="s">
        <v>29</v>
      </c>
      <c r="P1300" s="3">
        <f>Orders[[#This Row],[Quantity]]*Orders[[#This Row],[UnitPrice]]*(1-Orders[[#This Row],[Discount]])</f>
        <v>155215.94</v>
      </c>
      <c r="Q1300" s="1" t="str">
        <f>IF(AND(Orders[[#This Row],[Order Value]]&gt;50000,Orders[[#This Row],[Status]]="Completed"),"Yes","No")</f>
        <v>Yes</v>
      </c>
      <c r="R1300" s="1" t="str">
        <f>IF(OR(Orders[[#This Row],[Region]]="Dhaka",Orders[[#This Row],[Region]]="Chattogram"),"Priority","Standard")</f>
        <v>Priority</v>
      </c>
      <c r="S1300" s="1" t="str">
        <f>_xlfn.CONCAT(Orders[[#This Row],[OrderID]],Orders[[#This Row],[CustomerID]],Orders[[#This Row],[Order Value]])</f>
        <v>O04784C0315155215.94</v>
      </c>
    </row>
    <row r="1301" spans="1:19" x14ac:dyDescent="0.25">
      <c r="A1301" s="1" t="s">
        <v>1799</v>
      </c>
      <c r="B1301" s="1" t="s">
        <v>697</v>
      </c>
      <c r="C1301" s="1" t="s">
        <v>176</v>
      </c>
      <c r="D1301" s="1" t="str">
        <f>VLOOKUP(C1301,Products[],2,FALSE)</f>
        <v>Decor Standard 312 (New)</v>
      </c>
      <c r="E1301" s="1" t="str">
        <f>VLOOKUP(Orders[[#This Row],[ProductID]],Products[],3,FALSE)</f>
        <v>Furniture</v>
      </c>
      <c r="F1301" s="1" t="s">
        <v>47</v>
      </c>
      <c r="G1301" s="1" t="str">
        <f>_xlfn.XLOOKUP(Orders[[#This Row],[CustomerID]],'Customers'!A:A,'Customers'!E:E)</f>
        <v>SMB</v>
      </c>
      <c r="H1301" s="2">
        <v>45683</v>
      </c>
      <c r="I1301" s="2">
        <v>45691</v>
      </c>
      <c r="J1301">
        <v>16</v>
      </c>
      <c r="K1301">
        <v>5527.73</v>
      </c>
      <c r="L1301">
        <v>0.2</v>
      </c>
      <c r="M1301" s="1" t="s">
        <v>43</v>
      </c>
      <c r="N1301" s="1" t="s">
        <v>34</v>
      </c>
      <c r="O1301" s="1" t="s">
        <v>35</v>
      </c>
      <c r="P1301" s="3">
        <f>Orders[[#This Row],[Quantity]]*Orders[[#This Row],[UnitPrice]]*(1-Orders[[#This Row],[Discount]])</f>
        <v>70754.944000000003</v>
      </c>
      <c r="Q1301" s="1" t="str">
        <f>IF(AND(Orders[[#This Row],[Order Value]]&gt;50000,Orders[[#This Row],[Status]]="Completed"),"Yes","No")</f>
        <v>Yes</v>
      </c>
      <c r="R1301" s="1" t="str">
        <f>IF(OR(Orders[[#This Row],[Region]]="Dhaka",Orders[[#This Row],[Region]]="Chattogram"),"Priority","Standard")</f>
        <v>Standard</v>
      </c>
      <c r="S1301" s="1" t="str">
        <f>_xlfn.CONCAT(Orders[[#This Row],[OrderID]],Orders[[#This Row],[CustomerID]],Orders[[#This Row],[Order Value]])</f>
        <v>O02308C024670754.944</v>
      </c>
    </row>
    <row r="1302" spans="1:19" x14ac:dyDescent="0.25">
      <c r="A1302" s="1" t="s">
        <v>1800</v>
      </c>
      <c r="B1302" s="1" t="s">
        <v>1045</v>
      </c>
      <c r="C1302" s="1" t="s">
        <v>102</v>
      </c>
      <c r="D1302" s="1" t="str">
        <f>VLOOKUP(C1302,Products[],2,FALSE)</f>
        <v>Pens Mini 821</v>
      </c>
      <c r="E1302" s="1" t="str">
        <f>VLOOKUP(Orders[[#This Row],[ProductID]],Products[],3,FALSE)</f>
        <v>Office Supplies</v>
      </c>
      <c r="F1302" s="1" t="s">
        <v>13</v>
      </c>
      <c r="G1302" s="1" t="str">
        <f>_xlfn.XLOOKUP(Orders[[#This Row],[CustomerID]],'Customers'!A:A,'Customers'!E:E)</f>
        <v>Consumer</v>
      </c>
      <c r="H1302" s="2">
        <v>45835</v>
      </c>
      <c r="I1302" s="2">
        <v>45849</v>
      </c>
      <c r="J1302">
        <v>-17</v>
      </c>
      <c r="K1302">
        <v>5885.32</v>
      </c>
      <c r="L1302">
        <v>0</v>
      </c>
      <c r="M1302" s="1" t="s">
        <v>43</v>
      </c>
      <c r="N1302" s="1" t="s">
        <v>34</v>
      </c>
      <c r="O1302" s="1" t="s">
        <v>29</v>
      </c>
      <c r="P1302" s="3">
        <f>Orders[[#This Row],[Quantity]]*Orders[[#This Row],[UnitPrice]]*(1-Orders[[#This Row],[Discount]])</f>
        <v>-100050.44</v>
      </c>
      <c r="Q1302" s="1" t="str">
        <f>IF(AND(Orders[[#This Row],[Order Value]]&gt;50000,Orders[[#This Row],[Status]]="Completed"),"Yes","No")</f>
        <v>No</v>
      </c>
      <c r="R1302" s="1" t="str">
        <f>IF(OR(Orders[[#This Row],[Region]]="Dhaka",Orders[[#This Row],[Region]]="Chattogram"),"Priority","Standard")</f>
        <v>Standard</v>
      </c>
      <c r="S1302" s="1" t="str">
        <f>_xlfn.CONCAT(Orders[[#This Row],[OrderID]],Orders[[#This Row],[CustomerID]],Orders[[#This Row],[Order Value]])</f>
        <v>O01290C0455-100050.44</v>
      </c>
    </row>
    <row r="1303" spans="1:19" x14ac:dyDescent="0.25">
      <c r="A1303" s="1" t="s">
        <v>1631</v>
      </c>
      <c r="B1303" s="1" t="s">
        <v>480</v>
      </c>
      <c r="C1303" s="1" t="s">
        <v>124</v>
      </c>
      <c r="D1303" s="1" t="str">
        <f>VLOOKUP(C1303,Products[],2,FALSE)</f>
        <v>Decor Lite 474</v>
      </c>
      <c r="E1303" s="1" t="str">
        <f>VLOOKUP(Orders[[#This Row],[ProductID]],Products[],3,FALSE)</f>
        <v>Furniture</v>
      </c>
      <c r="F1303" s="1" t="s">
        <v>59</v>
      </c>
      <c r="G1303" s="1" t="str">
        <f>_xlfn.XLOOKUP(Orders[[#This Row],[CustomerID]],'Customers'!A:A,'Customers'!E:E)</f>
        <v>Corporate</v>
      </c>
      <c r="H1303" s="2">
        <v>45537</v>
      </c>
      <c r="I1303" s="2">
        <v>45545</v>
      </c>
      <c r="J1303">
        <v>9</v>
      </c>
      <c r="K1303">
        <v>6413.4</v>
      </c>
      <c r="L1303">
        <v>0.1</v>
      </c>
      <c r="M1303" s="1" t="s">
        <v>43</v>
      </c>
      <c r="N1303" s="1" t="s">
        <v>84</v>
      </c>
      <c r="O1303" s="1" t="s">
        <v>24</v>
      </c>
      <c r="P1303" s="3">
        <f>Orders[[#This Row],[Quantity]]*Orders[[#This Row],[UnitPrice]]*(1-Orders[[#This Row],[Discount]])</f>
        <v>51948.54</v>
      </c>
      <c r="Q1303" s="1" t="str">
        <f>IF(AND(Orders[[#This Row],[Order Value]]&gt;50000,Orders[[#This Row],[Status]]="Completed"),"Yes","No")</f>
        <v>No</v>
      </c>
      <c r="R1303" s="1" t="str">
        <f>IF(OR(Orders[[#This Row],[Region]]="Dhaka",Orders[[#This Row],[Region]]="Chattogram"),"Priority","Standard")</f>
        <v>Standard</v>
      </c>
      <c r="S1303" s="1" t="str">
        <f>_xlfn.CONCAT(Orders[[#This Row],[OrderID]],Orders[[#This Row],[CustomerID]],Orders[[#This Row],[Order Value]])</f>
        <v>O02725C015751948.54</v>
      </c>
    </row>
    <row r="1304" spans="1:19" x14ac:dyDescent="0.25">
      <c r="A1304" s="1" t="s">
        <v>1801</v>
      </c>
      <c r="B1304" s="1" t="s">
        <v>799</v>
      </c>
      <c r="C1304" s="1" t="s">
        <v>197</v>
      </c>
      <c r="D1304" s="1" t="str">
        <f>VLOOKUP(C1304,Products[],2,FALSE)</f>
        <v>Chairs Prime 149</v>
      </c>
      <c r="E1304" s="1" t="str">
        <f>VLOOKUP(Orders[[#This Row],[ProductID]],Products[],3,FALSE)</f>
        <v>Furniture</v>
      </c>
      <c r="F1304" s="1" t="s">
        <v>63</v>
      </c>
      <c r="G1304" s="1" t="str">
        <f>_xlfn.XLOOKUP(Orders[[#This Row],[CustomerID]],'Customers'!A:A,'Customers'!E:E)</f>
        <v>Corporate</v>
      </c>
      <c r="H1304" s="2">
        <v>45420</v>
      </c>
      <c r="I1304" s="2">
        <v>45426</v>
      </c>
      <c r="J1304">
        <v>8</v>
      </c>
      <c r="K1304">
        <v>6425.87</v>
      </c>
      <c r="L1304">
        <v>0</v>
      </c>
      <c r="M1304" s="1" t="s">
        <v>43</v>
      </c>
      <c r="N1304" s="1" t="s">
        <v>84</v>
      </c>
      <c r="O1304" s="1" t="s">
        <v>24</v>
      </c>
      <c r="P1304" s="3">
        <f>Orders[[#This Row],[Quantity]]*Orders[[#This Row],[UnitPrice]]*(1-Orders[[#This Row],[Discount]])</f>
        <v>51406.96</v>
      </c>
      <c r="Q1304" s="1" t="str">
        <f>IF(AND(Orders[[#This Row],[Order Value]]&gt;50000,Orders[[#This Row],[Status]]="Completed"),"Yes","No")</f>
        <v>No</v>
      </c>
      <c r="R1304" s="1" t="str">
        <f>IF(OR(Orders[[#This Row],[Region]]="Dhaka",Orders[[#This Row],[Region]]="Chattogram"),"Priority","Standard")</f>
        <v>Standard</v>
      </c>
      <c r="S1304" s="1" t="str">
        <f>_xlfn.CONCAT(Orders[[#This Row],[OrderID]],Orders[[#This Row],[CustomerID]],Orders[[#This Row],[Order Value]])</f>
        <v>O03912C047251406.96</v>
      </c>
    </row>
    <row r="1305" spans="1:19" x14ac:dyDescent="0.25">
      <c r="A1305" s="1" t="s">
        <v>1802</v>
      </c>
      <c r="B1305" s="1" t="s">
        <v>508</v>
      </c>
      <c r="C1305" s="1" t="s">
        <v>102</v>
      </c>
      <c r="D1305" s="1" t="str">
        <f>VLOOKUP(C1305,Products[],2,FALSE)</f>
        <v>Pens Mini 821</v>
      </c>
      <c r="E1305" s="1" t="str">
        <f>VLOOKUP(Orders[[#This Row],[ProductID]],Products[],3,FALSE)</f>
        <v>Office Supplies</v>
      </c>
      <c r="F1305" s="1" t="s">
        <v>55</v>
      </c>
      <c r="G1305" s="1" t="str">
        <f>_xlfn.XLOOKUP(Orders[[#This Row],[CustomerID]],'Customers'!A:A,'Customers'!E:E)</f>
        <v>Consumer</v>
      </c>
      <c r="H1305" s="2">
        <v>45347</v>
      </c>
      <c r="I1305" s="2">
        <v>45345</v>
      </c>
      <c r="J1305">
        <v>23</v>
      </c>
      <c r="K1305">
        <v>5271.1</v>
      </c>
      <c r="L1305">
        <v>0.05</v>
      </c>
      <c r="M1305" s="1" t="s">
        <v>39</v>
      </c>
      <c r="N1305" s="1" t="s">
        <v>84</v>
      </c>
      <c r="O1305" s="1" t="s">
        <v>24</v>
      </c>
      <c r="P1305" s="3">
        <f>Orders[[#This Row],[Quantity]]*Orders[[#This Row],[UnitPrice]]*(1-Orders[[#This Row],[Discount]])</f>
        <v>115173.535</v>
      </c>
      <c r="Q1305" s="1" t="str">
        <f>IF(AND(Orders[[#This Row],[Order Value]]&gt;50000,Orders[[#This Row],[Status]]="Completed"),"Yes","No")</f>
        <v>No</v>
      </c>
      <c r="R1305" s="1" t="str">
        <f>IF(OR(Orders[[#This Row],[Region]]="Dhaka",Orders[[#This Row],[Region]]="Chattogram"),"Priority","Standard")</f>
        <v>Standard</v>
      </c>
      <c r="S1305" s="1" t="str">
        <f>_xlfn.CONCAT(Orders[[#This Row],[OrderID]],Orders[[#This Row],[CustomerID]],Orders[[#This Row],[Order Value]])</f>
        <v>O01371C0274115173.535</v>
      </c>
    </row>
    <row r="1306" spans="1:19" x14ac:dyDescent="0.25">
      <c r="A1306" s="1" t="s">
        <v>1803</v>
      </c>
      <c r="B1306" s="1" t="s">
        <v>633</v>
      </c>
      <c r="C1306" s="1" t="s">
        <v>297</v>
      </c>
      <c r="D1306" s="1" t="str">
        <f>VLOOKUP(C1306,Products[],2,FALSE)</f>
        <v>Household Standard 552</v>
      </c>
      <c r="E1306" s="1" t="str">
        <f>VLOOKUP(Orders[[#This Row],[ProductID]],Products[],3,FALSE)</f>
        <v>Groceries</v>
      </c>
      <c r="F1306" s="1" t="s">
        <v>79</v>
      </c>
      <c r="G1306" s="1" t="str">
        <f>_xlfn.XLOOKUP(Orders[[#This Row],[CustomerID]],'Customers'!A:A,'Customers'!E:E)</f>
        <v>Consumer</v>
      </c>
      <c r="H1306" s="2">
        <v>45489</v>
      </c>
      <c r="I1306" s="2">
        <v>45487</v>
      </c>
      <c r="J1306">
        <v>7</v>
      </c>
      <c r="K1306">
        <v>156.65</v>
      </c>
      <c r="L1306">
        <v>0</v>
      </c>
      <c r="M1306" s="1" t="s">
        <v>52</v>
      </c>
      <c r="N1306" s="1" t="s">
        <v>34</v>
      </c>
      <c r="O1306" s="1" t="s">
        <v>35</v>
      </c>
      <c r="P1306" s="3">
        <f>Orders[[#This Row],[Quantity]]*Orders[[#This Row],[UnitPrice]]*(1-Orders[[#This Row],[Discount]])</f>
        <v>1096.55</v>
      </c>
      <c r="Q1306" s="1" t="str">
        <f>IF(AND(Orders[[#This Row],[Order Value]]&gt;50000,Orders[[#This Row],[Status]]="Completed"),"Yes","No")</f>
        <v>No</v>
      </c>
      <c r="R1306" s="1" t="str">
        <f>IF(OR(Orders[[#This Row],[Region]]="Dhaka",Orders[[#This Row],[Region]]="Chattogram"),"Priority","Standard")</f>
        <v>Priority</v>
      </c>
      <c r="S1306" s="1" t="str">
        <f>_xlfn.CONCAT(Orders[[#This Row],[OrderID]],Orders[[#This Row],[CustomerID]],Orders[[#This Row],[Order Value]])</f>
        <v>O02392C02831096.55</v>
      </c>
    </row>
    <row r="1307" spans="1:19" x14ac:dyDescent="0.25">
      <c r="A1307" s="1" t="s">
        <v>1804</v>
      </c>
      <c r="B1307" s="1" t="s">
        <v>833</v>
      </c>
      <c r="C1307" s="1" t="s">
        <v>230</v>
      </c>
      <c r="D1307" s="1" t="str">
        <f>VLOOKUP(C1307,Products[],2,FALSE)</f>
        <v>Footwear Eco 532</v>
      </c>
      <c r="E1307" s="1" t="str">
        <f>VLOOKUP(Orders[[#This Row],[ProductID]],Products[],3,FALSE)</f>
        <v>Apparel</v>
      </c>
      <c r="F1307" s="1" t="s">
        <v>33</v>
      </c>
      <c r="G1307" s="1" t="str">
        <f>_xlfn.XLOOKUP(Orders[[#This Row],[CustomerID]],'Customers'!A:A,'Customers'!E:E)</f>
        <v>consumer</v>
      </c>
      <c r="H1307" s="2">
        <v>45719</v>
      </c>
      <c r="I1307" s="2">
        <v>45732</v>
      </c>
      <c r="J1307">
        <v>18</v>
      </c>
      <c r="K1307">
        <v>749.97</v>
      </c>
      <c r="L1307">
        <v>0.2</v>
      </c>
      <c r="M1307" s="1" t="s">
        <v>43</v>
      </c>
      <c r="N1307" s="1" t="s">
        <v>34</v>
      </c>
      <c r="O1307" s="1" t="s">
        <v>29</v>
      </c>
      <c r="P1307" s="3">
        <f>Orders[[#This Row],[Quantity]]*Orders[[#This Row],[UnitPrice]]*(1-Orders[[#This Row],[Discount]])</f>
        <v>10799.568000000001</v>
      </c>
      <c r="Q1307" s="1" t="str">
        <f>IF(AND(Orders[[#This Row],[Order Value]]&gt;50000,Orders[[#This Row],[Status]]="Completed"),"Yes","No")</f>
        <v>No</v>
      </c>
      <c r="R1307" s="1" t="str">
        <f>IF(OR(Orders[[#This Row],[Region]]="Dhaka",Orders[[#This Row],[Region]]="Chattogram"),"Priority","Standard")</f>
        <v>Standard</v>
      </c>
      <c r="S1307" s="1" t="str">
        <f>_xlfn.CONCAT(Orders[[#This Row],[OrderID]],Orders[[#This Row],[CustomerID]],Orders[[#This Row],[Order Value]])</f>
        <v>O05302C014010799.568</v>
      </c>
    </row>
    <row r="1308" spans="1:19" x14ac:dyDescent="0.25">
      <c r="A1308" s="1" t="s">
        <v>1805</v>
      </c>
      <c r="B1308" s="1" t="s">
        <v>487</v>
      </c>
      <c r="C1308" s="1" t="s">
        <v>212</v>
      </c>
      <c r="D1308" s="1" t="str">
        <f>VLOOKUP(C1308,Products[],2,FALSE)</f>
        <v>Binders Lite 858</v>
      </c>
      <c r="E1308" s="1" t="str">
        <f>VLOOKUP(Orders[[#This Row],[ProductID]],Products[],3,FALSE)</f>
        <v>Office Supplies</v>
      </c>
      <c r="F1308" s="1" t="s">
        <v>47</v>
      </c>
      <c r="G1308" s="1" t="str">
        <f>_xlfn.XLOOKUP(Orders[[#This Row],[CustomerID]],'Customers'!A:A,'Customers'!E:E)</f>
        <v>Consumer</v>
      </c>
      <c r="H1308" s="2">
        <v>45817</v>
      </c>
      <c r="I1308" s="2">
        <v>45824</v>
      </c>
      <c r="J1308">
        <v>8</v>
      </c>
      <c r="K1308">
        <v>7615.22</v>
      </c>
      <c r="L1308">
        <v>0.05</v>
      </c>
      <c r="M1308" s="1" t="s">
        <v>14</v>
      </c>
      <c r="N1308" s="1" t="s">
        <v>34</v>
      </c>
      <c r="O1308" s="1" t="s">
        <v>24</v>
      </c>
      <c r="P1308" s="3">
        <f>Orders[[#This Row],[Quantity]]*Orders[[#This Row],[UnitPrice]]*(1-Orders[[#This Row],[Discount]])</f>
        <v>57875.671999999999</v>
      </c>
      <c r="Q1308" s="1" t="str">
        <f>IF(AND(Orders[[#This Row],[Order Value]]&gt;50000,Orders[[#This Row],[Status]]="Completed"),"Yes","No")</f>
        <v>Yes</v>
      </c>
      <c r="R1308" s="1" t="str">
        <f>IF(OR(Orders[[#This Row],[Region]]="Dhaka",Orders[[#This Row],[Region]]="Chattogram"),"Priority","Standard")</f>
        <v>Standard</v>
      </c>
      <c r="S1308" s="1" t="str">
        <f>_xlfn.CONCAT(Orders[[#This Row],[OrderID]],Orders[[#This Row],[CustomerID]],Orders[[#This Row],[Order Value]])</f>
        <v>O05266C005657875.672</v>
      </c>
    </row>
    <row r="1309" spans="1:19" x14ac:dyDescent="0.25">
      <c r="A1309" s="1" t="s">
        <v>1806</v>
      </c>
      <c r="B1309" s="1" t="s">
        <v>677</v>
      </c>
      <c r="C1309" s="1" t="s">
        <v>78</v>
      </c>
      <c r="D1309" s="1" t="str">
        <f>VLOOKUP(C1309,Products[],2,FALSE)</f>
        <v>Personal Care Eco 185</v>
      </c>
      <c r="E1309" s="1" t="str">
        <f>VLOOKUP(Orders[[#This Row],[ProductID]],Products[],3,FALSE)</f>
        <v>Groceries</v>
      </c>
      <c r="F1309" s="1" t="s">
        <v>105</v>
      </c>
      <c r="G1309" s="1" t="str">
        <f>_xlfn.XLOOKUP(Orders[[#This Row],[CustomerID]],'Customers'!A:A,'Customers'!E:E)</f>
        <v>Corporate</v>
      </c>
      <c r="H1309" s="2">
        <v>45606</v>
      </c>
      <c r="I1309" s="2">
        <v>45620</v>
      </c>
      <c r="J1309">
        <v>19</v>
      </c>
      <c r="K1309">
        <v>7334.14</v>
      </c>
      <c r="L1309">
        <v>0</v>
      </c>
      <c r="M1309" s="1" t="s">
        <v>39</v>
      </c>
      <c r="N1309" s="1" t="s">
        <v>15</v>
      </c>
      <c r="O1309" s="1" t="s">
        <v>24</v>
      </c>
      <c r="P1309" s="3">
        <f>Orders[[#This Row],[Quantity]]*Orders[[#This Row],[UnitPrice]]*(1-Orders[[#This Row],[Discount]])</f>
        <v>139348.66</v>
      </c>
      <c r="Q1309" s="1" t="str">
        <f>IF(AND(Orders[[#This Row],[Order Value]]&gt;50000,Orders[[#This Row],[Status]]="Completed"),"Yes","No")</f>
        <v>No</v>
      </c>
      <c r="R1309" s="1" t="str">
        <f>IF(OR(Orders[[#This Row],[Region]]="Dhaka",Orders[[#This Row],[Region]]="Chattogram"),"Priority","Standard")</f>
        <v>Standard</v>
      </c>
      <c r="S1309" s="1" t="str">
        <f>_xlfn.CONCAT(Orders[[#This Row],[OrderID]],Orders[[#This Row],[CustomerID]],Orders[[#This Row],[Order Value]])</f>
        <v>O05851C0113139348.66</v>
      </c>
    </row>
    <row r="1310" spans="1:19" x14ac:dyDescent="0.25">
      <c r="A1310" s="1" t="s">
        <v>1807</v>
      </c>
      <c r="B1310" s="1" t="s">
        <v>721</v>
      </c>
      <c r="C1310" s="1" t="s">
        <v>121</v>
      </c>
      <c r="D1310" s="1" t="str">
        <f>VLOOKUP(C1310,Products[],2,FALSE)</f>
        <v>Storage Max 865</v>
      </c>
      <c r="E1310" s="1" t="str">
        <f>VLOOKUP(Orders[[#This Row],[ProductID]],Products[],3,FALSE)</f>
        <v>Furniture</v>
      </c>
      <c r="F1310" s="1" t="s">
        <v>79</v>
      </c>
      <c r="G1310" s="1" t="str">
        <f>_xlfn.XLOOKUP(Orders[[#This Row],[CustomerID]],'Customers'!A:A,'Customers'!E:E)</f>
        <v>Corporate</v>
      </c>
      <c r="H1310" s="2">
        <v>45979</v>
      </c>
      <c r="I1310" s="2">
        <v>45988</v>
      </c>
      <c r="J1310">
        <v>11</v>
      </c>
      <c r="K1310">
        <v>831.76</v>
      </c>
      <c r="L1310">
        <v>0</v>
      </c>
      <c r="M1310" s="1" t="s">
        <v>14</v>
      </c>
      <c r="N1310" s="1" t="s">
        <v>84</v>
      </c>
      <c r="O1310" s="1" t="s">
        <v>29</v>
      </c>
      <c r="P1310" s="3">
        <f>Orders[[#This Row],[Quantity]]*Orders[[#This Row],[UnitPrice]]*(1-Orders[[#This Row],[Discount]])</f>
        <v>9149.36</v>
      </c>
      <c r="Q1310" s="1" t="str">
        <f>IF(AND(Orders[[#This Row],[Order Value]]&gt;50000,Orders[[#This Row],[Status]]="Completed"),"Yes","No")</f>
        <v>No</v>
      </c>
      <c r="R1310" s="1" t="str">
        <f>IF(OR(Orders[[#This Row],[Region]]="Dhaka",Orders[[#This Row],[Region]]="Chattogram"),"Priority","Standard")</f>
        <v>Standard</v>
      </c>
      <c r="S1310" s="1" t="str">
        <f>_xlfn.CONCAT(Orders[[#This Row],[OrderID]],Orders[[#This Row],[CustomerID]],Orders[[#This Row],[Order Value]])</f>
        <v>O02466C03449149.36</v>
      </c>
    </row>
    <row r="1311" spans="1:19" x14ac:dyDescent="0.25">
      <c r="A1311" s="1" t="s">
        <v>1808</v>
      </c>
      <c r="B1311" s="1" t="s">
        <v>1104</v>
      </c>
      <c r="C1311" s="1" t="s">
        <v>160</v>
      </c>
      <c r="D1311" s="1" t="str">
        <f>VLOOKUP(C1311,Products[],2,FALSE)</f>
        <v>Audio Pro 619</v>
      </c>
      <c r="E1311" s="1" t="str">
        <f>VLOOKUP(Orders[[#This Row],[ProductID]],Products[],3,FALSE)</f>
        <v>Electronics</v>
      </c>
      <c r="F1311" s="1" t="s">
        <v>42</v>
      </c>
      <c r="G1311" s="1" t="str">
        <f>_xlfn.XLOOKUP(Orders[[#This Row],[CustomerID]],'Customers'!A:A,'Customers'!E:E)</f>
        <v>SMB</v>
      </c>
      <c r="H1311" s="2">
        <v>45391</v>
      </c>
      <c r="I1311" s="2">
        <v>45397</v>
      </c>
      <c r="J1311">
        <v>14</v>
      </c>
      <c r="K1311">
        <v>3628.11</v>
      </c>
      <c r="L1311">
        <v>0.1</v>
      </c>
      <c r="M1311" s="1" t="s">
        <v>43</v>
      </c>
      <c r="N1311" s="1" t="s">
        <v>84</v>
      </c>
      <c r="O1311" s="1" t="s">
        <v>24</v>
      </c>
      <c r="P1311" s="3">
        <f>Orders[[#This Row],[Quantity]]*Orders[[#This Row],[UnitPrice]]*(1-Orders[[#This Row],[Discount]])</f>
        <v>45714.186000000002</v>
      </c>
      <c r="Q1311" s="1" t="str">
        <f>IF(AND(Orders[[#This Row],[Order Value]]&gt;50000,Orders[[#This Row],[Status]]="Completed"),"Yes","No")</f>
        <v>No</v>
      </c>
      <c r="R1311" s="1" t="str">
        <f>IF(OR(Orders[[#This Row],[Region]]="Dhaka",Orders[[#This Row],[Region]]="Chattogram"),"Priority","Standard")</f>
        <v>Standard</v>
      </c>
      <c r="S1311" s="1" t="str">
        <f>_xlfn.CONCAT(Orders[[#This Row],[OrderID]],Orders[[#This Row],[CustomerID]],Orders[[#This Row],[Order Value]])</f>
        <v>O01418C013545714.186</v>
      </c>
    </row>
    <row r="1312" spans="1:19" x14ac:dyDescent="0.25">
      <c r="A1312" s="1" t="s">
        <v>1809</v>
      </c>
      <c r="B1312" s="1" t="s">
        <v>757</v>
      </c>
      <c r="C1312" s="1" t="s">
        <v>76</v>
      </c>
      <c r="D1312" s="1" t="str">
        <f>VLOOKUP(C1312,Products[],2,FALSE)</f>
        <v>Mobile Accessories Mini 994</v>
      </c>
      <c r="E1312" s="1" t="str">
        <f>VLOOKUP(Orders[[#This Row],[ProductID]],Products[],3,FALSE)</f>
        <v>Electronics</v>
      </c>
      <c r="F1312" s="1" t="s">
        <v>79</v>
      </c>
      <c r="G1312" s="1" t="str">
        <f>_xlfn.XLOOKUP(Orders[[#This Row],[CustomerID]],'Customers'!A:A,'Customers'!E:E)</f>
        <v>Corporate</v>
      </c>
      <c r="H1312" s="2">
        <v>45858</v>
      </c>
      <c r="I1312" s="2">
        <v>45859</v>
      </c>
      <c r="J1312">
        <v>4</v>
      </c>
      <c r="K1312">
        <v>7315.71</v>
      </c>
      <c r="L1312">
        <v>0.15</v>
      </c>
      <c r="M1312" s="1" t="s">
        <v>43</v>
      </c>
      <c r="N1312" s="1" t="s">
        <v>28</v>
      </c>
      <c r="O1312" s="1" t="s">
        <v>21</v>
      </c>
      <c r="P1312" s="3">
        <f>Orders[[#This Row],[Quantity]]*Orders[[#This Row],[UnitPrice]]*(1-Orders[[#This Row],[Discount]])</f>
        <v>24873.414000000001</v>
      </c>
      <c r="Q1312" s="1" t="str">
        <f>IF(AND(Orders[[#This Row],[Order Value]]&gt;50000,Orders[[#This Row],[Status]]="Completed"),"Yes","No")</f>
        <v>No</v>
      </c>
      <c r="R1312" s="1" t="str">
        <f>IF(OR(Orders[[#This Row],[Region]]="Dhaka",Orders[[#This Row],[Region]]="Chattogram"),"Priority","Standard")</f>
        <v>Standard</v>
      </c>
      <c r="S1312" s="1" t="str">
        <f>_xlfn.CONCAT(Orders[[#This Row],[OrderID]],Orders[[#This Row],[CustomerID]],Orders[[#This Row],[Order Value]])</f>
        <v>O00865C026724873.414</v>
      </c>
    </row>
    <row r="1313" spans="1:19" x14ac:dyDescent="0.25">
      <c r="A1313" s="1" t="s">
        <v>1810</v>
      </c>
      <c r="B1313" s="1" t="s">
        <v>926</v>
      </c>
      <c r="C1313" s="1" t="s">
        <v>138</v>
      </c>
      <c r="D1313" s="1" t="str">
        <f>VLOOKUP(C1313,Products[],2,FALSE)</f>
        <v>Pens Deluxe 654</v>
      </c>
      <c r="E1313" s="1" t="str">
        <f>VLOOKUP(Orders[[#This Row],[ProductID]],Products[],3,FALSE)</f>
        <v>Office Supplies</v>
      </c>
      <c r="F1313" s="1" t="s">
        <v>23</v>
      </c>
      <c r="G1313" s="1" t="str">
        <f>_xlfn.XLOOKUP(Orders[[#This Row],[CustomerID]],'Customers'!A:A,'Customers'!E:E)</f>
        <v>Home Office</v>
      </c>
      <c r="H1313" s="2">
        <v>45437</v>
      </c>
      <c r="I1313" s="2">
        <v>45447</v>
      </c>
      <c r="J1313">
        <v>23</v>
      </c>
      <c r="K1313">
        <v>7982.32</v>
      </c>
      <c r="L1313">
        <v>0</v>
      </c>
      <c r="M1313" s="1" t="s">
        <v>14</v>
      </c>
      <c r="N1313" s="1" t="s">
        <v>34</v>
      </c>
      <c r="O1313" s="1" t="s">
        <v>29</v>
      </c>
      <c r="P1313" s="3">
        <f>Orders[[#This Row],[Quantity]]*Orders[[#This Row],[UnitPrice]]*(1-Orders[[#This Row],[Discount]])</f>
        <v>183593.36</v>
      </c>
      <c r="Q1313" s="1" t="str">
        <f>IF(AND(Orders[[#This Row],[Order Value]]&gt;50000,Orders[[#This Row],[Status]]="Completed"),"Yes","No")</f>
        <v>Yes</v>
      </c>
      <c r="R1313" s="1" t="str">
        <f>IF(OR(Orders[[#This Row],[Region]]="Dhaka",Orders[[#This Row],[Region]]="Chattogram"),"Priority","Standard")</f>
        <v>Standard</v>
      </c>
      <c r="S1313" s="1" t="str">
        <f>_xlfn.CONCAT(Orders[[#This Row],[OrderID]],Orders[[#This Row],[CustomerID]],Orders[[#This Row],[Order Value]])</f>
        <v>O03909C0400183593.36</v>
      </c>
    </row>
    <row r="1314" spans="1:19" x14ac:dyDescent="0.25">
      <c r="A1314" s="1" t="s">
        <v>1811</v>
      </c>
      <c r="B1314" s="1" t="s">
        <v>61</v>
      </c>
      <c r="C1314" s="1" t="s">
        <v>102</v>
      </c>
      <c r="D1314" s="1" t="str">
        <f>VLOOKUP(C1314,Products[],2,FALSE)</f>
        <v>Pens Mini 821</v>
      </c>
      <c r="E1314" s="1" t="str">
        <f>VLOOKUP(Orders[[#This Row],[ProductID]],Products[],3,FALSE)</f>
        <v>Office Supplies</v>
      </c>
      <c r="F1314" s="1" t="s">
        <v>13</v>
      </c>
      <c r="G1314" s="1" t="str">
        <f>_xlfn.XLOOKUP(Orders[[#This Row],[CustomerID]],'Customers'!A:A,'Customers'!E:E)</f>
        <v>SMB</v>
      </c>
      <c r="H1314" s="2">
        <v>45944</v>
      </c>
      <c r="I1314" s="2">
        <v>45956</v>
      </c>
      <c r="J1314">
        <v>19</v>
      </c>
      <c r="K1314">
        <v>5386.43</v>
      </c>
      <c r="L1314">
        <v>0</v>
      </c>
      <c r="M1314" s="1" t="s">
        <v>52</v>
      </c>
      <c r="N1314" s="1" t="s">
        <v>84</v>
      </c>
      <c r="O1314" s="1" t="s">
        <v>29</v>
      </c>
      <c r="P1314" s="3">
        <f>Orders[[#This Row],[Quantity]]*Orders[[#This Row],[UnitPrice]]*(1-Orders[[#This Row],[Discount]])</f>
        <v>102342.17000000001</v>
      </c>
      <c r="Q1314" s="1" t="str">
        <f>IF(AND(Orders[[#This Row],[Order Value]]&gt;50000,Orders[[#This Row],[Status]]="Completed"),"Yes","No")</f>
        <v>No</v>
      </c>
      <c r="R1314" s="1" t="str">
        <f>IF(OR(Orders[[#This Row],[Region]]="Dhaka",Orders[[#This Row],[Region]]="Chattogram"),"Priority","Standard")</f>
        <v>Priority</v>
      </c>
      <c r="S1314" s="1" t="str">
        <f>_xlfn.CONCAT(Orders[[#This Row],[OrderID]],Orders[[#This Row],[CustomerID]],Orders[[#This Row],[Order Value]])</f>
        <v>O04986C0380102342.17</v>
      </c>
    </row>
    <row r="1315" spans="1:19" x14ac:dyDescent="0.25">
      <c r="A1315" s="1" t="s">
        <v>1812</v>
      </c>
      <c r="B1315" s="1" t="s">
        <v>390</v>
      </c>
      <c r="C1315" s="1" t="s">
        <v>151</v>
      </c>
      <c r="D1315" s="1" t="str">
        <f>VLOOKUP(C1315,Products[],2,FALSE)</f>
        <v>Paper Lite 570</v>
      </c>
      <c r="E1315" s="1" t="str">
        <f>VLOOKUP(Orders[[#This Row],[ProductID]],Products[],3,FALSE)</f>
        <v>Office Supplies</v>
      </c>
      <c r="F1315" s="1" t="s">
        <v>23</v>
      </c>
      <c r="G1315" s="1" t="str">
        <f>_xlfn.XLOOKUP(Orders[[#This Row],[CustomerID]],'Customers'!A:A,'Customers'!E:E)</f>
        <v>Corporate</v>
      </c>
      <c r="H1315" s="2">
        <v>45357</v>
      </c>
      <c r="I1315" s="2">
        <v>45360</v>
      </c>
      <c r="J1315">
        <v>5</v>
      </c>
      <c r="K1315">
        <v>1642.09</v>
      </c>
      <c r="L1315">
        <v>0.1</v>
      </c>
      <c r="M1315" s="1" t="s">
        <v>39</v>
      </c>
      <c r="N1315" s="1" t="s">
        <v>28</v>
      </c>
      <c r="O1315" s="1" t="s">
        <v>24</v>
      </c>
      <c r="P1315" s="3">
        <f>Orders[[#This Row],[Quantity]]*Orders[[#This Row],[UnitPrice]]*(1-Orders[[#This Row],[Discount]])</f>
        <v>7389.4049999999988</v>
      </c>
      <c r="Q1315" s="1" t="str">
        <f>IF(AND(Orders[[#This Row],[Order Value]]&gt;50000,Orders[[#This Row],[Status]]="Completed"),"Yes","No")</f>
        <v>No</v>
      </c>
      <c r="R1315" s="1" t="str">
        <f>IF(OR(Orders[[#This Row],[Region]]="Dhaka",Orders[[#This Row],[Region]]="Chattogram"),"Priority","Standard")</f>
        <v>Standard</v>
      </c>
      <c r="S1315" s="1" t="str">
        <f>_xlfn.CONCAT(Orders[[#This Row],[OrderID]],Orders[[#This Row],[CustomerID]],Orders[[#This Row],[Order Value]])</f>
        <v>O04493C02277389.405</v>
      </c>
    </row>
    <row r="1316" spans="1:19" x14ac:dyDescent="0.25">
      <c r="A1316" s="1" t="s">
        <v>1813</v>
      </c>
      <c r="B1316" s="1" t="s">
        <v>727</v>
      </c>
      <c r="C1316" s="1" t="s">
        <v>154</v>
      </c>
      <c r="D1316" s="1" t="str">
        <f>VLOOKUP(C1316,Products[],2,FALSE)</f>
        <v>Household Standard 873</v>
      </c>
      <c r="E1316" s="1" t="str">
        <f>VLOOKUP(Orders[[#This Row],[ProductID]],Products[],3,FALSE)</f>
        <v>Groceries</v>
      </c>
      <c r="F1316" s="1" t="s">
        <v>79</v>
      </c>
      <c r="G1316" s="1" t="str">
        <f>_xlfn.XLOOKUP(Orders[[#This Row],[CustomerID]],'Customers'!A:A,'Customers'!E:E)</f>
        <v>consumer</v>
      </c>
      <c r="H1316" s="2">
        <v>45722</v>
      </c>
      <c r="I1316" s="2">
        <v>45728</v>
      </c>
      <c r="J1316">
        <v>6</v>
      </c>
      <c r="K1316">
        <v>6143.4</v>
      </c>
      <c r="L1316">
        <v>0</v>
      </c>
      <c r="M1316" s="1" t="s">
        <v>43</v>
      </c>
      <c r="N1316" s="1" t="s">
        <v>15</v>
      </c>
      <c r="O1316" s="1" t="s">
        <v>35</v>
      </c>
      <c r="P1316" s="3">
        <f>Orders[[#This Row],[Quantity]]*Orders[[#This Row],[UnitPrice]]*(1-Orders[[#This Row],[Discount]])</f>
        <v>36860.399999999994</v>
      </c>
      <c r="Q1316" s="1" t="str">
        <f>IF(AND(Orders[[#This Row],[Order Value]]&gt;50000,Orders[[#This Row],[Status]]="Completed"),"Yes","No")</f>
        <v>No</v>
      </c>
      <c r="R1316" s="1" t="str">
        <f>IF(OR(Orders[[#This Row],[Region]]="Dhaka",Orders[[#This Row],[Region]]="Chattogram"),"Priority","Standard")</f>
        <v>Standard</v>
      </c>
      <c r="S1316" s="1" t="str">
        <f>_xlfn.CONCAT(Orders[[#This Row],[OrderID]],Orders[[#This Row],[CustomerID]],Orders[[#This Row],[Order Value]])</f>
        <v>O02346C045636860.4</v>
      </c>
    </row>
    <row r="1317" spans="1:19" hidden="1" x14ac:dyDescent="0.25">
      <c r="A1317" s="1" t="s">
        <v>1814</v>
      </c>
      <c r="B1317" s="1" t="s">
        <v>237</v>
      </c>
      <c r="C1317" s="1" t="s">
        <v>248</v>
      </c>
      <c r="D1317" s="1" t="e">
        <f>VLOOKUP(C1317,Products[],2,FALSE)</f>
        <v>#N/A</v>
      </c>
      <c r="E1317" s="1" t="e">
        <f>VLOOKUP(Orders[[#This Row],[ProductID]],Products[],3,FALSE)</f>
        <v>#N/A</v>
      </c>
      <c r="F1317" s="1" t="s">
        <v>19</v>
      </c>
      <c r="G1317" s="1" t="str">
        <f>_xlfn.XLOOKUP(Orders[[#This Row],[CustomerID]],'Customers'!A:A,'Customers'!E:E)</f>
        <v>SMB</v>
      </c>
      <c r="H1317" s="2">
        <v>45317</v>
      </c>
      <c r="I1317" s="2">
        <v>45319</v>
      </c>
      <c r="J1317">
        <v>18</v>
      </c>
      <c r="K1317">
        <v>7995.18</v>
      </c>
      <c r="L1317">
        <v>0.05</v>
      </c>
      <c r="M1317" s="1" t="s">
        <v>20</v>
      </c>
      <c r="N1317" s="1" t="s">
        <v>34</v>
      </c>
      <c r="O1317" s="1" t="s">
        <v>29</v>
      </c>
      <c r="P1317" s="3">
        <f>Orders[[#This Row],[Quantity]]*Orders[[#This Row],[UnitPrice]]*(1-Orders[[#This Row],[Discount]])</f>
        <v>136717.57799999998</v>
      </c>
      <c r="Q1317" s="1" t="str">
        <f>IF(AND(Orders[[#This Row],[Order Value]]&gt;50000,Orders[[#This Row],[Status]]="Completed"),"Yes","No")</f>
        <v>Yes</v>
      </c>
      <c r="R1317" s="1" t="str">
        <f>IF(OR(Orders[[#This Row],[Region]]="Dhaka",Orders[[#This Row],[Region]]="Chattogram"),"Priority","Standard")</f>
        <v>Priority</v>
      </c>
      <c r="S1317" s="1" t="str">
        <f>_xlfn.CONCAT(Orders[[#This Row],[OrderID]],Orders[[#This Row],[CustomerID]],Orders[[#This Row],[Order Value]])</f>
        <v>O00854C0286136717.578</v>
      </c>
    </row>
    <row r="1318" spans="1:19" x14ac:dyDescent="0.25">
      <c r="A1318" s="1" t="s">
        <v>1815</v>
      </c>
      <c r="B1318" s="1" t="s">
        <v>1252</v>
      </c>
      <c r="C1318" s="1" t="s">
        <v>78</v>
      </c>
      <c r="D1318" s="1" t="str">
        <f>VLOOKUP(C1318,Products[],2,FALSE)</f>
        <v>Personal Care Eco 185</v>
      </c>
      <c r="E1318" s="1" t="str">
        <f>VLOOKUP(Orders[[#This Row],[ProductID]],Products[],3,FALSE)</f>
        <v>Groceries</v>
      </c>
      <c r="F1318" s="1" t="s">
        <v>33</v>
      </c>
      <c r="G1318" s="1" t="str">
        <f>_xlfn.XLOOKUP(Orders[[#This Row],[CustomerID]],'Customers'!A:A,'Customers'!E:E)</f>
        <v>SMB</v>
      </c>
      <c r="H1318" s="2">
        <v>45413</v>
      </c>
      <c r="I1318" s="2">
        <v>45412</v>
      </c>
      <c r="J1318">
        <v>14</v>
      </c>
      <c r="K1318">
        <v>2031.58</v>
      </c>
      <c r="L1318">
        <v>0</v>
      </c>
      <c r="M1318" s="1" t="s">
        <v>43</v>
      </c>
      <c r="N1318" s="1" t="s">
        <v>84</v>
      </c>
      <c r="O1318" s="1" t="s">
        <v>35</v>
      </c>
      <c r="P1318" s="3">
        <f>Orders[[#This Row],[Quantity]]*Orders[[#This Row],[UnitPrice]]*(1-Orders[[#This Row],[Discount]])</f>
        <v>28442.12</v>
      </c>
      <c r="Q1318" s="1" t="str">
        <f>IF(AND(Orders[[#This Row],[Order Value]]&gt;50000,Orders[[#This Row],[Status]]="Completed"),"Yes","No")</f>
        <v>No</v>
      </c>
      <c r="R1318" s="1" t="str">
        <f>IF(OR(Orders[[#This Row],[Region]]="Dhaka",Orders[[#This Row],[Region]]="Chattogram"),"Priority","Standard")</f>
        <v>Standard</v>
      </c>
      <c r="S1318" s="1" t="str">
        <f>_xlfn.CONCAT(Orders[[#This Row],[OrderID]],Orders[[#This Row],[CustomerID]],Orders[[#This Row],[Order Value]])</f>
        <v>O03647C020528442.12</v>
      </c>
    </row>
    <row r="1319" spans="1:19" x14ac:dyDescent="0.25">
      <c r="A1319" s="1" t="s">
        <v>1816</v>
      </c>
      <c r="B1319" s="1" t="s">
        <v>1018</v>
      </c>
      <c r="C1319" s="1" t="s">
        <v>157</v>
      </c>
      <c r="D1319" s="1" t="str">
        <f>VLOOKUP(C1319,Products[],2,FALSE)</f>
        <v>Snacks Deluxe 862</v>
      </c>
      <c r="E1319" s="1" t="str">
        <f>VLOOKUP(Orders[[#This Row],[ProductID]],Products[],3,FALSE)</f>
        <v>Groceries</v>
      </c>
      <c r="F1319" s="1" t="s">
        <v>82</v>
      </c>
      <c r="G1319" s="1" t="str">
        <f>_xlfn.XLOOKUP(Orders[[#This Row],[CustomerID]],'Customers'!A:A,'Customers'!E:E)</f>
        <v>SMB</v>
      </c>
      <c r="H1319" s="2">
        <v>45635</v>
      </c>
      <c r="I1319" s="2">
        <v>45633</v>
      </c>
      <c r="J1319">
        <v>16</v>
      </c>
      <c r="K1319">
        <v>1909.54</v>
      </c>
      <c r="L1319">
        <v>0.15</v>
      </c>
      <c r="M1319" s="1" t="s">
        <v>14</v>
      </c>
      <c r="N1319" s="1" t="s">
        <v>15</v>
      </c>
      <c r="O1319" s="1" t="s">
        <v>21</v>
      </c>
      <c r="P1319" s="3">
        <f>Orders[[#This Row],[Quantity]]*Orders[[#This Row],[UnitPrice]]*(1-Orders[[#This Row],[Discount]])</f>
        <v>25969.743999999999</v>
      </c>
      <c r="Q1319" s="1" t="str">
        <f>IF(AND(Orders[[#This Row],[Order Value]]&gt;50000,Orders[[#This Row],[Status]]="Completed"),"Yes","No")</f>
        <v>No</v>
      </c>
      <c r="R1319" s="1" t="str">
        <f>IF(OR(Orders[[#This Row],[Region]]="Dhaka",Orders[[#This Row],[Region]]="Chattogram"),"Priority","Standard")</f>
        <v>Standard</v>
      </c>
      <c r="S1319" s="1" t="str">
        <f>_xlfn.CONCAT(Orders[[#This Row],[OrderID]],Orders[[#This Row],[CustomerID]],Orders[[#This Row],[Order Value]])</f>
        <v>O05813C037125969.744</v>
      </c>
    </row>
    <row r="1320" spans="1:19" x14ac:dyDescent="0.25">
      <c r="A1320" s="1" t="s">
        <v>1817</v>
      </c>
      <c r="B1320" s="1" t="s">
        <v>441</v>
      </c>
      <c r="C1320" s="1" t="s">
        <v>151</v>
      </c>
      <c r="D1320" s="1" t="str">
        <f>VLOOKUP(C1320,Products[],2,FALSE)</f>
        <v>Paper Lite 570</v>
      </c>
      <c r="E1320" s="1" t="str">
        <f>VLOOKUP(Orders[[#This Row],[ProductID]],Products[],3,FALSE)</f>
        <v>Office Supplies</v>
      </c>
      <c r="F1320" s="1" t="s">
        <v>55</v>
      </c>
      <c r="G1320" s="1" t="str">
        <f>_xlfn.XLOOKUP(Orders[[#This Row],[CustomerID]],'Customers'!A:A,'Customers'!E:E)</f>
        <v>SMB</v>
      </c>
      <c r="H1320" s="2">
        <v>45736</v>
      </c>
      <c r="I1320" s="2">
        <v>45740</v>
      </c>
      <c r="J1320">
        <v>9</v>
      </c>
      <c r="K1320">
        <v>4275.95</v>
      </c>
      <c r="L1320">
        <v>0</v>
      </c>
      <c r="M1320" s="1" t="s">
        <v>43</v>
      </c>
      <c r="N1320" s="1" t="s">
        <v>34</v>
      </c>
      <c r="O1320" s="1" t="s">
        <v>29</v>
      </c>
      <c r="P1320" s="3">
        <f>Orders[[#This Row],[Quantity]]*Orders[[#This Row],[UnitPrice]]*(1-Orders[[#This Row],[Discount]])</f>
        <v>38483.549999999996</v>
      </c>
      <c r="Q1320" s="1" t="str">
        <f>IF(AND(Orders[[#This Row],[Order Value]]&gt;50000,Orders[[#This Row],[Status]]="Completed"),"Yes","No")</f>
        <v>No</v>
      </c>
      <c r="R1320" s="1" t="str">
        <f>IF(OR(Orders[[#This Row],[Region]]="Dhaka",Orders[[#This Row],[Region]]="Chattogram"),"Priority","Standard")</f>
        <v>Standard</v>
      </c>
      <c r="S1320" s="1" t="str">
        <f>_xlfn.CONCAT(Orders[[#This Row],[OrderID]],Orders[[#This Row],[CustomerID]],Orders[[#This Row],[Order Value]])</f>
        <v>O02434C002838483.55</v>
      </c>
    </row>
    <row r="1321" spans="1:19" x14ac:dyDescent="0.25">
      <c r="A1321" s="1" t="s">
        <v>1818</v>
      </c>
      <c r="B1321" s="1" t="s">
        <v>37</v>
      </c>
      <c r="C1321" s="1" t="s">
        <v>230</v>
      </c>
      <c r="D1321" s="1" t="str">
        <f>VLOOKUP(C1321,Products[],2,FALSE)</f>
        <v>Footwear Eco 532</v>
      </c>
      <c r="E1321" s="1" t="str">
        <f>VLOOKUP(Orders[[#This Row],[ProductID]],Products[],3,FALSE)</f>
        <v>Apparel</v>
      </c>
      <c r="F1321" s="1" t="s">
        <v>82</v>
      </c>
      <c r="G1321" s="1" t="str">
        <f>_xlfn.XLOOKUP(Orders[[#This Row],[CustomerID]],'Customers'!A:A,'Customers'!E:E)</f>
        <v>SMB</v>
      </c>
      <c r="H1321" s="2">
        <v>45310</v>
      </c>
      <c r="I1321" s="2">
        <v>45314</v>
      </c>
      <c r="J1321">
        <v>18</v>
      </c>
      <c r="K1321">
        <v>5705.51</v>
      </c>
      <c r="L1321">
        <v>0.15</v>
      </c>
      <c r="M1321" s="1" t="s">
        <v>43</v>
      </c>
      <c r="N1321" s="1" t="s">
        <v>28</v>
      </c>
      <c r="O1321" s="1" t="s">
        <v>21</v>
      </c>
      <c r="P1321" s="3">
        <f>Orders[[#This Row],[Quantity]]*Orders[[#This Row],[UnitPrice]]*(1-Orders[[#This Row],[Discount]])</f>
        <v>87294.303</v>
      </c>
      <c r="Q1321" s="1" t="str">
        <f>IF(AND(Orders[[#This Row],[Order Value]]&gt;50000,Orders[[#This Row],[Status]]="Completed"),"Yes","No")</f>
        <v>No</v>
      </c>
      <c r="R1321" s="1" t="str">
        <f>IF(OR(Orders[[#This Row],[Region]]="Dhaka",Orders[[#This Row],[Region]]="Chattogram"),"Priority","Standard")</f>
        <v>Standard</v>
      </c>
      <c r="S1321" s="1" t="str">
        <f>_xlfn.CONCAT(Orders[[#This Row],[OrderID]],Orders[[#This Row],[CustomerID]],Orders[[#This Row],[Order Value]])</f>
        <v>O00782C030987294.303</v>
      </c>
    </row>
    <row r="1322" spans="1:19" x14ac:dyDescent="0.25">
      <c r="A1322" s="1" t="s">
        <v>1819</v>
      </c>
      <c r="B1322" s="1" t="s">
        <v>388</v>
      </c>
      <c r="C1322" s="1" t="s">
        <v>199</v>
      </c>
      <c r="D1322" s="1" t="str">
        <f>VLOOKUP(C1322,Products[],2,FALSE)</f>
        <v>Laptops Deluxe 892</v>
      </c>
      <c r="E1322" s="1" t="str">
        <f>VLOOKUP(Orders[[#This Row],[ProductID]],Products[],3,FALSE)</f>
        <v>Electronics</v>
      </c>
      <c r="F1322" s="1" t="s">
        <v>82</v>
      </c>
      <c r="G1322" s="1" t="str">
        <f>_xlfn.XLOOKUP(Orders[[#This Row],[CustomerID]],'Customers'!A:A,'Customers'!E:E)</f>
        <v>Corporate</v>
      </c>
      <c r="H1322" s="2">
        <v>45537</v>
      </c>
      <c r="I1322" s="2">
        <v>45542</v>
      </c>
      <c r="J1322">
        <v>8</v>
      </c>
      <c r="K1322">
        <v>6501.39</v>
      </c>
      <c r="L1322">
        <v>0</v>
      </c>
      <c r="M1322" s="1" t="s">
        <v>43</v>
      </c>
      <c r="N1322" s="1" t="s">
        <v>34</v>
      </c>
      <c r="O1322" s="1" t="s">
        <v>35</v>
      </c>
      <c r="P1322" s="3">
        <f>Orders[[#This Row],[Quantity]]*Orders[[#This Row],[UnitPrice]]*(1-Orders[[#This Row],[Discount]])</f>
        <v>52011.12</v>
      </c>
      <c r="Q1322" s="1" t="str">
        <f>IF(AND(Orders[[#This Row],[Order Value]]&gt;50000,Orders[[#This Row],[Status]]="Completed"),"Yes","No")</f>
        <v>Yes</v>
      </c>
      <c r="R1322" s="1" t="str">
        <f>IF(OR(Orders[[#This Row],[Region]]="Dhaka",Orders[[#This Row],[Region]]="Chattogram"),"Priority","Standard")</f>
        <v>Standard</v>
      </c>
      <c r="S1322" s="1" t="str">
        <f>_xlfn.CONCAT(Orders[[#This Row],[OrderID]],Orders[[#This Row],[CustomerID]],Orders[[#This Row],[Order Value]])</f>
        <v>O00557C030252011.12</v>
      </c>
    </row>
    <row r="1323" spans="1:19" x14ac:dyDescent="0.25">
      <c r="A1323" s="1" t="s">
        <v>1820</v>
      </c>
      <c r="B1323" s="1" t="s">
        <v>663</v>
      </c>
      <c r="C1323" s="1" t="s">
        <v>138</v>
      </c>
      <c r="D1323" s="1" t="str">
        <f>VLOOKUP(C1323,Products[],2,FALSE)</f>
        <v>Pens Deluxe 654</v>
      </c>
      <c r="E1323" s="1" t="str">
        <f>VLOOKUP(Orders[[#This Row],[ProductID]],Products[],3,FALSE)</f>
        <v>Office Supplies</v>
      </c>
      <c r="F1323" s="1" t="s">
        <v>105</v>
      </c>
      <c r="G1323" s="1" t="str">
        <f>_xlfn.XLOOKUP(Orders[[#This Row],[CustomerID]],'Customers'!A:A,'Customers'!E:E)</f>
        <v>Consumer</v>
      </c>
      <c r="H1323" s="2">
        <v>45784</v>
      </c>
      <c r="I1323" s="2">
        <v>45795</v>
      </c>
      <c r="J1323">
        <v>9</v>
      </c>
      <c r="K1323">
        <v>6765.9</v>
      </c>
      <c r="L1323">
        <v>0.15</v>
      </c>
      <c r="M1323" s="1" t="s">
        <v>52</v>
      </c>
      <c r="N1323" s="1" t="s">
        <v>15</v>
      </c>
      <c r="O1323" s="1" t="s">
        <v>21</v>
      </c>
      <c r="P1323" s="3">
        <f>Orders[[#This Row],[Quantity]]*Orders[[#This Row],[UnitPrice]]*(1-Orders[[#This Row],[Discount]])</f>
        <v>51759.134999999995</v>
      </c>
      <c r="Q1323" s="1" t="str">
        <f>IF(AND(Orders[[#This Row],[Order Value]]&gt;50000,Orders[[#This Row],[Status]]="Completed"),"Yes","No")</f>
        <v>No</v>
      </c>
      <c r="R1323" s="1" t="str">
        <f>IF(OR(Orders[[#This Row],[Region]]="Dhaka",Orders[[#This Row],[Region]]="Chattogram"),"Priority","Standard")</f>
        <v>Priority</v>
      </c>
      <c r="S1323" s="1" t="str">
        <f>_xlfn.CONCAT(Orders[[#This Row],[OrderID]],Orders[[#This Row],[CustomerID]],Orders[[#This Row],[Order Value]])</f>
        <v>O03973C000251759.135</v>
      </c>
    </row>
    <row r="1324" spans="1:19" hidden="1" x14ac:dyDescent="0.25">
      <c r="A1324" s="1" t="s">
        <v>1821</v>
      </c>
      <c r="B1324" s="1" t="s">
        <v>140</v>
      </c>
      <c r="C1324" s="1" t="s">
        <v>181</v>
      </c>
      <c r="D1324" s="1" t="e">
        <f>VLOOKUP(C1324,Products[],2,FALSE)</f>
        <v>#N/A</v>
      </c>
      <c r="E1324" s="1" t="e">
        <f>VLOOKUP(Orders[[#This Row],[ProductID]],Products[],3,FALSE)</f>
        <v>#N/A</v>
      </c>
      <c r="F1324" s="1" t="s">
        <v>152</v>
      </c>
      <c r="G1324" s="1" t="str">
        <f>_xlfn.XLOOKUP(Orders[[#This Row],[CustomerID]],'Customers'!A:A,'Customers'!E:E)</f>
        <v>Consumer</v>
      </c>
      <c r="H1324" s="2">
        <v>45508</v>
      </c>
      <c r="I1324" s="2">
        <v>45513</v>
      </c>
      <c r="J1324">
        <v>4</v>
      </c>
      <c r="K1324">
        <v>6353.22</v>
      </c>
      <c r="L1324">
        <v>0.15</v>
      </c>
      <c r="M1324" s="1" t="s">
        <v>52</v>
      </c>
      <c r="N1324" s="1" t="s">
        <v>84</v>
      </c>
      <c r="O1324" s="1" t="s">
        <v>35</v>
      </c>
      <c r="P1324" s="3">
        <f>Orders[[#This Row],[Quantity]]*Orders[[#This Row],[UnitPrice]]*(1-Orders[[#This Row],[Discount]])</f>
        <v>21600.948</v>
      </c>
      <c r="Q1324" s="1" t="str">
        <f>IF(AND(Orders[[#This Row],[Order Value]]&gt;50000,Orders[[#This Row],[Status]]="Completed"),"Yes","No")</f>
        <v>No</v>
      </c>
      <c r="R1324" s="1" t="str">
        <f>IF(OR(Orders[[#This Row],[Region]]="Dhaka",Orders[[#This Row],[Region]]="Chattogram"),"Priority","Standard")</f>
        <v>Priority</v>
      </c>
      <c r="S1324" s="1" t="str">
        <f>_xlfn.CONCAT(Orders[[#This Row],[OrderID]],Orders[[#This Row],[CustomerID]],Orders[[#This Row],[Order Value]])</f>
        <v>O04926C040321600.948</v>
      </c>
    </row>
    <row r="1325" spans="1:19" hidden="1" x14ac:dyDescent="0.25">
      <c r="A1325" s="1" t="s">
        <v>1822</v>
      </c>
      <c r="B1325" s="1" t="s">
        <v>396</v>
      </c>
      <c r="C1325" s="1" t="s">
        <v>181</v>
      </c>
      <c r="D1325" s="1" t="e">
        <f>VLOOKUP(C1325,Products[],2,FALSE)</f>
        <v>#N/A</v>
      </c>
      <c r="E1325" s="1" t="e">
        <f>VLOOKUP(Orders[[#This Row],[ProductID]],Products[],3,FALSE)</f>
        <v>#N/A</v>
      </c>
      <c r="F1325" s="1" t="s">
        <v>13</v>
      </c>
      <c r="G1325" s="1" t="str">
        <f>_xlfn.XLOOKUP(Orders[[#This Row],[CustomerID]],'Customers'!A:A,'Customers'!E:E)</f>
        <v>SMB</v>
      </c>
      <c r="H1325" s="2">
        <v>45714</v>
      </c>
      <c r="I1325" s="2">
        <v>45718</v>
      </c>
      <c r="J1325">
        <v>18</v>
      </c>
      <c r="K1325">
        <v>1783.29</v>
      </c>
      <c r="L1325">
        <v>0.15</v>
      </c>
      <c r="M1325" s="1" t="s">
        <v>20</v>
      </c>
      <c r="N1325" s="1" t="s">
        <v>15</v>
      </c>
      <c r="O1325" s="1" t="s">
        <v>24</v>
      </c>
      <c r="P1325" s="3">
        <f>Orders[[#This Row],[Quantity]]*Orders[[#This Row],[UnitPrice]]*(1-Orders[[#This Row],[Discount]])</f>
        <v>27284.337</v>
      </c>
      <c r="Q1325" s="1" t="str">
        <f>IF(AND(Orders[[#This Row],[Order Value]]&gt;50000,Orders[[#This Row],[Status]]="Completed"),"Yes","No")</f>
        <v>No</v>
      </c>
      <c r="R1325" s="1" t="str">
        <f>IF(OR(Orders[[#This Row],[Region]]="Dhaka",Orders[[#This Row],[Region]]="Chattogram"),"Priority","Standard")</f>
        <v>Priority</v>
      </c>
      <c r="S1325" s="1" t="str">
        <f>_xlfn.CONCAT(Orders[[#This Row],[OrderID]],Orders[[#This Row],[CustomerID]],Orders[[#This Row],[Order Value]])</f>
        <v>O00421C038127284.337</v>
      </c>
    </row>
    <row r="1326" spans="1:19" hidden="1" x14ac:dyDescent="0.25">
      <c r="A1326" s="1" t="s">
        <v>1823</v>
      </c>
      <c r="B1326" s="1" t="s">
        <v>493</v>
      </c>
      <c r="C1326" s="1" t="s">
        <v>248</v>
      </c>
      <c r="D1326" s="1" t="e">
        <f>VLOOKUP(C1326,Products[],2,FALSE)</f>
        <v>#N/A</v>
      </c>
      <c r="E1326" s="1" t="e">
        <f>VLOOKUP(Orders[[#This Row],[ProductID]],Products[],3,FALSE)</f>
        <v>#N/A</v>
      </c>
      <c r="F1326" s="1" t="s">
        <v>55</v>
      </c>
      <c r="G1326" s="1" t="str">
        <f>_xlfn.XLOOKUP(Orders[[#This Row],[CustomerID]],'Customers'!A:A,'Customers'!E:E)</f>
        <v>Consumer</v>
      </c>
      <c r="H1326" s="2">
        <v>45519</v>
      </c>
      <c r="I1326" s="2">
        <v>45517</v>
      </c>
      <c r="J1326">
        <v>1</v>
      </c>
      <c r="K1326">
        <v>7978.73</v>
      </c>
      <c r="L1326">
        <v>0</v>
      </c>
      <c r="M1326" s="1" t="s">
        <v>20</v>
      </c>
      <c r="N1326" s="1" t="s">
        <v>34</v>
      </c>
      <c r="O1326" s="1" t="s">
        <v>35</v>
      </c>
      <c r="P1326" s="3">
        <f>Orders[[#This Row],[Quantity]]*Orders[[#This Row],[UnitPrice]]*(1-Orders[[#This Row],[Discount]])</f>
        <v>7978.73</v>
      </c>
      <c r="Q1326" s="1" t="str">
        <f>IF(AND(Orders[[#This Row],[Order Value]]&gt;50000,Orders[[#This Row],[Status]]="Completed"),"Yes","No")</f>
        <v>No</v>
      </c>
      <c r="R1326" s="1" t="str">
        <f>IF(OR(Orders[[#This Row],[Region]]="Dhaka",Orders[[#This Row],[Region]]="Chattogram"),"Priority","Standard")</f>
        <v>Priority</v>
      </c>
      <c r="S1326" s="1" t="str">
        <f>_xlfn.CONCAT(Orders[[#This Row],[OrderID]],Orders[[#This Row],[CustomerID]],Orders[[#This Row],[Order Value]])</f>
        <v>O04294C04937978.73</v>
      </c>
    </row>
    <row r="1327" spans="1:19" x14ac:dyDescent="0.25">
      <c r="A1327" s="1" t="s">
        <v>1824</v>
      </c>
      <c r="B1327" s="1" t="s">
        <v>567</v>
      </c>
      <c r="C1327" s="1" t="s">
        <v>133</v>
      </c>
      <c r="D1327" s="1" t="str">
        <f>VLOOKUP(C1327,Products[],2,FALSE)</f>
        <v>Paper Eco 932</v>
      </c>
      <c r="E1327" s="1" t="str">
        <f>VLOOKUP(Orders[[#This Row],[ProductID]],Products[],3,FALSE)</f>
        <v>Office Supplies</v>
      </c>
      <c r="F1327" s="1" t="s">
        <v>33</v>
      </c>
      <c r="G1327" s="1" t="str">
        <f>_xlfn.XLOOKUP(Orders[[#This Row],[CustomerID]],'Customers'!A:A,'Customers'!E:E)</f>
        <v>Consumer</v>
      </c>
      <c r="H1327" s="2">
        <v>45706</v>
      </c>
      <c r="I1327" s="2">
        <v>45705</v>
      </c>
      <c r="J1327">
        <v>5</v>
      </c>
      <c r="K1327">
        <v>5463.99</v>
      </c>
      <c r="L1327">
        <v>0</v>
      </c>
      <c r="M1327" s="1" t="s">
        <v>43</v>
      </c>
      <c r="N1327" s="1" t="s">
        <v>34</v>
      </c>
      <c r="O1327" s="1" t="s">
        <v>24</v>
      </c>
      <c r="P1327" s="3">
        <f>Orders[[#This Row],[Quantity]]*Orders[[#This Row],[UnitPrice]]*(1-Orders[[#This Row],[Discount]])</f>
        <v>27319.949999999997</v>
      </c>
      <c r="Q1327" s="1" t="str">
        <f>IF(AND(Orders[[#This Row],[Order Value]]&gt;50000,Orders[[#This Row],[Status]]="Completed"),"Yes","No")</f>
        <v>No</v>
      </c>
      <c r="R1327" s="1" t="str">
        <f>IF(OR(Orders[[#This Row],[Region]]="Dhaka",Orders[[#This Row],[Region]]="Chattogram"),"Priority","Standard")</f>
        <v>Standard</v>
      </c>
      <c r="S1327" s="1" t="str">
        <f>_xlfn.CONCAT(Orders[[#This Row],[OrderID]],Orders[[#This Row],[CustomerID]],Orders[[#This Row],[Order Value]])</f>
        <v>O01285C018227319.95</v>
      </c>
    </row>
    <row r="1328" spans="1:19" hidden="1" x14ac:dyDescent="0.25">
      <c r="A1328" s="1" t="s">
        <v>726</v>
      </c>
      <c r="B1328" s="1" t="s">
        <v>727</v>
      </c>
      <c r="C1328" s="1" t="s">
        <v>181</v>
      </c>
      <c r="D1328" s="1" t="e">
        <f>VLOOKUP(C1328,Products[],2,FALSE)</f>
        <v>#N/A</v>
      </c>
      <c r="E1328" s="1" t="e">
        <f>VLOOKUP(Orders[[#This Row],[ProductID]],Products[],3,FALSE)</f>
        <v>#N/A</v>
      </c>
      <c r="F1328" s="1" t="s">
        <v>13</v>
      </c>
      <c r="G1328" s="1" t="str">
        <f>_xlfn.XLOOKUP(Orders[[#This Row],[CustomerID]],'Customers'!A:A,'Customers'!E:E)</f>
        <v>consumer</v>
      </c>
      <c r="H1328" s="2">
        <v>45867</v>
      </c>
      <c r="I1328" s="2">
        <v>45870</v>
      </c>
      <c r="J1328">
        <v>11</v>
      </c>
      <c r="K1328">
        <v>5073.87</v>
      </c>
      <c r="L1328">
        <v>0</v>
      </c>
      <c r="M1328" s="1" t="s">
        <v>43</v>
      </c>
      <c r="N1328" s="1" t="s">
        <v>34</v>
      </c>
      <c r="O1328" s="1" t="s">
        <v>35</v>
      </c>
      <c r="P1328" s="3">
        <f>Orders[[#This Row],[Quantity]]*Orders[[#This Row],[UnitPrice]]*(1-Orders[[#This Row],[Discount]])</f>
        <v>55812.57</v>
      </c>
      <c r="Q1328" s="1" t="str">
        <f>IF(AND(Orders[[#This Row],[Order Value]]&gt;50000,Orders[[#This Row],[Status]]="Completed"),"Yes","No")</f>
        <v>Yes</v>
      </c>
      <c r="R1328" s="1" t="str">
        <f>IF(OR(Orders[[#This Row],[Region]]="Dhaka",Orders[[#This Row],[Region]]="Chattogram"),"Priority","Standard")</f>
        <v>Standard</v>
      </c>
      <c r="S1328" s="1" t="str">
        <f>_xlfn.CONCAT(Orders[[#This Row],[OrderID]],Orders[[#This Row],[CustomerID]],Orders[[#This Row],[Order Value]])</f>
        <v>O03142C045655812.57</v>
      </c>
    </row>
    <row r="1329" spans="1:19" x14ac:dyDescent="0.25">
      <c r="A1329" s="1" t="s">
        <v>1825</v>
      </c>
      <c r="B1329" s="1" t="s">
        <v>243</v>
      </c>
      <c r="C1329" s="1" t="s">
        <v>22</v>
      </c>
      <c r="D1329" s="1" t="str">
        <f>VLOOKUP(C1329,Products[],2,FALSE)</f>
        <v>Laptops Lite 159</v>
      </c>
      <c r="E1329" s="1" t="str">
        <f>VLOOKUP(Orders[[#This Row],[ProductID]],Products[],3,FALSE)</f>
        <v>Electronics</v>
      </c>
      <c r="F1329" s="1" t="s">
        <v>19</v>
      </c>
      <c r="G1329" s="1" t="str">
        <f>_xlfn.XLOOKUP(Orders[[#This Row],[CustomerID]],'Customers'!A:A,'Customers'!E:E)</f>
        <v>Corporate</v>
      </c>
      <c r="H1329" s="2">
        <v>45987</v>
      </c>
      <c r="I1329" s="2">
        <v>45990</v>
      </c>
      <c r="J1329">
        <v>3</v>
      </c>
      <c r="K1329">
        <v>4656.18</v>
      </c>
      <c r="L1329">
        <v>0.05</v>
      </c>
      <c r="M1329" s="1" t="s">
        <v>52</v>
      </c>
      <c r="N1329" s="1" t="s">
        <v>34</v>
      </c>
      <c r="O1329" s="1" t="s">
        <v>29</v>
      </c>
      <c r="P1329" s="3">
        <f>Orders[[#This Row],[Quantity]]*Orders[[#This Row],[UnitPrice]]*(1-Orders[[#This Row],[Discount]])</f>
        <v>13270.112999999999</v>
      </c>
      <c r="Q1329" s="1" t="str">
        <f>IF(AND(Orders[[#This Row],[Order Value]]&gt;50000,Orders[[#This Row],[Status]]="Completed"),"Yes","No")</f>
        <v>No</v>
      </c>
      <c r="R1329" s="1" t="str">
        <f>IF(OR(Orders[[#This Row],[Region]]="Dhaka",Orders[[#This Row],[Region]]="Chattogram"),"Priority","Standard")</f>
        <v>Priority</v>
      </c>
      <c r="S1329" s="1" t="str">
        <f>_xlfn.CONCAT(Orders[[#This Row],[OrderID]],Orders[[#This Row],[CustomerID]],Orders[[#This Row],[Order Value]])</f>
        <v>O04758C039613270.113</v>
      </c>
    </row>
    <row r="1330" spans="1:19" x14ac:dyDescent="0.25">
      <c r="A1330" s="1" t="s">
        <v>1826</v>
      </c>
      <c r="B1330" s="1" t="s">
        <v>592</v>
      </c>
      <c r="C1330" s="1" t="s">
        <v>178</v>
      </c>
      <c r="D1330" s="1" t="str">
        <f>VLOOKUP(C1330,Products[],2,FALSE)</f>
        <v>Personal Care Mini 570</v>
      </c>
      <c r="E1330" s="1" t="str">
        <f>VLOOKUP(Orders[[#This Row],[ProductID]],Products[],3,FALSE)</f>
        <v>Groceries</v>
      </c>
      <c r="F1330" s="1" t="s">
        <v>47</v>
      </c>
      <c r="G1330" s="1" t="str">
        <f>_xlfn.XLOOKUP(Orders[[#This Row],[CustomerID]],'Customers'!A:A,'Customers'!E:E)</f>
        <v>consumer</v>
      </c>
      <c r="H1330" s="2">
        <v>45810</v>
      </c>
      <c r="I1330" s="2">
        <v>45810</v>
      </c>
      <c r="J1330">
        <v>24</v>
      </c>
      <c r="K1330">
        <v>1251.53</v>
      </c>
      <c r="L1330">
        <v>0</v>
      </c>
      <c r="M1330" s="1" t="s">
        <v>20</v>
      </c>
      <c r="N1330" s="1" t="s">
        <v>34</v>
      </c>
      <c r="O1330" s="1" t="s">
        <v>29</v>
      </c>
      <c r="P1330" s="3">
        <f>Orders[[#This Row],[Quantity]]*Orders[[#This Row],[UnitPrice]]*(1-Orders[[#This Row],[Discount]])</f>
        <v>30036.720000000001</v>
      </c>
      <c r="Q1330" s="1" t="str">
        <f>IF(AND(Orders[[#This Row],[Order Value]]&gt;50000,Orders[[#This Row],[Status]]="Completed"),"Yes","No")</f>
        <v>No</v>
      </c>
      <c r="R1330" s="1" t="str">
        <f>IF(OR(Orders[[#This Row],[Region]]="Dhaka",Orders[[#This Row],[Region]]="Chattogram"),"Priority","Standard")</f>
        <v>Priority</v>
      </c>
      <c r="S1330" s="1" t="str">
        <f>_xlfn.CONCAT(Orders[[#This Row],[OrderID]],Orders[[#This Row],[CustomerID]],Orders[[#This Row],[Order Value]])</f>
        <v>O04151C049030036.72</v>
      </c>
    </row>
    <row r="1331" spans="1:19" x14ac:dyDescent="0.25">
      <c r="A1331" s="1" t="s">
        <v>1827</v>
      </c>
      <c r="B1331" s="1" t="s">
        <v>512</v>
      </c>
      <c r="C1331" s="1" t="s">
        <v>32</v>
      </c>
      <c r="D1331" s="1" t="str">
        <f>VLOOKUP(C1331,Products[],2,FALSE)</f>
        <v>Binders Max 146</v>
      </c>
      <c r="E1331" s="1" t="str">
        <f>VLOOKUP(Orders[[#This Row],[ProductID]],Products[],3,FALSE)</f>
        <v>Office Supplies</v>
      </c>
      <c r="F1331" s="1" t="s">
        <v>63</v>
      </c>
      <c r="G1331" s="1" t="str">
        <f>_xlfn.XLOOKUP(Orders[[#This Row],[CustomerID]],'Customers'!A:A,'Customers'!E:E)</f>
        <v>consumer</v>
      </c>
      <c r="H1331" s="2">
        <v>45546</v>
      </c>
      <c r="I1331" s="2">
        <v>45549</v>
      </c>
      <c r="J1331">
        <v>6</v>
      </c>
      <c r="K1331">
        <v>1832.52</v>
      </c>
      <c r="L1331">
        <v>0</v>
      </c>
      <c r="M1331" s="1" t="s">
        <v>20</v>
      </c>
      <c r="N1331" s="1" t="s">
        <v>84</v>
      </c>
      <c r="O1331" s="1" t="s">
        <v>29</v>
      </c>
      <c r="P1331" s="3">
        <f>Orders[[#This Row],[Quantity]]*Orders[[#This Row],[UnitPrice]]*(1-Orders[[#This Row],[Discount]])</f>
        <v>10995.119999999999</v>
      </c>
      <c r="Q1331" s="1" t="str">
        <f>IF(AND(Orders[[#This Row],[Order Value]]&gt;50000,Orders[[#This Row],[Status]]="Completed"),"Yes","No")</f>
        <v>No</v>
      </c>
      <c r="R1331" s="1" t="str">
        <f>IF(OR(Orders[[#This Row],[Region]]="Dhaka",Orders[[#This Row],[Region]]="Chattogram"),"Priority","Standard")</f>
        <v>Priority</v>
      </c>
      <c r="S1331" s="1" t="str">
        <f>_xlfn.CONCAT(Orders[[#This Row],[OrderID]],Orders[[#This Row],[CustomerID]],Orders[[#This Row],[Order Value]])</f>
        <v>O03267C034610995.12</v>
      </c>
    </row>
    <row r="1332" spans="1:19" x14ac:dyDescent="0.25">
      <c r="A1332" s="1" t="s">
        <v>1828</v>
      </c>
      <c r="B1332" s="1" t="s">
        <v>977</v>
      </c>
      <c r="C1332" s="1" t="s">
        <v>108</v>
      </c>
      <c r="D1332" s="1" t="str">
        <f>VLOOKUP(C1332,Products[],2,FALSE)</f>
        <v>Men Max 446</v>
      </c>
      <c r="E1332" s="1" t="str">
        <f>VLOOKUP(Orders[[#This Row],[ProductID]],Products[],3,FALSE)</f>
        <v>Apparel</v>
      </c>
      <c r="F1332" s="1" t="s">
        <v>47</v>
      </c>
      <c r="G1332" s="1" t="str">
        <f>_xlfn.XLOOKUP(Orders[[#This Row],[CustomerID]],'Customers'!A:A,'Customers'!E:E)</f>
        <v>consumer</v>
      </c>
      <c r="H1332" s="2">
        <v>45762</v>
      </c>
      <c r="I1332" s="2">
        <v>45776</v>
      </c>
      <c r="J1332">
        <v>14</v>
      </c>
      <c r="K1332">
        <v>798.38</v>
      </c>
      <c r="L1332">
        <v>0</v>
      </c>
      <c r="M1332" s="1" t="s">
        <v>39</v>
      </c>
      <c r="N1332" s="1" t="s">
        <v>15</v>
      </c>
      <c r="O1332" s="1" t="s">
        <v>29</v>
      </c>
      <c r="P1332" s="3">
        <f>Orders[[#This Row],[Quantity]]*Orders[[#This Row],[UnitPrice]]*(1-Orders[[#This Row],[Discount]])</f>
        <v>11177.32</v>
      </c>
      <c r="Q1332" s="1" t="str">
        <f>IF(AND(Orders[[#This Row],[Order Value]]&gt;50000,Orders[[#This Row],[Status]]="Completed"),"Yes","No")</f>
        <v>No</v>
      </c>
      <c r="R1332" s="1" t="str">
        <f>IF(OR(Orders[[#This Row],[Region]]="Dhaka",Orders[[#This Row],[Region]]="Chattogram"),"Priority","Standard")</f>
        <v>Standard</v>
      </c>
      <c r="S1332" s="1" t="str">
        <f>_xlfn.CONCAT(Orders[[#This Row],[OrderID]],Orders[[#This Row],[CustomerID]],Orders[[#This Row],[Order Value]])</f>
        <v>O00545C006111177.32</v>
      </c>
    </row>
    <row r="1333" spans="1:19" x14ac:dyDescent="0.25">
      <c r="A1333" s="1" t="s">
        <v>1829</v>
      </c>
      <c r="B1333" s="1" t="s">
        <v>80</v>
      </c>
      <c r="C1333" s="1" t="s">
        <v>102</v>
      </c>
      <c r="D1333" s="1" t="str">
        <f>VLOOKUP(C1333,Products[],2,FALSE)</f>
        <v>Pens Mini 821</v>
      </c>
      <c r="E1333" s="1" t="str">
        <f>VLOOKUP(Orders[[#This Row],[ProductID]],Products[],3,FALSE)</f>
        <v>Office Supplies</v>
      </c>
      <c r="F1333" s="1" t="s">
        <v>63</v>
      </c>
      <c r="G1333" s="1" t="str">
        <f>_xlfn.XLOOKUP(Orders[[#This Row],[CustomerID]],'Customers'!A:A,'Customers'!E:E)</f>
        <v>SMB</v>
      </c>
      <c r="H1333" s="2">
        <v>45321</v>
      </c>
      <c r="I1333" s="2">
        <v>45320</v>
      </c>
      <c r="J1333">
        <v>5</v>
      </c>
      <c r="K1333">
        <v>276.32</v>
      </c>
      <c r="L1333">
        <v>0</v>
      </c>
      <c r="M1333" s="1" t="s">
        <v>14</v>
      </c>
      <c r="N1333" s="1" t="s">
        <v>84</v>
      </c>
      <c r="O1333" s="1" t="s">
        <v>29</v>
      </c>
      <c r="P1333" s="3">
        <f>Orders[[#This Row],[Quantity]]*Orders[[#This Row],[UnitPrice]]*(1-Orders[[#This Row],[Discount]])</f>
        <v>1381.6</v>
      </c>
      <c r="Q1333" s="1" t="str">
        <f>IF(AND(Orders[[#This Row],[Order Value]]&gt;50000,Orders[[#This Row],[Status]]="Completed"),"Yes","No")</f>
        <v>No</v>
      </c>
      <c r="R1333" s="1" t="str">
        <f>IF(OR(Orders[[#This Row],[Region]]="Dhaka",Orders[[#This Row],[Region]]="Chattogram"),"Priority","Standard")</f>
        <v>Standard</v>
      </c>
      <c r="S1333" s="1" t="str">
        <f>_xlfn.CONCAT(Orders[[#This Row],[OrderID]],Orders[[#This Row],[CustomerID]],Orders[[#This Row],[Order Value]])</f>
        <v>O04307C00831381.6</v>
      </c>
    </row>
    <row r="1334" spans="1:19" x14ac:dyDescent="0.25">
      <c r="A1334" s="1" t="s">
        <v>1830</v>
      </c>
      <c r="B1334" s="1" t="s">
        <v>817</v>
      </c>
      <c r="C1334" s="1" t="s">
        <v>230</v>
      </c>
      <c r="D1334" s="1" t="str">
        <f>VLOOKUP(C1334,Products[],2,FALSE)</f>
        <v>Footwear Eco 532</v>
      </c>
      <c r="E1334" s="1" t="str">
        <f>VLOOKUP(Orders[[#This Row],[ProductID]],Products[],3,FALSE)</f>
        <v>Apparel</v>
      </c>
      <c r="F1334" s="1" t="s">
        <v>105</v>
      </c>
      <c r="G1334" s="1" t="str">
        <f>_xlfn.XLOOKUP(Orders[[#This Row],[CustomerID]],'Customers'!A:A,'Customers'!E:E)</f>
        <v>Consumer</v>
      </c>
      <c r="H1334" s="2">
        <v>45787</v>
      </c>
      <c r="I1334" s="2">
        <v>45786</v>
      </c>
      <c r="J1334">
        <v>7</v>
      </c>
      <c r="K1334">
        <v>297.08999999999997</v>
      </c>
      <c r="L1334">
        <v>0</v>
      </c>
      <c r="M1334" s="1" t="s">
        <v>52</v>
      </c>
      <c r="N1334" s="1" t="s">
        <v>34</v>
      </c>
      <c r="O1334" s="1" t="s">
        <v>21</v>
      </c>
      <c r="P1334" s="3">
        <f>Orders[[#This Row],[Quantity]]*Orders[[#This Row],[UnitPrice]]*(1-Orders[[#This Row],[Discount]])</f>
        <v>2079.6299999999997</v>
      </c>
      <c r="Q1334" s="1" t="str">
        <f>IF(AND(Orders[[#This Row],[Order Value]]&gt;50000,Orders[[#This Row],[Status]]="Completed"),"Yes","No")</f>
        <v>No</v>
      </c>
      <c r="R1334" s="1" t="str">
        <f>IF(OR(Orders[[#This Row],[Region]]="Dhaka",Orders[[#This Row],[Region]]="Chattogram"),"Priority","Standard")</f>
        <v>Priority</v>
      </c>
      <c r="S1334" s="1" t="str">
        <f>_xlfn.CONCAT(Orders[[#This Row],[OrderID]],Orders[[#This Row],[CustomerID]],Orders[[#This Row],[Order Value]])</f>
        <v>O01325C04472079.63</v>
      </c>
    </row>
    <row r="1335" spans="1:19" x14ac:dyDescent="0.25">
      <c r="A1335" s="1" t="s">
        <v>1831</v>
      </c>
      <c r="B1335" s="1" t="s">
        <v>40</v>
      </c>
      <c r="C1335" s="1" t="s">
        <v>124</v>
      </c>
      <c r="D1335" s="1" t="str">
        <f>VLOOKUP(C1335,Products[],2,FALSE)</f>
        <v>Decor Lite 474</v>
      </c>
      <c r="E1335" s="1" t="str">
        <f>VLOOKUP(Orders[[#This Row],[ProductID]],Products[],3,FALSE)</f>
        <v>Furniture</v>
      </c>
      <c r="F1335" s="1" t="s">
        <v>51</v>
      </c>
      <c r="G1335" s="1" t="str">
        <f>_xlfn.XLOOKUP(Orders[[#This Row],[CustomerID]],'Customers'!A:A,'Customers'!E:E)</f>
        <v>Home Office</v>
      </c>
      <c r="H1335" s="2">
        <v>45859</v>
      </c>
      <c r="I1335" s="2">
        <v>45870</v>
      </c>
      <c r="J1335">
        <v>15</v>
      </c>
      <c r="K1335">
        <v>3123.41</v>
      </c>
      <c r="L1335">
        <v>0.2</v>
      </c>
      <c r="M1335" s="1" t="s">
        <v>43</v>
      </c>
      <c r="N1335" s="1" t="s">
        <v>34</v>
      </c>
      <c r="O1335" s="1" t="s">
        <v>21</v>
      </c>
      <c r="P1335" s="3">
        <f>Orders[[#This Row],[Quantity]]*Orders[[#This Row],[UnitPrice]]*(1-Orders[[#This Row],[Discount]])</f>
        <v>37480.92</v>
      </c>
      <c r="Q1335" s="1" t="str">
        <f>IF(AND(Orders[[#This Row],[Order Value]]&gt;50000,Orders[[#This Row],[Status]]="Completed"),"Yes","No")</f>
        <v>No</v>
      </c>
      <c r="R1335" s="1" t="str">
        <f>IF(OR(Orders[[#This Row],[Region]]="Dhaka",Orders[[#This Row],[Region]]="Chattogram"),"Priority","Standard")</f>
        <v>Standard</v>
      </c>
      <c r="S1335" s="1" t="str">
        <f>_xlfn.CONCAT(Orders[[#This Row],[OrderID]],Orders[[#This Row],[CustomerID]],Orders[[#This Row],[Order Value]])</f>
        <v>O02248C023337480.92</v>
      </c>
    </row>
    <row r="1336" spans="1:19" x14ac:dyDescent="0.25">
      <c r="A1336" s="1" t="s">
        <v>1832</v>
      </c>
      <c r="B1336" s="1" t="s">
        <v>661</v>
      </c>
      <c r="C1336" s="1" t="s">
        <v>176</v>
      </c>
      <c r="D1336" s="1" t="str">
        <f>VLOOKUP(C1336,Products[],2,FALSE)</f>
        <v>Decor Standard 312 (New)</v>
      </c>
      <c r="E1336" s="1" t="str">
        <f>VLOOKUP(Orders[[#This Row],[ProductID]],Products[],3,FALSE)</f>
        <v>Furniture</v>
      </c>
      <c r="F1336" s="1" t="s">
        <v>23</v>
      </c>
      <c r="G1336" s="1" t="str">
        <f>_xlfn.XLOOKUP(Orders[[#This Row],[CustomerID]],'Customers'!A:A,'Customers'!E:E)</f>
        <v>SMB</v>
      </c>
      <c r="H1336" s="2">
        <v>45975</v>
      </c>
      <c r="I1336" s="2">
        <v>45978</v>
      </c>
      <c r="J1336">
        <v>22</v>
      </c>
      <c r="K1336">
        <v>3047.18</v>
      </c>
      <c r="L1336">
        <v>0.2</v>
      </c>
      <c r="M1336" s="1" t="s">
        <v>52</v>
      </c>
      <c r="N1336" s="1" t="s">
        <v>28</v>
      </c>
      <c r="O1336" s="1" t="s">
        <v>35</v>
      </c>
      <c r="P1336" s="3">
        <f>Orders[[#This Row],[Quantity]]*Orders[[#This Row],[UnitPrice]]*(1-Orders[[#This Row],[Discount]])</f>
        <v>53630.367999999995</v>
      </c>
      <c r="Q1336" s="1" t="str">
        <f>IF(AND(Orders[[#This Row],[Order Value]]&gt;50000,Orders[[#This Row],[Status]]="Completed"),"Yes","No")</f>
        <v>No</v>
      </c>
      <c r="R1336" s="1" t="str">
        <f>IF(OR(Orders[[#This Row],[Region]]="Dhaka",Orders[[#This Row],[Region]]="Chattogram"),"Priority","Standard")</f>
        <v>Priority</v>
      </c>
      <c r="S1336" s="1" t="str">
        <f>_xlfn.CONCAT(Orders[[#This Row],[OrderID]],Orders[[#This Row],[CustomerID]],Orders[[#This Row],[Order Value]])</f>
        <v>O00325C002453630.368</v>
      </c>
    </row>
    <row r="1337" spans="1:19" x14ac:dyDescent="0.25">
      <c r="A1337" s="1" t="s">
        <v>1833</v>
      </c>
      <c r="B1337" s="1" t="s">
        <v>700</v>
      </c>
      <c r="C1337" s="1" t="s">
        <v>194</v>
      </c>
      <c r="D1337" s="1" t="str">
        <f>VLOOKUP(C1337,Products[],2,FALSE)</f>
        <v>Pens Mini 388</v>
      </c>
      <c r="E1337" s="1" t="str">
        <f>VLOOKUP(Orders[[#This Row],[ProductID]],Products[],3,FALSE)</f>
        <v>Office Supplies</v>
      </c>
      <c r="F1337" s="1" t="s">
        <v>47</v>
      </c>
      <c r="G1337" s="1" t="str">
        <f>_xlfn.XLOOKUP(Orders[[#This Row],[CustomerID]],'Customers'!A:A,'Customers'!E:E)</f>
        <v>Home Office</v>
      </c>
      <c r="H1337" s="2">
        <v>45566</v>
      </c>
      <c r="I1337" s="2">
        <v>45564</v>
      </c>
      <c r="J1337">
        <v>6</v>
      </c>
      <c r="K1337">
        <v>3059.7</v>
      </c>
      <c r="L1337">
        <v>0.2</v>
      </c>
      <c r="M1337" s="1" t="s">
        <v>20</v>
      </c>
      <c r="N1337" s="1" t="s">
        <v>34</v>
      </c>
      <c r="O1337" s="1" t="s">
        <v>24</v>
      </c>
      <c r="P1337" s="3">
        <f>Orders[[#This Row],[Quantity]]*Orders[[#This Row],[UnitPrice]]*(1-Orders[[#This Row],[Discount]])</f>
        <v>14686.559999999998</v>
      </c>
      <c r="Q1337" s="1" t="str">
        <f>IF(AND(Orders[[#This Row],[Order Value]]&gt;50000,Orders[[#This Row],[Status]]="Completed"),"Yes","No")</f>
        <v>No</v>
      </c>
      <c r="R1337" s="1" t="str">
        <f>IF(OR(Orders[[#This Row],[Region]]="Dhaka",Orders[[#This Row],[Region]]="Chattogram"),"Priority","Standard")</f>
        <v>Priority</v>
      </c>
      <c r="S1337" s="1" t="str">
        <f>_xlfn.CONCAT(Orders[[#This Row],[OrderID]],Orders[[#This Row],[CustomerID]],Orders[[#This Row],[Order Value]])</f>
        <v>O04000C033714686.56</v>
      </c>
    </row>
    <row r="1338" spans="1:19" hidden="1" x14ac:dyDescent="0.25">
      <c r="A1338" s="1" t="s">
        <v>1834</v>
      </c>
      <c r="B1338" s="1" t="s">
        <v>818</v>
      </c>
      <c r="C1338" s="1" t="s">
        <v>221</v>
      </c>
      <c r="D1338" s="1" t="e">
        <f>VLOOKUP(C1338,Products[],2,FALSE)</f>
        <v>#N/A</v>
      </c>
      <c r="E1338" s="1" t="e">
        <f>VLOOKUP(Orders[[#This Row],[ProductID]],Products[],3,FALSE)</f>
        <v>#N/A</v>
      </c>
      <c r="F1338" s="1" t="s">
        <v>19</v>
      </c>
      <c r="G1338" s="1" t="str">
        <f>_xlfn.XLOOKUP(Orders[[#This Row],[CustomerID]],'Customers'!A:A,'Customers'!E:E)</f>
        <v>SMB</v>
      </c>
      <c r="H1338" s="2">
        <v>45991</v>
      </c>
      <c r="I1338" s="2">
        <v>45990</v>
      </c>
      <c r="J1338">
        <v>13</v>
      </c>
      <c r="K1338">
        <v>459.95</v>
      </c>
      <c r="L1338">
        <v>0.15</v>
      </c>
      <c r="M1338" s="1" t="s">
        <v>14</v>
      </c>
      <c r="N1338" s="1" t="s">
        <v>34</v>
      </c>
      <c r="O1338" s="1" t="s">
        <v>21</v>
      </c>
      <c r="P1338" s="3">
        <f>Orders[[#This Row],[Quantity]]*Orders[[#This Row],[UnitPrice]]*(1-Orders[[#This Row],[Discount]])</f>
        <v>5082.4474999999993</v>
      </c>
      <c r="Q1338" s="1" t="str">
        <f>IF(AND(Orders[[#This Row],[Order Value]]&gt;50000,Orders[[#This Row],[Status]]="Completed"),"Yes","No")</f>
        <v>No</v>
      </c>
      <c r="R1338" s="1" t="str">
        <f>IF(OR(Orders[[#This Row],[Region]]="Dhaka",Orders[[#This Row],[Region]]="Chattogram"),"Priority","Standard")</f>
        <v>Standard</v>
      </c>
      <c r="S1338" s="1" t="str">
        <f>_xlfn.CONCAT(Orders[[#This Row],[OrderID]],Orders[[#This Row],[CustomerID]],Orders[[#This Row],[Order Value]])</f>
        <v>O05651C02355082.4475</v>
      </c>
    </row>
    <row r="1339" spans="1:19" hidden="1" x14ac:dyDescent="0.25">
      <c r="A1339" s="1" t="s">
        <v>1835</v>
      </c>
      <c r="B1339" s="1" t="s">
        <v>497</v>
      </c>
      <c r="C1339" s="1" t="s">
        <v>38</v>
      </c>
      <c r="D1339" s="1" t="e">
        <f>VLOOKUP(C1339,Products[],2,FALSE)</f>
        <v>#N/A</v>
      </c>
      <c r="E1339" s="1" t="e">
        <f>VLOOKUP(Orders[[#This Row],[ProductID]],Products[],3,FALSE)</f>
        <v>#N/A</v>
      </c>
      <c r="F1339" s="1" t="s">
        <v>47</v>
      </c>
      <c r="G1339" s="1" t="str">
        <f>_xlfn.XLOOKUP(Orders[[#This Row],[CustomerID]],'Customers'!A:A,'Customers'!E:E)</f>
        <v>Consumer</v>
      </c>
      <c r="H1339" s="2">
        <v>45595</v>
      </c>
      <c r="I1339" s="2">
        <v>45598</v>
      </c>
      <c r="J1339">
        <v>11</v>
      </c>
      <c r="K1339">
        <v>6392.09</v>
      </c>
      <c r="L1339">
        <v>0.2</v>
      </c>
      <c r="M1339" s="1" t="s">
        <v>52</v>
      </c>
      <c r="N1339" s="1" t="s">
        <v>84</v>
      </c>
      <c r="O1339" s="1" t="s">
        <v>35</v>
      </c>
      <c r="P1339" s="3">
        <f>Orders[[#This Row],[Quantity]]*Orders[[#This Row],[UnitPrice]]*(1-Orders[[#This Row],[Discount]])</f>
        <v>56250.392000000007</v>
      </c>
      <c r="Q1339" s="1" t="str">
        <f>IF(AND(Orders[[#This Row],[Order Value]]&gt;50000,Orders[[#This Row],[Status]]="Completed"),"Yes","No")</f>
        <v>No</v>
      </c>
      <c r="R1339" s="1" t="str">
        <f>IF(OR(Orders[[#This Row],[Region]]="Dhaka",Orders[[#This Row],[Region]]="Chattogram"),"Priority","Standard")</f>
        <v>Priority</v>
      </c>
      <c r="S1339" s="1" t="str">
        <f>_xlfn.CONCAT(Orders[[#This Row],[OrderID]],Orders[[#This Row],[CustomerID]],Orders[[#This Row],[Order Value]])</f>
        <v>O01221C031656250.392</v>
      </c>
    </row>
    <row r="1340" spans="1:19" x14ac:dyDescent="0.25">
      <c r="A1340" s="1" t="s">
        <v>1836</v>
      </c>
      <c r="B1340" s="1" t="s">
        <v>998</v>
      </c>
      <c r="C1340" s="1" t="s">
        <v>131</v>
      </c>
      <c r="D1340" s="1" t="str">
        <f>VLOOKUP(C1340,Products[],2,FALSE)</f>
        <v>Tables Plus 844</v>
      </c>
      <c r="E1340" s="1" t="str">
        <f>VLOOKUP(Orders[[#This Row],[ProductID]],Products[],3,FALSE)</f>
        <v>Furniture</v>
      </c>
      <c r="F1340" s="1" t="s">
        <v>55</v>
      </c>
      <c r="G1340" s="1" t="str">
        <f>_xlfn.XLOOKUP(Orders[[#This Row],[CustomerID]],'Customers'!A:A,'Customers'!E:E)</f>
        <v>consumer</v>
      </c>
      <c r="H1340" s="2">
        <v>45866</v>
      </c>
      <c r="I1340" s="2">
        <v>45872</v>
      </c>
      <c r="J1340">
        <v>9</v>
      </c>
      <c r="K1340">
        <v>4014.96</v>
      </c>
      <c r="L1340">
        <v>0.2</v>
      </c>
      <c r="M1340" s="1" t="s">
        <v>52</v>
      </c>
      <c r="N1340" s="1" t="s">
        <v>28</v>
      </c>
      <c r="O1340" s="1" t="s">
        <v>21</v>
      </c>
      <c r="P1340" s="3">
        <f>Orders[[#This Row],[Quantity]]*Orders[[#This Row],[UnitPrice]]*(1-Orders[[#This Row],[Discount]])</f>
        <v>28907.712</v>
      </c>
      <c r="Q1340" s="1" t="str">
        <f>IF(AND(Orders[[#This Row],[Order Value]]&gt;50000,Orders[[#This Row],[Status]]="Completed"),"Yes","No")</f>
        <v>No</v>
      </c>
      <c r="R1340" s="1" t="str">
        <f>IF(OR(Orders[[#This Row],[Region]]="Dhaka",Orders[[#This Row],[Region]]="Chattogram"),"Priority","Standard")</f>
        <v>Priority</v>
      </c>
      <c r="S1340" s="1" t="str">
        <f>_xlfn.CONCAT(Orders[[#This Row],[OrderID]],Orders[[#This Row],[CustomerID]],Orders[[#This Row],[Order Value]])</f>
        <v>O03742C016228907.712</v>
      </c>
    </row>
    <row r="1341" spans="1:19" x14ac:dyDescent="0.25">
      <c r="A1341" s="1" t="s">
        <v>1837</v>
      </c>
      <c r="B1341" s="1" t="s">
        <v>173</v>
      </c>
      <c r="C1341" s="1" t="s">
        <v>297</v>
      </c>
      <c r="D1341" s="1" t="str">
        <f>VLOOKUP(C1341,Products[],2,FALSE)</f>
        <v>Household Standard 552</v>
      </c>
      <c r="E1341" s="1" t="str">
        <f>VLOOKUP(Orders[[#This Row],[ProductID]],Products[],3,FALSE)</f>
        <v>Groceries</v>
      </c>
      <c r="F1341" s="1" t="s">
        <v>19</v>
      </c>
      <c r="G1341" s="1" t="str">
        <f>_xlfn.XLOOKUP(Orders[[#This Row],[CustomerID]],'Customers'!A:A,'Customers'!E:E)</f>
        <v>Corporate</v>
      </c>
      <c r="H1341" s="2">
        <v>45492</v>
      </c>
      <c r="I1341" s="2">
        <v>45496</v>
      </c>
      <c r="J1341">
        <v>11</v>
      </c>
      <c r="K1341">
        <v>7275.86</v>
      </c>
      <c r="L1341">
        <v>0.05</v>
      </c>
      <c r="M1341" s="1" t="s">
        <v>39</v>
      </c>
      <c r="N1341" s="1" t="s">
        <v>15</v>
      </c>
      <c r="O1341" s="1" t="s">
        <v>29</v>
      </c>
      <c r="P1341" s="3">
        <f>Orders[[#This Row],[Quantity]]*Orders[[#This Row],[UnitPrice]]*(1-Orders[[#This Row],[Discount]])</f>
        <v>76032.736999999994</v>
      </c>
      <c r="Q1341" s="1" t="str">
        <f>IF(AND(Orders[[#This Row],[Order Value]]&gt;50000,Orders[[#This Row],[Status]]="Completed"),"Yes","No")</f>
        <v>No</v>
      </c>
      <c r="R1341" s="1" t="str">
        <f>IF(OR(Orders[[#This Row],[Region]]="Dhaka",Orders[[#This Row],[Region]]="Chattogram"),"Priority","Standard")</f>
        <v>Standard</v>
      </c>
      <c r="S1341" s="1" t="str">
        <f>_xlfn.CONCAT(Orders[[#This Row],[OrderID]],Orders[[#This Row],[CustomerID]],Orders[[#This Row],[Order Value]])</f>
        <v>O02369C005276032.737</v>
      </c>
    </row>
    <row r="1342" spans="1:19" x14ac:dyDescent="0.25">
      <c r="A1342" s="1" t="s">
        <v>1838</v>
      </c>
      <c r="B1342" s="1" t="s">
        <v>749</v>
      </c>
      <c r="C1342" s="1" t="s">
        <v>131</v>
      </c>
      <c r="D1342" s="1" t="str">
        <f>VLOOKUP(C1342,Products[],2,FALSE)</f>
        <v>Tables Plus 844</v>
      </c>
      <c r="E1342" s="1" t="str">
        <f>VLOOKUP(Orders[[#This Row],[ProductID]],Products[],3,FALSE)</f>
        <v>Furniture</v>
      </c>
      <c r="F1342" s="1" t="s">
        <v>55</v>
      </c>
      <c r="G1342" s="1" t="str">
        <f>_xlfn.XLOOKUP(Orders[[#This Row],[CustomerID]],'Customers'!A:A,'Customers'!E:E)</f>
        <v>SMB</v>
      </c>
      <c r="H1342" s="2">
        <v>45755</v>
      </c>
      <c r="I1342" s="2">
        <v>45759</v>
      </c>
      <c r="J1342">
        <v>18</v>
      </c>
      <c r="K1342">
        <v>4299.74</v>
      </c>
      <c r="L1342">
        <v>0</v>
      </c>
      <c r="M1342" s="1" t="s">
        <v>39</v>
      </c>
      <c r="N1342" s="1" t="s">
        <v>34</v>
      </c>
      <c r="O1342" s="1" t="s">
        <v>29</v>
      </c>
      <c r="P1342" s="3">
        <f>Orders[[#This Row],[Quantity]]*Orders[[#This Row],[UnitPrice]]*(1-Orders[[#This Row],[Discount]])</f>
        <v>77395.319999999992</v>
      </c>
      <c r="Q1342" s="1" t="str">
        <f>IF(AND(Orders[[#This Row],[Order Value]]&gt;50000,Orders[[#This Row],[Status]]="Completed"),"Yes","No")</f>
        <v>Yes</v>
      </c>
      <c r="R1342" s="1" t="str">
        <f>IF(OR(Orders[[#This Row],[Region]]="Dhaka",Orders[[#This Row],[Region]]="Chattogram"),"Priority","Standard")</f>
        <v>Standard</v>
      </c>
      <c r="S1342" s="1" t="str">
        <f>_xlfn.CONCAT(Orders[[#This Row],[OrderID]],Orders[[#This Row],[CustomerID]],Orders[[#This Row],[Order Value]])</f>
        <v>O00465C042377395.32</v>
      </c>
    </row>
    <row r="1343" spans="1:19" hidden="1" x14ac:dyDescent="0.25">
      <c r="A1343" s="1" t="s">
        <v>1839</v>
      </c>
      <c r="B1343" s="1" t="s">
        <v>1320</v>
      </c>
      <c r="C1343" s="1" t="s">
        <v>38</v>
      </c>
      <c r="D1343" s="1" t="e">
        <f>VLOOKUP(C1343,Products[],2,FALSE)</f>
        <v>#N/A</v>
      </c>
      <c r="E1343" s="1" t="e">
        <f>VLOOKUP(Orders[[#This Row],[ProductID]],Products[],3,FALSE)</f>
        <v>#N/A</v>
      </c>
      <c r="F1343" s="1" t="s">
        <v>51</v>
      </c>
      <c r="G1343" s="1" t="str">
        <f>_xlfn.XLOOKUP(Orders[[#This Row],[CustomerID]],'Customers'!A:A,'Customers'!E:E)</f>
        <v>SMB</v>
      </c>
      <c r="H1343" s="2">
        <v>45300</v>
      </c>
      <c r="I1343" s="2">
        <v>45299</v>
      </c>
      <c r="J1343">
        <v>13</v>
      </c>
      <c r="K1343">
        <v>2142.6</v>
      </c>
      <c r="L1343">
        <v>0.05</v>
      </c>
      <c r="M1343" s="1" t="s">
        <v>43</v>
      </c>
      <c r="N1343" s="1" t="s">
        <v>34</v>
      </c>
      <c r="O1343" s="1" t="s">
        <v>21</v>
      </c>
      <c r="P1343" s="3">
        <f>Orders[[#This Row],[Quantity]]*Orders[[#This Row],[UnitPrice]]*(1-Orders[[#This Row],[Discount]])</f>
        <v>26461.109999999997</v>
      </c>
      <c r="Q1343" s="1" t="str">
        <f>IF(AND(Orders[[#This Row],[Order Value]]&gt;50000,Orders[[#This Row],[Status]]="Completed"),"Yes","No")</f>
        <v>No</v>
      </c>
      <c r="R1343" s="1" t="str">
        <f>IF(OR(Orders[[#This Row],[Region]]="Dhaka",Orders[[#This Row],[Region]]="Chattogram"),"Priority","Standard")</f>
        <v>Standard</v>
      </c>
      <c r="S1343" s="1" t="str">
        <f>_xlfn.CONCAT(Orders[[#This Row],[OrderID]],Orders[[#This Row],[CustomerID]],Orders[[#This Row],[Order Value]])</f>
        <v>O00614C042426461.11</v>
      </c>
    </row>
    <row r="1344" spans="1:19" x14ac:dyDescent="0.25">
      <c r="A1344" s="1" t="s">
        <v>1840</v>
      </c>
      <c r="B1344" s="1" t="s">
        <v>91</v>
      </c>
      <c r="C1344" s="1" t="s">
        <v>27</v>
      </c>
      <c r="D1344" s="1" t="str">
        <f>VLOOKUP(C1344,Products[],2,FALSE)</f>
        <v>Women Eco 225</v>
      </c>
      <c r="E1344" s="1" t="str">
        <f>VLOOKUP(Orders[[#This Row],[ProductID]],Products[],3,FALSE)</f>
        <v>Apparel</v>
      </c>
      <c r="F1344" s="1" t="s">
        <v>125</v>
      </c>
      <c r="G1344" s="1" t="str">
        <f>_xlfn.XLOOKUP(Orders[[#This Row],[CustomerID]],'Customers'!A:A,'Customers'!E:E)</f>
        <v>consumer</v>
      </c>
      <c r="H1344" s="2">
        <v>45747</v>
      </c>
      <c r="I1344" s="2">
        <v>45752</v>
      </c>
      <c r="J1344">
        <v>20</v>
      </c>
      <c r="K1344">
        <v>5380.84</v>
      </c>
      <c r="L1344">
        <v>0.2</v>
      </c>
      <c r="M1344" s="1" t="s">
        <v>20</v>
      </c>
      <c r="N1344" s="1" t="s">
        <v>34</v>
      </c>
      <c r="O1344" s="1" t="s">
        <v>21</v>
      </c>
      <c r="P1344" s="3">
        <f>Orders[[#This Row],[Quantity]]*Orders[[#This Row],[UnitPrice]]*(1-Orders[[#This Row],[Discount]])</f>
        <v>86093.440000000002</v>
      </c>
      <c r="Q1344" s="1" t="str">
        <f>IF(AND(Orders[[#This Row],[Order Value]]&gt;50000,Orders[[#This Row],[Status]]="Completed"),"Yes","No")</f>
        <v>Yes</v>
      </c>
      <c r="R1344" s="1" t="str">
        <f>IF(OR(Orders[[#This Row],[Region]]="Dhaka",Orders[[#This Row],[Region]]="Chattogram"),"Priority","Standard")</f>
        <v>Priority</v>
      </c>
      <c r="S1344" s="1" t="str">
        <f>_xlfn.CONCAT(Orders[[#This Row],[OrderID]],Orders[[#This Row],[CustomerID]],Orders[[#This Row],[Order Value]])</f>
        <v>O02605C043986093.44</v>
      </c>
    </row>
    <row r="1345" spans="1:19" x14ac:dyDescent="0.25">
      <c r="A1345" s="1" t="s">
        <v>1841</v>
      </c>
      <c r="B1345" s="1" t="s">
        <v>553</v>
      </c>
      <c r="C1345" s="1" t="s">
        <v>176</v>
      </c>
      <c r="D1345" s="1" t="str">
        <f>VLOOKUP(C1345,Products[],2,FALSE)</f>
        <v>Decor Standard 312 (New)</v>
      </c>
      <c r="E1345" s="1" t="str">
        <f>VLOOKUP(Orders[[#This Row],[ProductID]],Products[],3,FALSE)</f>
        <v>Furniture</v>
      </c>
      <c r="F1345" s="1" t="s">
        <v>23</v>
      </c>
      <c r="G1345" s="1" t="str">
        <f>_xlfn.XLOOKUP(Orders[[#This Row],[CustomerID]],'Customers'!A:A,'Customers'!E:E)</f>
        <v>consumer</v>
      </c>
      <c r="H1345" s="2">
        <v>45604</v>
      </c>
      <c r="I1345" s="2">
        <v>45611</v>
      </c>
      <c r="J1345">
        <v>13</v>
      </c>
      <c r="K1345">
        <v>963.34</v>
      </c>
      <c r="L1345">
        <v>0.05</v>
      </c>
      <c r="M1345" s="1" t="s">
        <v>52</v>
      </c>
      <c r="N1345" s="1" t="s">
        <v>84</v>
      </c>
      <c r="O1345" s="1" t="s">
        <v>21</v>
      </c>
      <c r="P1345" s="3">
        <f>Orders[[#This Row],[Quantity]]*Orders[[#This Row],[UnitPrice]]*(1-Orders[[#This Row],[Discount]])</f>
        <v>11897.249</v>
      </c>
      <c r="Q1345" s="1" t="str">
        <f>IF(AND(Orders[[#This Row],[Order Value]]&gt;50000,Orders[[#This Row],[Status]]="Completed"),"Yes","No")</f>
        <v>No</v>
      </c>
      <c r="R1345" s="1" t="str">
        <f>IF(OR(Orders[[#This Row],[Region]]="Dhaka",Orders[[#This Row],[Region]]="Chattogram"),"Priority","Standard")</f>
        <v>Priority</v>
      </c>
      <c r="S1345" s="1" t="str">
        <f>_xlfn.CONCAT(Orders[[#This Row],[OrderID]],Orders[[#This Row],[CustomerID]],Orders[[#This Row],[Order Value]])</f>
        <v>O05525C015111897.249</v>
      </c>
    </row>
    <row r="1346" spans="1:19" x14ac:dyDescent="0.25">
      <c r="A1346" s="1" t="s">
        <v>1842</v>
      </c>
      <c r="B1346" s="1" t="s">
        <v>314</v>
      </c>
      <c r="C1346" s="1" t="s">
        <v>270</v>
      </c>
      <c r="D1346" s="1" t="str">
        <f>VLOOKUP(C1346,Products[],2,FALSE)</f>
        <v>Storage Mini 899</v>
      </c>
      <c r="E1346" s="1" t="str">
        <f>VLOOKUP(Orders[[#This Row],[ProductID]],Products[],3,FALSE)</f>
        <v>Furniture</v>
      </c>
      <c r="F1346" s="1" t="s">
        <v>51</v>
      </c>
      <c r="G1346" s="1" t="str">
        <f>_xlfn.XLOOKUP(Orders[[#This Row],[CustomerID]],'Customers'!A:A,'Customers'!E:E)</f>
        <v>SMB</v>
      </c>
      <c r="H1346" s="2">
        <v>45815</v>
      </c>
      <c r="I1346" s="2">
        <v>45821</v>
      </c>
      <c r="J1346">
        <v>22</v>
      </c>
      <c r="K1346">
        <v>5731.8</v>
      </c>
      <c r="L1346">
        <v>0.2</v>
      </c>
      <c r="M1346" s="1" t="s">
        <v>43</v>
      </c>
      <c r="N1346" s="1" t="s">
        <v>34</v>
      </c>
      <c r="O1346" s="1" t="s">
        <v>35</v>
      </c>
      <c r="P1346" s="3">
        <f>Orders[[#This Row],[Quantity]]*Orders[[#This Row],[UnitPrice]]*(1-Orders[[#This Row],[Discount]])</f>
        <v>100879.68000000001</v>
      </c>
      <c r="Q1346" s="1" t="str">
        <f>IF(AND(Orders[[#This Row],[Order Value]]&gt;50000,Orders[[#This Row],[Status]]="Completed"),"Yes","No")</f>
        <v>Yes</v>
      </c>
      <c r="R1346" s="1" t="str">
        <f>IF(OR(Orders[[#This Row],[Region]]="Dhaka",Orders[[#This Row],[Region]]="Chattogram"),"Priority","Standard")</f>
        <v>Standard</v>
      </c>
      <c r="S1346" s="1" t="str">
        <f>_xlfn.CONCAT(Orders[[#This Row],[OrderID]],Orders[[#This Row],[CustomerID]],Orders[[#This Row],[Order Value]])</f>
        <v>O01174C0180100879.68</v>
      </c>
    </row>
    <row r="1347" spans="1:19" x14ac:dyDescent="0.25">
      <c r="A1347" s="1" t="s">
        <v>1843</v>
      </c>
      <c r="B1347" s="1" t="s">
        <v>371</v>
      </c>
      <c r="C1347" s="1" t="s">
        <v>71</v>
      </c>
      <c r="D1347" s="1" t="str">
        <f>VLOOKUP(C1347,Products[],2,FALSE)</f>
        <v>Cameras Classic 922</v>
      </c>
      <c r="E1347" s="1" t="str">
        <f>VLOOKUP(Orders[[#This Row],[ProductID]],Products[],3,FALSE)</f>
        <v>Electronics</v>
      </c>
      <c r="F1347" s="1" t="s">
        <v>55</v>
      </c>
      <c r="G1347" s="1" t="str">
        <f>_xlfn.XLOOKUP(Orders[[#This Row],[CustomerID]],'Customers'!A:A,'Customers'!E:E)</f>
        <v>Consumer</v>
      </c>
      <c r="H1347" s="2">
        <v>45847</v>
      </c>
      <c r="I1347" s="2">
        <v>45851</v>
      </c>
      <c r="J1347">
        <v>3</v>
      </c>
      <c r="K1347">
        <v>5355.57</v>
      </c>
      <c r="L1347">
        <v>0</v>
      </c>
      <c r="M1347" s="1" t="s">
        <v>20</v>
      </c>
      <c r="N1347" s="1" t="s">
        <v>34</v>
      </c>
      <c r="O1347" s="1" t="s">
        <v>35</v>
      </c>
      <c r="P1347" s="3">
        <f>Orders[[#This Row],[Quantity]]*Orders[[#This Row],[UnitPrice]]*(1-Orders[[#This Row],[Discount]])</f>
        <v>16066.71</v>
      </c>
      <c r="Q1347" s="1" t="str">
        <f>IF(AND(Orders[[#This Row],[Order Value]]&gt;50000,Orders[[#This Row],[Status]]="Completed"),"Yes","No")</f>
        <v>No</v>
      </c>
      <c r="R1347" s="1" t="str">
        <f>IF(OR(Orders[[#This Row],[Region]]="Dhaka",Orders[[#This Row],[Region]]="Chattogram"),"Priority","Standard")</f>
        <v>Priority</v>
      </c>
      <c r="S1347" s="1" t="str">
        <f>_xlfn.CONCAT(Orders[[#This Row],[OrderID]],Orders[[#This Row],[CustomerID]],Orders[[#This Row],[Order Value]])</f>
        <v>O04085C023416066.71</v>
      </c>
    </row>
    <row r="1348" spans="1:19" x14ac:dyDescent="0.25">
      <c r="A1348" s="1" t="s">
        <v>1844</v>
      </c>
      <c r="B1348" s="1" t="s">
        <v>552</v>
      </c>
      <c r="C1348" s="1" t="s">
        <v>128</v>
      </c>
      <c r="D1348" s="1" t="str">
        <f>VLOOKUP(C1348,Products[],2,FALSE)</f>
        <v>Paper Prime 195</v>
      </c>
      <c r="E1348" s="1" t="str">
        <f>VLOOKUP(Orders[[#This Row],[ProductID]],Products[],3,FALSE)</f>
        <v>Office Supplies</v>
      </c>
      <c r="F1348" s="1" t="s">
        <v>23</v>
      </c>
      <c r="G1348" s="1" t="str">
        <f>_xlfn.XLOOKUP(Orders[[#This Row],[CustomerID]],'Customers'!A:A,'Customers'!E:E)</f>
        <v>Corporate</v>
      </c>
      <c r="H1348" s="2">
        <v>45850</v>
      </c>
      <c r="I1348" s="2">
        <v>45862</v>
      </c>
      <c r="J1348">
        <v>3</v>
      </c>
      <c r="K1348">
        <v>7212.2</v>
      </c>
      <c r="L1348">
        <v>0.2</v>
      </c>
      <c r="M1348" s="1" t="s">
        <v>43</v>
      </c>
      <c r="N1348" s="1" t="s">
        <v>34</v>
      </c>
      <c r="O1348" s="1" t="s">
        <v>24</v>
      </c>
      <c r="P1348" s="3">
        <f>Orders[[#This Row],[Quantity]]*Orders[[#This Row],[UnitPrice]]*(1-Orders[[#This Row],[Discount]])</f>
        <v>17309.28</v>
      </c>
      <c r="Q1348" s="1" t="str">
        <f>IF(AND(Orders[[#This Row],[Order Value]]&gt;50000,Orders[[#This Row],[Status]]="Completed"),"Yes","No")</f>
        <v>No</v>
      </c>
      <c r="R1348" s="1" t="str">
        <f>IF(OR(Orders[[#This Row],[Region]]="Dhaka",Orders[[#This Row],[Region]]="Chattogram"),"Priority","Standard")</f>
        <v>Standard</v>
      </c>
      <c r="S1348" s="1" t="str">
        <f>_xlfn.CONCAT(Orders[[#This Row],[OrderID]],Orders[[#This Row],[CustomerID]],Orders[[#This Row],[Order Value]])</f>
        <v>O00689C001617309.28</v>
      </c>
    </row>
    <row r="1349" spans="1:19" x14ac:dyDescent="0.25">
      <c r="A1349" s="1" t="s">
        <v>1845</v>
      </c>
      <c r="B1349" s="1" t="s">
        <v>918</v>
      </c>
      <c r="C1349" s="1" t="s">
        <v>160</v>
      </c>
      <c r="D1349" s="1" t="str">
        <f>VLOOKUP(C1349,Products[],2,FALSE)</f>
        <v>Audio Pro 619</v>
      </c>
      <c r="E1349" s="1" t="str">
        <f>VLOOKUP(Orders[[#This Row],[ProductID]],Products[],3,FALSE)</f>
        <v>Electronics</v>
      </c>
      <c r="F1349" s="1" t="s">
        <v>79</v>
      </c>
      <c r="G1349" s="1" t="str">
        <f>_xlfn.XLOOKUP(Orders[[#This Row],[CustomerID]],'Customers'!A:A,'Customers'!E:E)</f>
        <v>SMB</v>
      </c>
      <c r="H1349" s="2">
        <v>45835</v>
      </c>
      <c r="I1349" s="2">
        <v>45849</v>
      </c>
      <c r="J1349">
        <v>8</v>
      </c>
      <c r="K1349">
        <v>1777.37</v>
      </c>
      <c r="L1349">
        <v>0.15</v>
      </c>
      <c r="M1349" s="1" t="s">
        <v>43</v>
      </c>
      <c r="N1349" s="1" t="s">
        <v>28</v>
      </c>
      <c r="O1349" s="1" t="s">
        <v>35</v>
      </c>
      <c r="P1349" s="3">
        <f>Orders[[#This Row],[Quantity]]*Orders[[#This Row],[UnitPrice]]*(1-Orders[[#This Row],[Discount]])</f>
        <v>12086.115999999998</v>
      </c>
      <c r="Q1349" s="1" t="str">
        <f>IF(AND(Orders[[#This Row],[Order Value]]&gt;50000,Orders[[#This Row],[Status]]="Completed"),"Yes","No")</f>
        <v>No</v>
      </c>
      <c r="R1349" s="1" t="str">
        <f>IF(OR(Orders[[#This Row],[Region]]="Dhaka",Orders[[#This Row],[Region]]="Chattogram"),"Priority","Standard")</f>
        <v>Standard</v>
      </c>
      <c r="S1349" s="1" t="str">
        <f>_xlfn.CONCAT(Orders[[#This Row],[OrderID]],Orders[[#This Row],[CustomerID]],Orders[[#This Row],[Order Value]])</f>
        <v>O04960C020212086.116</v>
      </c>
    </row>
    <row r="1350" spans="1:19" x14ac:dyDescent="0.25">
      <c r="A1350" s="1" t="s">
        <v>1846</v>
      </c>
      <c r="B1350" s="1" t="s">
        <v>344</v>
      </c>
      <c r="C1350" s="1" t="s">
        <v>133</v>
      </c>
      <c r="D1350" s="1" t="str">
        <f>VLOOKUP(C1350,Products[],2,FALSE)</f>
        <v>Paper Eco 932</v>
      </c>
      <c r="E1350" s="1" t="str">
        <f>VLOOKUP(Orders[[#This Row],[ProductID]],Products[],3,FALSE)</f>
        <v>Office Supplies</v>
      </c>
      <c r="F1350" s="1" t="s">
        <v>23</v>
      </c>
      <c r="G1350" s="1" t="str">
        <f>_xlfn.XLOOKUP(Orders[[#This Row],[CustomerID]],'Customers'!A:A,'Customers'!E:E)</f>
        <v>consumer</v>
      </c>
      <c r="H1350" s="2">
        <v>45936</v>
      </c>
      <c r="I1350" s="2">
        <v>45950</v>
      </c>
      <c r="J1350">
        <v>24</v>
      </c>
      <c r="K1350">
        <v>6236.09</v>
      </c>
      <c r="L1350">
        <v>0</v>
      </c>
      <c r="M1350" s="1" t="s">
        <v>39</v>
      </c>
      <c r="N1350" s="1" t="s">
        <v>84</v>
      </c>
      <c r="O1350" s="1" t="s">
        <v>29</v>
      </c>
      <c r="P1350" s="3">
        <f>Orders[[#This Row],[Quantity]]*Orders[[#This Row],[UnitPrice]]*(1-Orders[[#This Row],[Discount]])</f>
        <v>149666.16</v>
      </c>
      <c r="Q1350" s="1" t="str">
        <f>IF(AND(Orders[[#This Row],[Order Value]]&gt;50000,Orders[[#This Row],[Status]]="Completed"),"Yes","No")</f>
        <v>No</v>
      </c>
      <c r="R1350" s="1" t="str">
        <f>IF(OR(Orders[[#This Row],[Region]]="Dhaka",Orders[[#This Row],[Region]]="Chattogram"),"Priority","Standard")</f>
        <v>Standard</v>
      </c>
      <c r="S1350" s="1" t="str">
        <f>_xlfn.CONCAT(Orders[[#This Row],[OrderID]],Orders[[#This Row],[CustomerID]],Orders[[#This Row],[Order Value]])</f>
        <v>O05136C0368149666.16</v>
      </c>
    </row>
    <row r="1351" spans="1:19" x14ac:dyDescent="0.25">
      <c r="A1351" s="1" t="s">
        <v>1847</v>
      </c>
      <c r="B1351" s="1" t="s">
        <v>265</v>
      </c>
      <c r="C1351" s="1" t="s">
        <v>58</v>
      </c>
      <c r="D1351" s="1" t="str">
        <f>VLOOKUP(C1351,Products[],2,FALSE)</f>
        <v>Beverages Standard 258</v>
      </c>
      <c r="E1351" s="1" t="str">
        <f>VLOOKUP(Orders[[#This Row],[ProductID]],Products[],3,FALSE)</f>
        <v>Groceries</v>
      </c>
      <c r="F1351" s="1" t="s">
        <v>23</v>
      </c>
      <c r="G1351" s="1" t="str">
        <f>_xlfn.XLOOKUP(Orders[[#This Row],[CustomerID]],'Customers'!A:A,'Customers'!E:E)</f>
        <v>Corporate</v>
      </c>
      <c r="H1351" s="2">
        <v>45438</v>
      </c>
      <c r="I1351" s="2">
        <v>45444</v>
      </c>
      <c r="J1351">
        <v>8</v>
      </c>
      <c r="K1351">
        <v>4528.74</v>
      </c>
      <c r="L1351">
        <v>0</v>
      </c>
      <c r="M1351" s="1" t="s">
        <v>39</v>
      </c>
      <c r="N1351" s="1" t="s">
        <v>84</v>
      </c>
      <c r="O1351" s="1" t="s">
        <v>29</v>
      </c>
      <c r="P1351" s="3">
        <f>Orders[[#This Row],[Quantity]]*Orders[[#This Row],[UnitPrice]]*(1-Orders[[#This Row],[Discount]])</f>
        <v>36229.919999999998</v>
      </c>
      <c r="Q1351" s="1" t="str">
        <f>IF(AND(Orders[[#This Row],[Order Value]]&gt;50000,Orders[[#This Row],[Status]]="Completed"),"Yes","No")</f>
        <v>No</v>
      </c>
      <c r="R1351" s="1" t="str">
        <f>IF(OR(Orders[[#This Row],[Region]]="Dhaka",Orders[[#This Row],[Region]]="Chattogram"),"Priority","Standard")</f>
        <v>Standard</v>
      </c>
      <c r="S1351" s="1" t="str">
        <f>_xlfn.CONCAT(Orders[[#This Row],[OrderID]],Orders[[#This Row],[CustomerID]],Orders[[#This Row],[Order Value]])</f>
        <v>O00999C045336229.92</v>
      </c>
    </row>
    <row r="1352" spans="1:19" x14ac:dyDescent="0.25">
      <c r="A1352" s="1" t="s">
        <v>1848</v>
      </c>
      <c r="B1352" s="1" t="s">
        <v>67</v>
      </c>
      <c r="C1352" s="1" t="s">
        <v>270</v>
      </c>
      <c r="D1352" s="1" t="str">
        <f>VLOOKUP(C1352,Products[],2,FALSE)</f>
        <v>Storage Mini 899</v>
      </c>
      <c r="E1352" s="1" t="str">
        <f>VLOOKUP(Orders[[#This Row],[ProductID]],Products[],3,FALSE)</f>
        <v>Furniture</v>
      </c>
      <c r="F1352" s="1" t="s">
        <v>51</v>
      </c>
      <c r="G1352" s="1" t="str">
        <f>_xlfn.XLOOKUP(Orders[[#This Row],[CustomerID]],'Customers'!A:A,'Customers'!E:E)</f>
        <v>Consumer</v>
      </c>
      <c r="H1352" s="2">
        <v>45633</v>
      </c>
      <c r="I1352" s="2">
        <v>45647</v>
      </c>
      <c r="J1352">
        <v>24</v>
      </c>
      <c r="K1352">
        <v>3659.55</v>
      </c>
      <c r="L1352">
        <v>0.1</v>
      </c>
      <c r="M1352" s="1" t="s">
        <v>14</v>
      </c>
      <c r="N1352" s="1" t="s">
        <v>15</v>
      </c>
      <c r="O1352" s="1" t="s">
        <v>29</v>
      </c>
      <c r="P1352" s="3">
        <f>Orders[[#This Row],[Quantity]]*Orders[[#This Row],[UnitPrice]]*(1-Orders[[#This Row],[Discount]])</f>
        <v>79046.280000000013</v>
      </c>
      <c r="Q1352" s="1" t="str">
        <f>IF(AND(Orders[[#This Row],[Order Value]]&gt;50000,Orders[[#This Row],[Status]]="Completed"),"Yes","No")</f>
        <v>No</v>
      </c>
      <c r="R1352" s="1" t="str">
        <f>IF(OR(Orders[[#This Row],[Region]]="Dhaka",Orders[[#This Row],[Region]]="Chattogram"),"Priority","Standard")</f>
        <v>Standard</v>
      </c>
      <c r="S1352" s="1" t="str">
        <f>_xlfn.CONCAT(Orders[[#This Row],[OrderID]],Orders[[#This Row],[CustomerID]],Orders[[#This Row],[Order Value]])</f>
        <v>O00493C013879046.28</v>
      </c>
    </row>
    <row r="1353" spans="1:19" x14ac:dyDescent="0.25">
      <c r="A1353" s="1" t="s">
        <v>1849</v>
      </c>
      <c r="B1353" s="1" t="s">
        <v>1302</v>
      </c>
      <c r="C1353" s="1" t="s">
        <v>230</v>
      </c>
      <c r="D1353" s="1" t="str">
        <f>VLOOKUP(C1353,Products[],2,FALSE)</f>
        <v>Footwear Eco 532</v>
      </c>
      <c r="E1353" s="1" t="str">
        <f>VLOOKUP(Orders[[#This Row],[ProductID]],Products[],3,FALSE)</f>
        <v>Apparel</v>
      </c>
      <c r="F1353" s="1" t="s">
        <v>125</v>
      </c>
      <c r="G1353" s="1" t="str">
        <f>_xlfn.XLOOKUP(Orders[[#This Row],[CustomerID]],'Customers'!A:A,'Customers'!E:E)</f>
        <v>Consumer</v>
      </c>
      <c r="H1353" s="2">
        <v>45406</v>
      </c>
      <c r="I1353" s="2">
        <v>45411</v>
      </c>
      <c r="J1353">
        <v>8</v>
      </c>
      <c r="K1353">
        <v>375.83</v>
      </c>
      <c r="L1353">
        <v>0</v>
      </c>
      <c r="M1353" s="1" t="s">
        <v>52</v>
      </c>
      <c r="N1353" s="1" t="s">
        <v>15</v>
      </c>
      <c r="O1353" s="1" t="s">
        <v>35</v>
      </c>
      <c r="P1353" s="3">
        <f>Orders[[#This Row],[Quantity]]*Orders[[#This Row],[UnitPrice]]*(1-Orders[[#This Row],[Discount]])</f>
        <v>3006.64</v>
      </c>
      <c r="Q1353" s="1" t="str">
        <f>IF(AND(Orders[[#This Row],[Order Value]]&gt;50000,Orders[[#This Row],[Status]]="Completed"),"Yes","No")</f>
        <v>No</v>
      </c>
      <c r="R1353" s="1" t="str">
        <f>IF(OR(Orders[[#This Row],[Region]]="Dhaka",Orders[[#This Row],[Region]]="Chattogram"),"Priority","Standard")</f>
        <v>Priority</v>
      </c>
      <c r="S1353" s="1" t="str">
        <f>_xlfn.CONCAT(Orders[[#This Row],[OrderID]],Orders[[#This Row],[CustomerID]],Orders[[#This Row],[Order Value]])</f>
        <v>O01436C00883006.64</v>
      </c>
    </row>
    <row r="1354" spans="1:19" x14ac:dyDescent="0.25">
      <c r="A1354" s="1" t="s">
        <v>1850</v>
      </c>
      <c r="B1354" s="1" t="s">
        <v>812</v>
      </c>
      <c r="C1354" s="1" t="s">
        <v>473</v>
      </c>
      <c r="D1354" s="1" t="str">
        <f>VLOOKUP(C1354,Products[],2,FALSE)</f>
        <v>Laptops Prime 770</v>
      </c>
      <c r="E1354" s="1" t="str">
        <f>VLOOKUP(Orders[[#This Row],[ProductID]],Products[],3,FALSE)</f>
        <v>Electronics</v>
      </c>
      <c r="F1354" s="1" t="s">
        <v>82</v>
      </c>
      <c r="G1354" s="1" t="str">
        <f>_xlfn.XLOOKUP(Orders[[#This Row],[CustomerID]],'Customers'!A:A,'Customers'!E:E)</f>
        <v>Consumer</v>
      </c>
      <c r="H1354" s="2">
        <v>45924</v>
      </c>
      <c r="I1354" s="2">
        <v>45922</v>
      </c>
      <c r="J1354">
        <v>17</v>
      </c>
      <c r="K1354">
        <v>426.34</v>
      </c>
      <c r="L1354">
        <v>0.2</v>
      </c>
      <c r="M1354" s="1" t="s">
        <v>43</v>
      </c>
      <c r="N1354" s="1" t="s">
        <v>15</v>
      </c>
      <c r="O1354" s="1" t="s">
        <v>24</v>
      </c>
      <c r="P1354" s="3">
        <f>Orders[[#This Row],[Quantity]]*Orders[[#This Row],[UnitPrice]]*(1-Orders[[#This Row],[Discount]])</f>
        <v>5798.2240000000002</v>
      </c>
      <c r="Q1354" s="1" t="str">
        <f>IF(AND(Orders[[#This Row],[Order Value]]&gt;50000,Orders[[#This Row],[Status]]="Completed"),"Yes","No")</f>
        <v>No</v>
      </c>
      <c r="R1354" s="1" t="str">
        <f>IF(OR(Orders[[#This Row],[Region]]="Dhaka",Orders[[#This Row],[Region]]="Chattogram"),"Priority","Standard")</f>
        <v>Standard</v>
      </c>
      <c r="S1354" s="1" t="str">
        <f>_xlfn.CONCAT(Orders[[#This Row],[OrderID]],Orders[[#This Row],[CustomerID]],Orders[[#This Row],[Order Value]])</f>
        <v>O04313C00315798.224</v>
      </c>
    </row>
    <row r="1355" spans="1:19" x14ac:dyDescent="0.25">
      <c r="A1355" s="1" t="s">
        <v>1851</v>
      </c>
      <c r="B1355" s="1" t="s">
        <v>686</v>
      </c>
      <c r="C1355" s="1" t="s">
        <v>73</v>
      </c>
      <c r="D1355" s="1" t="str">
        <f>VLOOKUP(C1355,Products[],2,FALSE)</f>
        <v>Mobile Accessories Max 508</v>
      </c>
      <c r="E1355" s="1" t="str">
        <f>VLOOKUP(Orders[[#This Row],[ProductID]],Products[],3,FALSE)</f>
        <v>Electronics</v>
      </c>
      <c r="F1355" s="1" t="s">
        <v>59</v>
      </c>
      <c r="G1355" s="1" t="str">
        <f>_xlfn.XLOOKUP(Orders[[#This Row],[CustomerID]],'Customers'!A:A,'Customers'!E:E)</f>
        <v>consumer</v>
      </c>
      <c r="H1355" s="2">
        <v>45720</v>
      </c>
      <c r="I1355" s="2">
        <v>45729</v>
      </c>
      <c r="J1355">
        <v>8</v>
      </c>
      <c r="K1355">
        <v>1166.9000000000001</v>
      </c>
      <c r="L1355">
        <v>0.1</v>
      </c>
      <c r="M1355" s="1" t="s">
        <v>39</v>
      </c>
      <c r="N1355" s="1" t="s">
        <v>84</v>
      </c>
      <c r="O1355" s="1" t="s">
        <v>21</v>
      </c>
      <c r="P1355" s="3">
        <f>Orders[[#This Row],[Quantity]]*Orders[[#This Row],[UnitPrice]]*(1-Orders[[#This Row],[Discount]])</f>
        <v>8401.68</v>
      </c>
      <c r="Q1355" s="1" t="str">
        <f>IF(AND(Orders[[#This Row],[Order Value]]&gt;50000,Orders[[#This Row],[Status]]="Completed"),"Yes","No")</f>
        <v>No</v>
      </c>
      <c r="R1355" s="1" t="str">
        <f>IF(OR(Orders[[#This Row],[Region]]="Dhaka",Orders[[#This Row],[Region]]="Chattogram"),"Priority","Standard")</f>
        <v>Standard</v>
      </c>
      <c r="S1355" s="1" t="str">
        <f>_xlfn.CONCAT(Orders[[#This Row],[OrderID]],Orders[[#This Row],[CustomerID]],Orders[[#This Row],[Order Value]])</f>
        <v>O01003C01938401.68</v>
      </c>
    </row>
    <row r="1356" spans="1:19" x14ac:dyDescent="0.25">
      <c r="A1356" s="1" t="s">
        <v>1852</v>
      </c>
      <c r="B1356" s="1" t="s">
        <v>145</v>
      </c>
      <c r="C1356" s="1" t="s">
        <v>270</v>
      </c>
      <c r="D1356" s="1" t="str">
        <f>VLOOKUP(C1356,Products[],2,FALSE)</f>
        <v>Storage Mini 899</v>
      </c>
      <c r="E1356" s="1" t="str">
        <f>VLOOKUP(Orders[[#This Row],[ProductID]],Products[],3,FALSE)</f>
        <v>Furniture</v>
      </c>
      <c r="F1356" s="1" t="s">
        <v>125</v>
      </c>
      <c r="G1356" s="1" t="str">
        <f>_xlfn.XLOOKUP(Orders[[#This Row],[CustomerID]],'Customers'!A:A,'Customers'!E:E)</f>
        <v>Corporate</v>
      </c>
      <c r="H1356" s="2">
        <v>45971</v>
      </c>
      <c r="I1356" s="2">
        <v>45972</v>
      </c>
      <c r="J1356">
        <v>11</v>
      </c>
      <c r="K1356">
        <v>1588.95</v>
      </c>
      <c r="L1356">
        <v>0</v>
      </c>
      <c r="M1356" s="1" t="s">
        <v>14</v>
      </c>
      <c r="N1356" s="1" t="s">
        <v>34</v>
      </c>
      <c r="O1356" s="1" t="s">
        <v>35</v>
      </c>
      <c r="P1356" s="3">
        <f>Orders[[#This Row],[Quantity]]*Orders[[#This Row],[UnitPrice]]*(1-Orders[[#This Row],[Discount]])</f>
        <v>17478.45</v>
      </c>
      <c r="Q1356" s="1" t="str">
        <f>IF(AND(Orders[[#This Row],[Order Value]]&gt;50000,Orders[[#This Row],[Status]]="Completed"),"Yes","No")</f>
        <v>No</v>
      </c>
      <c r="R1356" s="1" t="str">
        <f>IF(OR(Orders[[#This Row],[Region]]="Dhaka",Orders[[#This Row],[Region]]="Chattogram"),"Priority","Standard")</f>
        <v>Standard</v>
      </c>
      <c r="S1356" s="1" t="str">
        <f>_xlfn.CONCAT(Orders[[#This Row],[OrderID]],Orders[[#This Row],[CustomerID]],Orders[[#This Row],[Order Value]])</f>
        <v>O00339C029317478.45</v>
      </c>
    </row>
    <row r="1357" spans="1:19" x14ac:dyDescent="0.25">
      <c r="A1357" s="1" t="s">
        <v>1853</v>
      </c>
      <c r="B1357" s="1" t="s">
        <v>833</v>
      </c>
      <c r="C1357" s="1" t="s">
        <v>65</v>
      </c>
      <c r="D1357" s="1" t="str">
        <f>VLOOKUP(C1357,Products[],2,FALSE)</f>
        <v>Household Classic 671</v>
      </c>
      <c r="E1357" s="1" t="str">
        <f>VLOOKUP(Orders[[#This Row],[ProductID]],Products[],3,FALSE)</f>
        <v>Groceries</v>
      </c>
      <c r="F1357" s="1" t="s">
        <v>63</v>
      </c>
      <c r="G1357" s="1" t="str">
        <f>_xlfn.XLOOKUP(Orders[[#This Row],[CustomerID]],'Customers'!A:A,'Customers'!E:E)</f>
        <v>consumer</v>
      </c>
      <c r="H1357" s="2">
        <v>45760</v>
      </c>
      <c r="I1357" s="2">
        <v>45770</v>
      </c>
      <c r="J1357">
        <v>6</v>
      </c>
      <c r="K1357">
        <v>4525.68</v>
      </c>
      <c r="L1357">
        <v>0</v>
      </c>
      <c r="M1357" s="1" t="s">
        <v>43</v>
      </c>
      <c r="N1357" s="1" t="s">
        <v>28</v>
      </c>
      <c r="O1357" s="1" t="s">
        <v>21</v>
      </c>
      <c r="P1357" s="3">
        <f>Orders[[#This Row],[Quantity]]*Orders[[#This Row],[UnitPrice]]*(1-Orders[[#This Row],[Discount]])</f>
        <v>27154.080000000002</v>
      </c>
      <c r="Q1357" s="1" t="str">
        <f>IF(AND(Orders[[#This Row],[Order Value]]&gt;50000,Orders[[#This Row],[Status]]="Completed"),"Yes","No")</f>
        <v>No</v>
      </c>
      <c r="R1357" s="1" t="str">
        <f>IF(OR(Orders[[#This Row],[Region]]="Dhaka",Orders[[#This Row],[Region]]="Chattogram"),"Priority","Standard")</f>
        <v>Standard</v>
      </c>
      <c r="S1357" s="1" t="str">
        <f>_xlfn.CONCAT(Orders[[#This Row],[OrderID]],Orders[[#This Row],[CustomerID]],Orders[[#This Row],[Order Value]])</f>
        <v>O02977C014027154.08</v>
      </c>
    </row>
    <row r="1358" spans="1:19" x14ac:dyDescent="0.25">
      <c r="A1358" s="1" t="s">
        <v>1854</v>
      </c>
      <c r="B1358" s="1" t="s">
        <v>636</v>
      </c>
      <c r="C1358" s="1" t="s">
        <v>76</v>
      </c>
      <c r="D1358" s="1" t="str">
        <f>VLOOKUP(C1358,Products[],2,FALSE)</f>
        <v>Mobile Accessories Mini 994</v>
      </c>
      <c r="E1358" s="1" t="str">
        <f>VLOOKUP(Orders[[#This Row],[ProductID]],Products[],3,FALSE)</f>
        <v>Electronics</v>
      </c>
      <c r="F1358" s="1" t="s">
        <v>55</v>
      </c>
      <c r="G1358" s="1" t="str">
        <f>_xlfn.XLOOKUP(Orders[[#This Row],[CustomerID]],'Customers'!A:A,'Customers'!E:E)</f>
        <v>Home Office</v>
      </c>
      <c r="H1358" s="2">
        <v>45495</v>
      </c>
      <c r="I1358" s="2">
        <v>45493</v>
      </c>
      <c r="J1358">
        <v>23</v>
      </c>
      <c r="K1358">
        <v>1404.12</v>
      </c>
      <c r="L1358">
        <v>0</v>
      </c>
      <c r="M1358" s="1" t="s">
        <v>20</v>
      </c>
      <c r="N1358" s="1" t="s">
        <v>28</v>
      </c>
      <c r="O1358" s="1" t="s">
        <v>29</v>
      </c>
      <c r="P1358" s="3">
        <f>Orders[[#This Row],[Quantity]]*Orders[[#This Row],[UnitPrice]]*(1-Orders[[#This Row],[Discount]])</f>
        <v>32294.76</v>
      </c>
      <c r="Q1358" s="1" t="str">
        <f>IF(AND(Orders[[#This Row],[Order Value]]&gt;50000,Orders[[#This Row],[Status]]="Completed"),"Yes","No")</f>
        <v>No</v>
      </c>
      <c r="R1358" s="1" t="str">
        <f>IF(OR(Orders[[#This Row],[Region]]="Dhaka",Orders[[#This Row],[Region]]="Chattogram"),"Priority","Standard")</f>
        <v>Priority</v>
      </c>
      <c r="S1358" s="1" t="str">
        <f>_xlfn.CONCAT(Orders[[#This Row],[OrderID]],Orders[[#This Row],[CustomerID]],Orders[[#This Row],[Order Value]])</f>
        <v>O01133C013432294.76</v>
      </c>
    </row>
    <row r="1359" spans="1:19" x14ac:dyDescent="0.25">
      <c r="A1359" s="1" t="s">
        <v>1855</v>
      </c>
      <c r="B1359" s="1" t="s">
        <v>86</v>
      </c>
      <c r="C1359" s="1" t="s">
        <v>108</v>
      </c>
      <c r="D1359" s="1" t="str">
        <f>VLOOKUP(C1359,Products[],2,FALSE)</f>
        <v>Men Max 446</v>
      </c>
      <c r="E1359" s="1" t="str">
        <f>VLOOKUP(Orders[[#This Row],[ProductID]],Products[],3,FALSE)</f>
        <v>Apparel</v>
      </c>
      <c r="F1359" s="1" t="s">
        <v>79</v>
      </c>
      <c r="G1359" s="1" t="str">
        <f>_xlfn.XLOOKUP(Orders[[#This Row],[CustomerID]],'Customers'!A:A,'Customers'!E:E)</f>
        <v>Consumer</v>
      </c>
      <c r="H1359" s="2">
        <v>45378</v>
      </c>
      <c r="I1359" s="2">
        <v>45384</v>
      </c>
      <c r="J1359">
        <v>1</v>
      </c>
      <c r="K1359">
        <v>867.01</v>
      </c>
      <c r="L1359">
        <v>0</v>
      </c>
      <c r="M1359" s="1" t="s">
        <v>52</v>
      </c>
      <c r="N1359" s="1" t="s">
        <v>28</v>
      </c>
      <c r="O1359" s="1" t="s">
        <v>29</v>
      </c>
      <c r="P1359" s="3">
        <f>Orders[[#This Row],[Quantity]]*Orders[[#This Row],[UnitPrice]]*(1-Orders[[#This Row],[Discount]])</f>
        <v>867.01</v>
      </c>
      <c r="Q1359" s="1" t="str">
        <f>IF(AND(Orders[[#This Row],[Order Value]]&gt;50000,Orders[[#This Row],[Status]]="Completed"),"Yes","No")</f>
        <v>No</v>
      </c>
      <c r="R1359" s="1" t="str">
        <f>IF(OR(Orders[[#This Row],[Region]]="Dhaka",Orders[[#This Row],[Region]]="Chattogram"),"Priority","Standard")</f>
        <v>Priority</v>
      </c>
      <c r="S1359" s="1" t="str">
        <f>_xlfn.CONCAT(Orders[[#This Row],[OrderID]],Orders[[#This Row],[CustomerID]],Orders[[#This Row],[Order Value]])</f>
        <v>O03429C0462867.01</v>
      </c>
    </row>
    <row r="1360" spans="1:19" x14ac:dyDescent="0.25">
      <c r="A1360" s="1" t="s">
        <v>1856</v>
      </c>
      <c r="B1360" s="1" t="s">
        <v>255</v>
      </c>
      <c r="C1360" s="1" t="s">
        <v>270</v>
      </c>
      <c r="D1360" s="1" t="str">
        <f>VLOOKUP(C1360,Products[],2,FALSE)</f>
        <v>Storage Mini 899</v>
      </c>
      <c r="E1360" s="1" t="str">
        <f>VLOOKUP(Orders[[#This Row],[ProductID]],Products[],3,FALSE)</f>
        <v>Furniture</v>
      </c>
      <c r="F1360" s="1" t="s">
        <v>42</v>
      </c>
      <c r="G1360" s="1" t="str">
        <f>_xlfn.XLOOKUP(Orders[[#This Row],[CustomerID]],'Customers'!A:A,'Customers'!E:E)</f>
        <v>SMB</v>
      </c>
      <c r="H1360" s="2">
        <v>45418</v>
      </c>
      <c r="I1360" s="2">
        <v>45431</v>
      </c>
      <c r="J1360">
        <v>15</v>
      </c>
      <c r="K1360">
        <v>3387.96</v>
      </c>
      <c r="L1360">
        <v>0</v>
      </c>
      <c r="M1360" s="1" t="s">
        <v>39</v>
      </c>
      <c r="N1360" s="1" t="s">
        <v>34</v>
      </c>
      <c r="O1360" s="1" t="s">
        <v>35</v>
      </c>
      <c r="P1360" s="3">
        <f>Orders[[#This Row],[Quantity]]*Orders[[#This Row],[UnitPrice]]*(1-Orders[[#This Row],[Discount]])</f>
        <v>50819.4</v>
      </c>
      <c r="Q1360" s="1" t="str">
        <f>IF(AND(Orders[[#This Row],[Order Value]]&gt;50000,Orders[[#This Row],[Status]]="Completed"),"Yes","No")</f>
        <v>Yes</v>
      </c>
      <c r="R1360" s="1" t="str">
        <f>IF(OR(Orders[[#This Row],[Region]]="Dhaka",Orders[[#This Row],[Region]]="Chattogram"),"Priority","Standard")</f>
        <v>Standard</v>
      </c>
      <c r="S1360" s="1" t="str">
        <f>_xlfn.CONCAT(Orders[[#This Row],[OrderID]],Orders[[#This Row],[CustomerID]],Orders[[#This Row],[Order Value]])</f>
        <v>O03670C048250819.4</v>
      </c>
    </row>
    <row r="1361" spans="1:19" x14ac:dyDescent="0.25">
      <c r="A1361" s="1" t="s">
        <v>1857</v>
      </c>
      <c r="B1361" s="1" t="s">
        <v>977</v>
      </c>
      <c r="C1361" s="1" t="s">
        <v>138</v>
      </c>
      <c r="D1361" s="1" t="str">
        <f>VLOOKUP(C1361,Products[],2,FALSE)</f>
        <v>Pens Deluxe 654</v>
      </c>
      <c r="E1361" s="1" t="str">
        <f>VLOOKUP(Orders[[#This Row],[ProductID]],Products[],3,FALSE)</f>
        <v>Office Supplies</v>
      </c>
      <c r="F1361" s="1" t="s">
        <v>55</v>
      </c>
      <c r="G1361" s="1" t="str">
        <f>_xlfn.XLOOKUP(Orders[[#This Row],[CustomerID]],'Customers'!A:A,'Customers'!E:E)</f>
        <v>consumer</v>
      </c>
      <c r="H1361" s="2">
        <v>45558</v>
      </c>
      <c r="I1361" s="2">
        <v>45561</v>
      </c>
      <c r="J1361">
        <v>4</v>
      </c>
      <c r="K1361">
        <v>2632.61</v>
      </c>
      <c r="L1361">
        <v>0</v>
      </c>
      <c r="M1361" s="1" t="s">
        <v>14</v>
      </c>
      <c r="N1361" s="1" t="s">
        <v>34</v>
      </c>
      <c r="O1361" s="1" t="s">
        <v>35</v>
      </c>
      <c r="P1361" s="3">
        <f>Orders[[#This Row],[Quantity]]*Orders[[#This Row],[UnitPrice]]*(1-Orders[[#This Row],[Discount]])</f>
        <v>10530.44</v>
      </c>
      <c r="Q1361" s="1" t="str">
        <f>IF(AND(Orders[[#This Row],[Order Value]]&gt;50000,Orders[[#This Row],[Status]]="Completed"),"Yes","No")</f>
        <v>No</v>
      </c>
      <c r="R1361" s="1" t="str">
        <f>IF(OR(Orders[[#This Row],[Region]]="Dhaka",Orders[[#This Row],[Region]]="Chattogram"),"Priority","Standard")</f>
        <v>Standard</v>
      </c>
      <c r="S1361" s="1" t="str">
        <f>_xlfn.CONCAT(Orders[[#This Row],[OrderID]],Orders[[#This Row],[CustomerID]],Orders[[#This Row],[Order Value]])</f>
        <v>O01086C006110530.44</v>
      </c>
    </row>
    <row r="1362" spans="1:19" x14ac:dyDescent="0.25">
      <c r="A1362" s="1" t="s">
        <v>1858</v>
      </c>
      <c r="B1362" s="1" t="s">
        <v>908</v>
      </c>
      <c r="C1362" s="1" t="s">
        <v>199</v>
      </c>
      <c r="D1362" s="1" t="str">
        <f>VLOOKUP(C1362,Products[],2,FALSE)</f>
        <v>Laptops Deluxe 892</v>
      </c>
      <c r="E1362" s="1" t="str">
        <f>VLOOKUP(Orders[[#This Row],[ProductID]],Products[],3,FALSE)</f>
        <v>Electronics</v>
      </c>
      <c r="F1362" s="1" t="s">
        <v>23</v>
      </c>
      <c r="G1362" s="1" t="str">
        <f>_xlfn.XLOOKUP(Orders[[#This Row],[CustomerID]],'Customers'!A:A,'Customers'!E:E)</f>
        <v>consumer</v>
      </c>
      <c r="H1362" s="2">
        <v>45387</v>
      </c>
      <c r="I1362" s="2">
        <v>45391</v>
      </c>
      <c r="J1362">
        <v>19</v>
      </c>
      <c r="K1362">
        <v>5753.83</v>
      </c>
      <c r="L1362">
        <v>0</v>
      </c>
      <c r="M1362" s="1" t="s">
        <v>14</v>
      </c>
      <c r="N1362" s="1" t="s">
        <v>15</v>
      </c>
      <c r="O1362" s="1" t="s">
        <v>24</v>
      </c>
      <c r="P1362" s="3">
        <f>Orders[[#This Row],[Quantity]]*Orders[[#This Row],[UnitPrice]]*(1-Orders[[#This Row],[Discount]])</f>
        <v>109322.77</v>
      </c>
      <c r="Q1362" s="1" t="str">
        <f>IF(AND(Orders[[#This Row],[Order Value]]&gt;50000,Orders[[#This Row],[Status]]="Completed"),"Yes","No")</f>
        <v>No</v>
      </c>
      <c r="R1362" s="1" t="str">
        <f>IF(OR(Orders[[#This Row],[Region]]="Dhaka",Orders[[#This Row],[Region]]="Chattogram"),"Priority","Standard")</f>
        <v>Standard</v>
      </c>
      <c r="S1362" s="1" t="str">
        <f>_xlfn.CONCAT(Orders[[#This Row],[OrderID]],Orders[[#This Row],[CustomerID]],Orders[[#This Row],[Order Value]])</f>
        <v>O02778C0169109322.77</v>
      </c>
    </row>
    <row r="1363" spans="1:19" x14ac:dyDescent="0.25">
      <c r="A1363" s="1" t="s">
        <v>1859</v>
      </c>
      <c r="B1363" s="1" t="s">
        <v>1350</v>
      </c>
      <c r="C1363" s="1" t="s">
        <v>58</v>
      </c>
      <c r="D1363" s="1" t="str">
        <f>VLOOKUP(C1363,Products[],2,FALSE)</f>
        <v>Beverages Standard 258</v>
      </c>
      <c r="E1363" s="1" t="str">
        <f>VLOOKUP(Orders[[#This Row],[ProductID]],Products[],3,FALSE)</f>
        <v>Groceries</v>
      </c>
      <c r="F1363" s="1" t="s">
        <v>152</v>
      </c>
      <c r="G1363" s="1" t="str">
        <f>_xlfn.XLOOKUP(Orders[[#This Row],[CustomerID]],'Customers'!A:A,'Customers'!E:E)</f>
        <v>Consumer</v>
      </c>
      <c r="H1363" s="2">
        <v>45861</v>
      </c>
      <c r="I1363" s="2">
        <v>45873</v>
      </c>
      <c r="J1363">
        <v>13</v>
      </c>
      <c r="K1363">
        <v>1478.49</v>
      </c>
      <c r="L1363">
        <v>0</v>
      </c>
      <c r="M1363" s="1" t="s">
        <v>14</v>
      </c>
      <c r="N1363" s="1" t="s">
        <v>34</v>
      </c>
      <c r="O1363" s="1" t="s">
        <v>24</v>
      </c>
      <c r="P1363" s="3">
        <f>Orders[[#This Row],[Quantity]]*Orders[[#This Row],[UnitPrice]]*(1-Orders[[#This Row],[Discount]])</f>
        <v>19220.37</v>
      </c>
      <c r="Q1363" s="1" t="str">
        <f>IF(AND(Orders[[#This Row],[Order Value]]&gt;50000,Orders[[#This Row],[Status]]="Completed"),"Yes","No")</f>
        <v>No</v>
      </c>
      <c r="R1363" s="1" t="str">
        <f>IF(OR(Orders[[#This Row],[Region]]="Dhaka",Orders[[#This Row],[Region]]="Chattogram"),"Priority","Standard")</f>
        <v>Standard</v>
      </c>
      <c r="S1363" s="1" t="str">
        <f>_xlfn.CONCAT(Orders[[#This Row],[OrderID]],Orders[[#This Row],[CustomerID]],Orders[[#This Row],[Order Value]])</f>
        <v>O03356C016719220.37</v>
      </c>
    </row>
    <row r="1364" spans="1:19" x14ac:dyDescent="0.25">
      <c r="A1364" s="1" t="s">
        <v>1860</v>
      </c>
      <c r="B1364" s="1" t="s">
        <v>884</v>
      </c>
      <c r="C1364" s="1" t="s">
        <v>201</v>
      </c>
      <c r="D1364" s="1" t="str">
        <f>VLOOKUP(C1364,Products[],2,FALSE)</f>
        <v>Men Lite 154 (New)</v>
      </c>
      <c r="E1364" s="1" t="str">
        <f>VLOOKUP(Orders[[#This Row],[ProductID]],Products[],3,FALSE)</f>
        <v>Apparel</v>
      </c>
      <c r="F1364" s="1" t="s">
        <v>152</v>
      </c>
      <c r="G1364" s="1" t="str">
        <f>_xlfn.XLOOKUP(Orders[[#This Row],[CustomerID]],'Customers'!A:A,'Customers'!E:E)</f>
        <v>consumer</v>
      </c>
      <c r="H1364" s="2">
        <v>45745</v>
      </c>
      <c r="I1364" s="2">
        <v>45755</v>
      </c>
      <c r="J1364">
        <v>10</v>
      </c>
      <c r="K1364">
        <v>3507.3</v>
      </c>
      <c r="L1364">
        <v>0.2</v>
      </c>
      <c r="M1364" s="1" t="s">
        <v>39</v>
      </c>
      <c r="N1364" s="1" t="s">
        <v>28</v>
      </c>
      <c r="O1364" s="1" t="s">
        <v>21</v>
      </c>
      <c r="P1364" s="3">
        <f>Orders[[#This Row],[Quantity]]*Orders[[#This Row],[UnitPrice]]*(1-Orders[[#This Row],[Discount]])</f>
        <v>28058.400000000001</v>
      </c>
      <c r="Q1364" s="1" t="str">
        <f>IF(AND(Orders[[#This Row],[Order Value]]&gt;50000,Orders[[#This Row],[Status]]="Completed"),"Yes","No")</f>
        <v>No</v>
      </c>
      <c r="R1364" s="1" t="str">
        <f>IF(OR(Orders[[#This Row],[Region]]="Dhaka",Orders[[#This Row],[Region]]="Chattogram"),"Priority","Standard")</f>
        <v>Standard</v>
      </c>
      <c r="S1364" s="1" t="str">
        <f>_xlfn.CONCAT(Orders[[#This Row],[OrderID]],Orders[[#This Row],[CustomerID]],Orders[[#This Row],[Order Value]])</f>
        <v>O02845C014728058.4</v>
      </c>
    </row>
    <row r="1365" spans="1:19" x14ac:dyDescent="0.25">
      <c r="A1365" s="1" t="s">
        <v>1861</v>
      </c>
      <c r="B1365" s="1" t="s">
        <v>1329</v>
      </c>
      <c r="C1365" s="1" t="s">
        <v>58</v>
      </c>
      <c r="D1365" s="1" t="str">
        <f>VLOOKUP(C1365,Products[],2,FALSE)</f>
        <v>Beverages Standard 258</v>
      </c>
      <c r="E1365" s="1" t="str">
        <f>VLOOKUP(Orders[[#This Row],[ProductID]],Products[],3,FALSE)</f>
        <v>Groceries</v>
      </c>
      <c r="F1365" s="1" t="s">
        <v>13</v>
      </c>
      <c r="G1365" s="1" t="str">
        <f>_xlfn.XLOOKUP(Orders[[#This Row],[CustomerID]],'Customers'!A:A,'Customers'!E:E)</f>
        <v>Corporate</v>
      </c>
      <c r="H1365" s="2">
        <v>45322</v>
      </c>
      <c r="I1365" s="2">
        <v>45332</v>
      </c>
      <c r="J1365">
        <v>3</v>
      </c>
      <c r="K1365">
        <v>5274.47</v>
      </c>
      <c r="L1365">
        <v>0</v>
      </c>
      <c r="M1365" s="1" t="s">
        <v>39</v>
      </c>
      <c r="N1365" s="1" t="s">
        <v>34</v>
      </c>
      <c r="O1365" s="1" t="s">
        <v>35</v>
      </c>
      <c r="P1365" s="3">
        <f>Orders[[#This Row],[Quantity]]*Orders[[#This Row],[UnitPrice]]*(1-Orders[[#This Row],[Discount]])</f>
        <v>15823.41</v>
      </c>
      <c r="Q1365" s="1" t="str">
        <f>IF(AND(Orders[[#This Row],[Order Value]]&gt;50000,Orders[[#This Row],[Status]]="Completed"),"Yes","No")</f>
        <v>No</v>
      </c>
      <c r="R1365" s="1" t="str">
        <f>IF(OR(Orders[[#This Row],[Region]]="Dhaka",Orders[[#This Row],[Region]]="Chattogram"),"Priority","Standard")</f>
        <v>Standard</v>
      </c>
      <c r="S1365" s="1" t="str">
        <f>_xlfn.CONCAT(Orders[[#This Row],[OrderID]],Orders[[#This Row],[CustomerID]],Orders[[#This Row],[Order Value]])</f>
        <v>O00737C003715823.41</v>
      </c>
    </row>
    <row r="1366" spans="1:19" x14ac:dyDescent="0.25">
      <c r="A1366" s="1" t="s">
        <v>1862</v>
      </c>
      <c r="B1366" s="1" t="s">
        <v>468</v>
      </c>
      <c r="C1366" s="1" t="s">
        <v>128</v>
      </c>
      <c r="D1366" s="1" t="str">
        <f>VLOOKUP(C1366,Products[],2,FALSE)</f>
        <v>Paper Prime 195</v>
      </c>
      <c r="E1366" s="1" t="str">
        <f>VLOOKUP(Orders[[#This Row],[ProductID]],Products[],3,FALSE)</f>
        <v>Office Supplies</v>
      </c>
      <c r="F1366" s="1" t="s">
        <v>152</v>
      </c>
      <c r="G1366" s="1" t="str">
        <f>_xlfn.XLOOKUP(Orders[[#This Row],[CustomerID]],'Customers'!A:A,'Customers'!E:E)</f>
        <v>Corporate</v>
      </c>
      <c r="H1366" s="2">
        <v>45785</v>
      </c>
      <c r="I1366" s="2">
        <v>45784</v>
      </c>
      <c r="J1366">
        <v>5</v>
      </c>
      <c r="K1366">
        <v>3642.06</v>
      </c>
      <c r="L1366">
        <v>0</v>
      </c>
      <c r="M1366" s="1" t="s">
        <v>52</v>
      </c>
      <c r="N1366" s="1" t="s">
        <v>34</v>
      </c>
      <c r="O1366" s="1" t="s">
        <v>24</v>
      </c>
      <c r="P1366" s="3">
        <f>Orders[[#This Row],[Quantity]]*Orders[[#This Row],[UnitPrice]]*(1-Orders[[#This Row],[Discount]])</f>
        <v>18210.3</v>
      </c>
      <c r="Q1366" s="1" t="str">
        <f>IF(AND(Orders[[#This Row],[Order Value]]&gt;50000,Orders[[#This Row],[Status]]="Completed"),"Yes","No")</f>
        <v>No</v>
      </c>
      <c r="R1366" s="1" t="str">
        <f>IF(OR(Orders[[#This Row],[Region]]="Dhaka",Orders[[#This Row],[Region]]="Chattogram"),"Priority","Standard")</f>
        <v>Priority</v>
      </c>
      <c r="S1366" s="1" t="str">
        <f>_xlfn.CONCAT(Orders[[#This Row],[OrderID]],Orders[[#This Row],[CustomerID]],Orders[[#This Row],[Order Value]])</f>
        <v>O02799C025518210.3</v>
      </c>
    </row>
    <row r="1367" spans="1:19" x14ac:dyDescent="0.25">
      <c r="A1367" s="1" t="s">
        <v>1863</v>
      </c>
      <c r="B1367" s="1" t="s">
        <v>1340</v>
      </c>
      <c r="C1367" s="1" t="s">
        <v>46</v>
      </c>
      <c r="D1367" s="1" t="str">
        <f>VLOOKUP(C1367,Products[],2,FALSE)</f>
        <v>Tables Max 631</v>
      </c>
      <c r="E1367" s="1" t="str">
        <f>VLOOKUP(Orders[[#This Row],[ProductID]],Products[],3,FALSE)</f>
        <v>Furniture</v>
      </c>
      <c r="F1367" s="1" t="s">
        <v>152</v>
      </c>
      <c r="G1367" s="1" t="str">
        <f>_xlfn.XLOOKUP(Orders[[#This Row],[CustomerID]],'Customers'!A:A,'Customers'!E:E)</f>
        <v>Corporate</v>
      </c>
      <c r="H1367" s="2">
        <v>45958</v>
      </c>
      <c r="I1367" s="2">
        <v>45963</v>
      </c>
      <c r="J1367">
        <v>16</v>
      </c>
      <c r="K1367">
        <v>3753.96</v>
      </c>
      <c r="L1367">
        <v>0</v>
      </c>
      <c r="M1367" s="1" t="s">
        <v>39</v>
      </c>
      <c r="N1367" s="1" t="s">
        <v>28</v>
      </c>
      <c r="O1367" s="1" t="s">
        <v>21</v>
      </c>
      <c r="P1367" s="3">
        <f>Orders[[#This Row],[Quantity]]*Orders[[#This Row],[UnitPrice]]*(1-Orders[[#This Row],[Discount]])</f>
        <v>60063.360000000001</v>
      </c>
      <c r="Q1367" s="1" t="str">
        <f>IF(AND(Orders[[#This Row],[Order Value]]&gt;50000,Orders[[#This Row],[Status]]="Completed"),"Yes","No")</f>
        <v>No</v>
      </c>
      <c r="R1367" s="1" t="str">
        <f>IF(OR(Orders[[#This Row],[Region]]="Dhaka",Orders[[#This Row],[Region]]="Chattogram"),"Priority","Standard")</f>
        <v>Standard</v>
      </c>
      <c r="S1367" s="1" t="str">
        <f>_xlfn.CONCAT(Orders[[#This Row],[OrderID]],Orders[[#This Row],[CustomerID]],Orders[[#This Row],[Order Value]])</f>
        <v>O05500C028860063.36</v>
      </c>
    </row>
    <row r="1368" spans="1:19" x14ac:dyDescent="0.25">
      <c r="A1368" s="1" t="s">
        <v>1864</v>
      </c>
      <c r="B1368" s="1" t="s">
        <v>666</v>
      </c>
      <c r="C1368" s="1" t="s">
        <v>201</v>
      </c>
      <c r="D1368" s="1" t="str">
        <f>VLOOKUP(C1368,Products[],2,FALSE)</f>
        <v>Men Lite 154 (New)</v>
      </c>
      <c r="E1368" s="1" t="str">
        <f>VLOOKUP(Orders[[#This Row],[ProductID]],Products[],3,FALSE)</f>
        <v>Apparel</v>
      </c>
      <c r="F1368" s="1" t="s">
        <v>33</v>
      </c>
      <c r="G1368" s="1" t="str">
        <f>_xlfn.XLOOKUP(Orders[[#This Row],[CustomerID]],'Customers'!A:A,'Customers'!E:E)</f>
        <v>Corporate</v>
      </c>
      <c r="H1368" s="2">
        <v>45636</v>
      </c>
      <c r="I1368" s="2">
        <v>45648</v>
      </c>
      <c r="J1368">
        <v>15</v>
      </c>
      <c r="K1368">
        <v>3118.92</v>
      </c>
      <c r="L1368">
        <v>0.2</v>
      </c>
      <c r="M1368" s="1" t="s">
        <v>39</v>
      </c>
      <c r="N1368" s="1" t="s">
        <v>34</v>
      </c>
      <c r="O1368" s="1" t="s">
        <v>35</v>
      </c>
      <c r="P1368" s="3">
        <f>Orders[[#This Row],[Quantity]]*Orders[[#This Row],[UnitPrice]]*(1-Orders[[#This Row],[Discount]])</f>
        <v>37427.040000000001</v>
      </c>
      <c r="Q1368" s="1" t="str">
        <f>IF(AND(Orders[[#This Row],[Order Value]]&gt;50000,Orders[[#This Row],[Status]]="Completed"),"Yes","No")</f>
        <v>No</v>
      </c>
      <c r="R1368" s="1" t="str">
        <f>IF(OR(Orders[[#This Row],[Region]]="Dhaka",Orders[[#This Row],[Region]]="Chattogram"),"Priority","Standard")</f>
        <v>Standard</v>
      </c>
      <c r="S1368" s="1" t="str">
        <f>_xlfn.CONCAT(Orders[[#This Row],[OrderID]],Orders[[#This Row],[CustomerID]],Orders[[#This Row],[Order Value]])</f>
        <v>O05512C036537427.04</v>
      </c>
    </row>
    <row r="1369" spans="1:19" x14ac:dyDescent="0.25">
      <c r="A1369" s="1" t="s">
        <v>1865</v>
      </c>
      <c r="B1369" s="1" t="s">
        <v>785</v>
      </c>
      <c r="C1369" s="1" t="s">
        <v>102</v>
      </c>
      <c r="D1369" s="1" t="str">
        <f>VLOOKUP(C1369,Products[],2,FALSE)</f>
        <v>Pens Mini 821</v>
      </c>
      <c r="E1369" s="1" t="str">
        <f>VLOOKUP(Orders[[#This Row],[ProductID]],Products[],3,FALSE)</f>
        <v>Office Supplies</v>
      </c>
      <c r="F1369" s="1" t="s">
        <v>79</v>
      </c>
      <c r="G1369" s="1" t="str">
        <f>_xlfn.XLOOKUP(Orders[[#This Row],[CustomerID]],'Customers'!A:A,'Customers'!E:E)</f>
        <v>consumer</v>
      </c>
      <c r="H1369" s="2">
        <v>45462</v>
      </c>
      <c r="I1369" s="2">
        <v>45465</v>
      </c>
      <c r="J1369">
        <v>23</v>
      </c>
      <c r="K1369">
        <v>1218.8399999999999</v>
      </c>
      <c r="L1369">
        <v>0</v>
      </c>
      <c r="M1369" s="1" t="s">
        <v>52</v>
      </c>
      <c r="N1369" s="1" t="s">
        <v>15</v>
      </c>
      <c r="O1369" s="1" t="s">
        <v>29</v>
      </c>
      <c r="P1369" s="3">
        <f>Orders[[#This Row],[Quantity]]*Orders[[#This Row],[UnitPrice]]*(1-Orders[[#This Row],[Discount]])</f>
        <v>28033.32</v>
      </c>
      <c r="Q1369" s="1" t="str">
        <f>IF(AND(Orders[[#This Row],[Order Value]]&gt;50000,Orders[[#This Row],[Status]]="Completed"),"Yes","No")</f>
        <v>No</v>
      </c>
      <c r="R1369" s="1" t="str">
        <f>IF(OR(Orders[[#This Row],[Region]]="Dhaka",Orders[[#This Row],[Region]]="Chattogram"),"Priority","Standard")</f>
        <v>Priority</v>
      </c>
      <c r="S1369" s="1" t="str">
        <f>_xlfn.CONCAT(Orders[[#This Row],[OrderID]],Orders[[#This Row],[CustomerID]],Orders[[#This Row],[Order Value]])</f>
        <v>O04690C035928033.32</v>
      </c>
    </row>
    <row r="1370" spans="1:19" x14ac:dyDescent="0.25">
      <c r="A1370" s="1" t="s">
        <v>1866</v>
      </c>
      <c r="B1370" s="1" t="s">
        <v>540</v>
      </c>
      <c r="C1370" s="1" t="s">
        <v>65</v>
      </c>
      <c r="D1370" s="1" t="str">
        <f>VLOOKUP(C1370,Products[],2,FALSE)</f>
        <v>Household Classic 671</v>
      </c>
      <c r="E1370" s="1" t="str">
        <f>VLOOKUP(Orders[[#This Row],[ProductID]],Products[],3,FALSE)</f>
        <v>Groceries</v>
      </c>
      <c r="F1370" s="1" t="s">
        <v>42</v>
      </c>
      <c r="G1370" s="1" t="str">
        <f>_xlfn.XLOOKUP(Orders[[#This Row],[CustomerID]],'Customers'!A:A,'Customers'!E:E)</f>
        <v>Corporate</v>
      </c>
      <c r="H1370" s="2">
        <v>45333</v>
      </c>
      <c r="I1370" s="2">
        <v>45334</v>
      </c>
      <c r="J1370">
        <v>24</v>
      </c>
      <c r="K1370">
        <v>219.71</v>
      </c>
      <c r="L1370">
        <v>0.1</v>
      </c>
      <c r="M1370" s="1" t="s">
        <v>43</v>
      </c>
      <c r="N1370" s="1" t="s">
        <v>34</v>
      </c>
      <c r="O1370" s="1" t="s">
        <v>35</v>
      </c>
      <c r="P1370" s="3">
        <f>Orders[[#This Row],[Quantity]]*Orders[[#This Row],[UnitPrice]]*(1-Orders[[#This Row],[Discount]])</f>
        <v>4745.7359999999999</v>
      </c>
      <c r="Q1370" s="1" t="str">
        <f>IF(AND(Orders[[#This Row],[Order Value]]&gt;50000,Orders[[#This Row],[Status]]="Completed"),"Yes","No")</f>
        <v>No</v>
      </c>
      <c r="R1370" s="1" t="str">
        <f>IF(OR(Orders[[#This Row],[Region]]="Dhaka",Orders[[#This Row],[Region]]="Chattogram"),"Priority","Standard")</f>
        <v>Standard</v>
      </c>
      <c r="S1370" s="1" t="str">
        <f>_xlfn.CONCAT(Orders[[#This Row],[OrderID]],Orders[[#This Row],[CustomerID]],Orders[[#This Row],[Order Value]])</f>
        <v>O04617C00274745.736</v>
      </c>
    </row>
    <row r="1371" spans="1:19" x14ac:dyDescent="0.25">
      <c r="A1371" s="1" t="s">
        <v>1867</v>
      </c>
      <c r="B1371" s="1" t="s">
        <v>331</v>
      </c>
      <c r="C1371" s="1" t="s">
        <v>174</v>
      </c>
      <c r="D1371" s="1" t="str">
        <f>VLOOKUP(C1371,Products[],2,FALSE)</f>
        <v>Women Eco 309</v>
      </c>
      <c r="E1371" s="1" t="str">
        <f>VLOOKUP(Orders[[#This Row],[ProductID]],Products[],3,FALSE)</f>
        <v>Apparel</v>
      </c>
      <c r="F1371" s="1" t="s">
        <v>13</v>
      </c>
      <c r="G1371" s="1" t="str">
        <f>_xlfn.XLOOKUP(Orders[[#This Row],[CustomerID]],'Customers'!A:A,'Customers'!E:E)</f>
        <v>consumer</v>
      </c>
      <c r="H1371" s="2">
        <v>45562</v>
      </c>
      <c r="I1371" s="2">
        <v>45567</v>
      </c>
      <c r="J1371">
        <v>18</v>
      </c>
      <c r="K1371">
        <v>4862</v>
      </c>
      <c r="L1371">
        <v>0.1</v>
      </c>
      <c r="M1371" s="1" t="s">
        <v>14</v>
      </c>
      <c r="N1371" s="1" t="s">
        <v>28</v>
      </c>
      <c r="O1371" s="1" t="s">
        <v>35</v>
      </c>
      <c r="P1371" s="3">
        <f>Orders[[#This Row],[Quantity]]*Orders[[#This Row],[UnitPrice]]*(1-Orders[[#This Row],[Discount]])</f>
        <v>78764.400000000009</v>
      </c>
      <c r="Q1371" s="1" t="str">
        <f>IF(AND(Orders[[#This Row],[Order Value]]&gt;50000,Orders[[#This Row],[Status]]="Completed"),"Yes","No")</f>
        <v>No</v>
      </c>
      <c r="R1371" s="1" t="str">
        <f>IF(OR(Orders[[#This Row],[Region]]="Dhaka",Orders[[#This Row],[Region]]="Chattogram"),"Priority","Standard")</f>
        <v>Standard</v>
      </c>
      <c r="S1371" s="1" t="str">
        <f>_xlfn.CONCAT(Orders[[#This Row],[OrderID]],Orders[[#This Row],[CustomerID]],Orders[[#This Row],[Order Value]])</f>
        <v>O02180C026078764.4</v>
      </c>
    </row>
    <row r="1372" spans="1:19" x14ac:dyDescent="0.25">
      <c r="A1372" s="1" t="s">
        <v>1868</v>
      </c>
      <c r="B1372" s="1" t="s">
        <v>1302</v>
      </c>
      <c r="C1372" s="1" t="s">
        <v>114</v>
      </c>
      <c r="D1372" s="1" t="str">
        <f>VLOOKUP(C1372,Products[],2,FALSE)</f>
        <v>Snacks Standard 963</v>
      </c>
      <c r="E1372" s="1" t="str">
        <f>VLOOKUP(Orders[[#This Row],[ProductID]],Products[],3,FALSE)</f>
        <v>Groceries</v>
      </c>
      <c r="F1372" s="1" t="s">
        <v>82</v>
      </c>
      <c r="G1372" s="1" t="str">
        <f>_xlfn.XLOOKUP(Orders[[#This Row],[CustomerID]],'Customers'!A:A,'Customers'!E:E)</f>
        <v>Consumer</v>
      </c>
      <c r="H1372" s="2">
        <v>45847</v>
      </c>
      <c r="I1372" s="2">
        <v>45859</v>
      </c>
      <c r="J1372">
        <v>3</v>
      </c>
      <c r="K1372">
        <v>3719.02</v>
      </c>
      <c r="L1372">
        <v>0.05</v>
      </c>
      <c r="M1372" s="1" t="s">
        <v>20</v>
      </c>
      <c r="N1372" s="1" t="s">
        <v>34</v>
      </c>
      <c r="O1372" s="1" t="s">
        <v>24</v>
      </c>
      <c r="P1372" s="3">
        <f>Orders[[#This Row],[Quantity]]*Orders[[#This Row],[UnitPrice]]*(1-Orders[[#This Row],[Discount]])</f>
        <v>10599.206999999999</v>
      </c>
      <c r="Q1372" s="1" t="str">
        <f>IF(AND(Orders[[#This Row],[Order Value]]&gt;50000,Orders[[#This Row],[Status]]="Completed"),"Yes","No")</f>
        <v>No</v>
      </c>
      <c r="R1372" s="1" t="str">
        <f>IF(OR(Orders[[#This Row],[Region]]="Dhaka",Orders[[#This Row],[Region]]="Chattogram"),"Priority","Standard")</f>
        <v>Priority</v>
      </c>
      <c r="S1372" s="1" t="str">
        <f>_xlfn.CONCAT(Orders[[#This Row],[OrderID]],Orders[[#This Row],[CustomerID]],Orders[[#This Row],[Order Value]])</f>
        <v>O04416C008810599.207</v>
      </c>
    </row>
    <row r="1373" spans="1:19" x14ac:dyDescent="0.25">
      <c r="A1373" s="1" t="s">
        <v>1869</v>
      </c>
      <c r="B1373" s="1" t="s">
        <v>329</v>
      </c>
      <c r="C1373" s="1" t="s">
        <v>22</v>
      </c>
      <c r="D1373" s="1" t="str">
        <f>VLOOKUP(C1373,Products[],2,FALSE)</f>
        <v>Laptops Lite 159</v>
      </c>
      <c r="E1373" s="1" t="str">
        <f>VLOOKUP(Orders[[#This Row],[ProductID]],Products[],3,FALSE)</f>
        <v>Electronics</v>
      </c>
      <c r="F1373" s="1" t="s">
        <v>63</v>
      </c>
      <c r="G1373" s="1" t="str">
        <f>_xlfn.XLOOKUP(Orders[[#This Row],[CustomerID]],'Customers'!A:A,'Customers'!E:E)</f>
        <v>SMB</v>
      </c>
      <c r="H1373" s="2">
        <v>45390</v>
      </c>
      <c r="I1373" s="2">
        <v>45395</v>
      </c>
      <c r="J1373">
        <v>22</v>
      </c>
      <c r="K1373">
        <v>608.36</v>
      </c>
      <c r="L1373">
        <v>0</v>
      </c>
      <c r="M1373" s="1" t="s">
        <v>20</v>
      </c>
      <c r="N1373" s="1" t="s">
        <v>34</v>
      </c>
      <c r="O1373" s="1" t="s">
        <v>24</v>
      </c>
      <c r="P1373" s="3">
        <f>Orders[[#This Row],[Quantity]]*Orders[[#This Row],[UnitPrice]]*(1-Orders[[#This Row],[Discount]])</f>
        <v>13383.92</v>
      </c>
      <c r="Q1373" s="1" t="str">
        <f>IF(AND(Orders[[#This Row],[Order Value]]&gt;50000,Orders[[#This Row],[Status]]="Completed"),"Yes","No")</f>
        <v>No</v>
      </c>
      <c r="R1373" s="1" t="str">
        <f>IF(OR(Orders[[#This Row],[Region]]="Dhaka",Orders[[#This Row],[Region]]="Chattogram"),"Priority","Standard")</f>
        <v>Priority</v>
      </c>
      <c r="S1373" s="1" t="str">
        <f>_xlfn.CONCAT(Orders[[#This Row],[OrderID]],Orders[[#This Row],[CustomerID]],Orders[[#This Row],[Order Value]])</f>
        <v>O01728C044013383.92</v>
      </c>
    </row>
    <row r="1374" spans="1:19" x14ac:dyDescent="0.25">
      <c r="A1374" s="1" t="s">
        <v>1870</v>
      </c>
      <c r="B1374" s="1" t="s">
        <v>255</v>
      </c>
      <c r="C1374" s="1" t="s">
        <v>138</v>
      </c>
      <c r="D1374" s="1" t="str">
        <f>VLOOKUP(C1374,Products[],2,FALSE)</f>
        <v>Pens Deluxe 654</v>
      </c>
      <c r="E1374" s="1" t="str">
        <f>VLOOKUP(Orders[[#This Row],[ProductID]],Products[],3,FALSE)</f>
        <v>Office Supplies</v>
      </c>
      <c r="F1374" s="1" t="s">
        <v>47</v>
      </c>
      <c r="G1374" s="1" t="str">
        <f>_xlfn.XLOOKUP(Orders[[#This Row],[CustomerID]],'Customers'!A:A,'Customers'!E:E)</f>
        <v>SMB</v>
      </c>
      <c r="H1374" s="2">
        <v>45549</v>
      </c>
      <c r="I1374" s="2">
        <v>45554</v>
      </c>
      <c r="J1374">
        <v>7</v>
      </c>
      <c r="K1374">
        <v>5717.78</v>
      </c>
      <c r="L1374">
        <v>0.1</v>
      </c>
      <c r="M1374" s="1" t="s">
        <v>14</v>
      </c>
      <c r="N1374" s="1" t="s">
        <v>15</v>
      </c>
      <c r="O1374" s="1" t="s">
        <v>29</v>
      </c>
      <c r="P1374" s="3">
        <f>Orders[[#This Row],[Quantity]]*Orders[[#This Row],[UnitPrice]]*(1-Orders[[#This Row],[Discount]])</f>
        <v>36022.014000000003</v>
      </c>
      <c r="Q1374" s="1" t="str">
        <f>IF(AND(Orders[[#This Row],[Order Value]]&gt;50000,Orders[[#This Row],[Status]]="Completed"),"Yes","No")</f>
        <v>No</v>
      </c>
      <c r="R1374" s="1" t="str">
        <f>IF(OR(Orders[[#This Row],[Region]]="Dhaka",Orders[[#This Row],[Region]]="Chattogram"),"Priority","Standard")</f>
        <v>Standard</v>
      </c>
      <c r="S1374" s="1" t="str">
        <f>_xlfn.CONCAT(Orders[[#This Row],[OrderID]],Orders[[#This Row],[CustomerID]],Orders[[#This Row],[Order Value]])</f>
        <v>O04533C048236022.014</v>
      </c>
    </row>
    <row r="1375" spans="1:19" x14ac:dyDescent="0.25">
      <c r="A1375" s="1" t="s">
        <v>1871</v>
      </c>
      <c r="B1375" s="1" t="s">
        <v>1765</v>
      </c>
      <c r="C1375" s="1" t="s">
        <v>78</v>
      </c>
      <c r="D1375" s="1" t="str">
        <f>VLOOKUP(C1375,Products[],2,FALSE)</f>
        <v>Personal Care Eco 185</v>
      </c>
      <c r="E1375" s="1" t="str">
        <f>VLOOKUP(Orders[[#This Row],[ProductID]],Products[],3,FALSE)</f>
        <v>Groceries</v>
      </c>
      <c r="F1375" s="1" t="s">
        <v>23</v>
      </c>
      <c r="G1375" s="1" t="str">
        <f>_xlfn.XLOOKUP(Orders[[#This Row],[CustomerID]],'Customers'!A:A,'Customers'!E:E)</f>
        <v>consumer</v>
      </c>
      <c r="H1375" s="2">
        <v>45656</v>
      </c>
      <c r="I1375" s="2">
        <v>45655</v>
      </c>
      <c r="J1375">
        <v>16</v>
      </c>
      <c r="K1375">
        <v>7605.01</v>
      </c>
      <c r="L1375">
        <v>0</v>
      </c>
      <c r="M1375" s="1" t="s">
        <v>39</v>
      </c>
      <c r="N1375" s="1" t="s">
        <v>34</v>
      </c>
      <c r="O1375" s="1" t="s">
        <v>35</v>
      </c>
      <c r="P1375" s="3">
        <f>Orders[[#This Row],[Quantity]]*Orders[[#This Row],[UnitPrice]]*(1-Orders[[#This Row],[Discount]])</f>
        <v>121680.16</v>
      </c>
      <c r="Q1375" s="1" t="str">
        <f>IF(AND(Orders[[#This Row],[Order Value]]&gt;50000,Orders[[#This Row],[Status]]="Completed"),"Yes","No")</f>
        <v>Yes</v>
      </c>
      <c r="R1375" s="1" t="str">
        <f>IF(OR(Orders[[#This Row],[Region]]="Dhaka",Orders[[#This Row],[Region]]="Chattogram"),"Priority","Standard")</f>
        <v>Standard</v>
      </c>
      <c r="S1375" s="1" t="str">
        <f>_xlfn.CONCAT(Orders[[#This Row],[OrderID]],Orders[[#This Row],[CustomerID]],Orders[[#This Row],[Order Value]])</f>
        <v>O00732C0187121680.16</v>
      </c>
    </row>
    <row r="1376" spans="1:19" x14ac:dyDescent="0.25">
      <c r="A1376" s="1" t="s">
        <v>1872</v>
      </c>
      <c r="B1376" s="1" t="s">
        <v>1538</v>
      </c>
      <c r="C1376" s="1" t="s">
        <v>81</v>
      </c>
      <c r="D1376" s="1" t="str">
        <f>VLOOKUP(C1376,Products[],2,FALSE)</f>
        <v>Beverages Pro 760</v>
      </c>
      <c r="E1376" s="1" t="str">
        <f>VLOOKUP(Orders[[#This Row],[ProductID]],Products[],3,FALSE)</f>
        <v>Groceries</v>
      </c>
      <c r="F1376" s="1" t="s">
        <v>42</v>
      </c>
      <c r="G1376" s="1" t="str">
        <f>_xlfn.XLOOKUP(Orders[[#This Row],[CustomerID]],'Customers'!A:A,'Customers'!E:E)</f>
        <v>Consumer</v>
      </c>
      <c r="H1376" s="2">
        <v>45388</v>
      </c>
      <c r="I1376" s="2">
        <v>45391</v>
      </c>
      <c r="J1376">
        <v>9</v>
      </c>
      <c r="K1376">
        <v>6706.34</v>
      </c>
      <c r="L1376">
        <v>0</v>
      </c>
      <c r="M1376" s="1" t="s">
        <v>39</v>
      </c>
      <c r="N1376" s="1" t="s">
        <v>84</v>
      </c>
      <c r="O1376" s="1" t="s">
        <v>29</v>
      </c>
      <c r="P1376" s="3">
        <f>Orders[[#This Row],[Quantity]]*Orders[[#This Row],[UnitPrice]]*(1-Orders[[#This Row],[Discount]])</f>
        <v>60357.06</v>
      </c>
      <c r="Q1376" s="1" t="str">
        <f>IF(AND(Orders[[#This Row],[Order Value]]&gt;50000,Orders[[#This Row],[Status]]="Completed"),"Yes","No")</f>
        <v>No</v>
      </c>
      <c r="R1376" s="1" t="str">
        <f>IF(OR(Orders[[#This Row],[Region]]="Dhaka",Orders[[#This Row],[Region]]="Chattogram"),"Priority","Standard")</f>
        <v>Standard</v>
      </c>
      <c r="S1376" s="1" t="str">
        <f>_xlfn.CONCAT(Orders[[#This Row],[OrderID]],Orders[[#This Row],[CustomerID]],Orders[[#This Row],[Order Value]])</f>
        <v>O00158C039460357.06</v>
      </c>
    </row>
    <row r="1377" spans="1:19" x14ac:dyDescent="0.25">
      <c r="A1377" s="1" t="s">
        <v>1873</v>
      </c>
      <c r="B1377" s="1" t="s">
        <v>545</v>
      </c>
      <c r="C1377" s="1" t="s">
        <v>41</v>
      </c>
      <c r="D1377" s="1" t="str">
        <f>VLOOKUP(C1377,Products[],2,FALSE)</f>
        <v>Personal Care Mini 941</v>
      </c>
      <c r="E1377" s="1" t="str">
        <f>VLOOKUP(Orders[[#This Row],[ProductID]],Products[],3,FALSE)</f>
        <v>Groceries</v>
      </c>
      <c r="F1377" s="1" t="s">
        <v>152</v>
      </c>
      <c r="G1377" s="1" t="str">
        <f>_xlfn.XLOOKUP(Orders[[#This Row],[CustomerID]],'Customers'!A:A,'Customers'!E:E)</f>
        <v>Consumer</v>
      </c>
      <c r="H1377" s="2">
        <v>45526</v>
      </c>
      <c r="I1377" s="2">
        <v>45536</v>
      </c>
      <c r="J1377">
        <v>3</v>
      </c>
      <c r="K1377">
        <v>2032.55</v>
      </c>
      <c r="L1377">
        <v>0.1</v>
      </c>
      <c r="M1377" s="1" t="s">
        <v>14</v>
      </c>
      <c r="N1377" s="1" t="s">
        <v>28</v>
      </c>
      <c r="O1377" s="1" t="s">
        <v>35</v>
      </c>
      <c r="P1377" s="3">
        <f>Orders[[#This Row],[Quantity]]*Orders[[#This Row],[UnitPrice]]*(1-Orders[[#This Row],[Discount]])</f>
        <v>5487.8850000000002</v>
      </c>
      <c r="Q1377" s="1" t="str">
        <f>IF(AND(Orders[[#This Row],[Order Value]]&gt;50000,Orders[[#This Row],[Status]]="Completed"),"Yes","No")</f>
        <v>No</v>
      </c>
      <c r="R1377" s="1" t="str">
        <f>IF(OR(Orders[[#This Row],[Region]]="Dhaka",Orders[[#This Row],[Region]]="Chattogram"),"Priority","Standard")</f>
        <v>Standard</v>
      </c>
      <c r="S1377" s="1" t="str">
        <f>_xlfn.CONCAT(Orders[[#This Row],[OrderID]],Orders[[#This Row],[CustomerID]],Orders[[#This Row],[Order Value]])</f>
        <v>O00860C03775487.885</v>
      </c>
    </row>
    <row r="1378" spans="1:19" x14ac:dyDescent="0.25">
      <c r="A1378" s="1" t="s">
        <v>1874</v>
      </c>
      <c r="B1378" s="1" t="s">
        <v>532</v>
      </c>
      <c r="C1378" s="1" t="s">
        <v>54</v>
      </c>
      <c r="D1378" s="1" t="str">
        <f>VLOOKUP(C1378,Products[],2,FALSE)</f>
        <v>Women Lite 643</v>
      </c>
      <c r="E1378" s="1" t="str">
        <f>VLOOKUP(Orders[[#This Row],[ProductID]],Products[],3,FALSE)</f>
        <v>Apparel</v>
      </c>
      <c r="F1378" s="1" t="s">
        <v>59</v>
      </c>
      <c r="G1378" s="1" t="str">
        <f>_xlfn.XLOOKUP(Orders[[#This Row],[CustomerID]],'Customers'!A:A,'Customers'!E:E)</f>
        <v>Home Office</v>
      </c>
      <c r="H1378" s="2">
        <v>45714</v>
      </c>
      <c r="I1378" s="2">
        <v>45713</v>
      </c>
      <c r="J1378">
        <v>16</v>
      </c>
      <c r="K1378">
        <v>532.72</v>
      </c>
      <c r="L1378">
        <v>0</v>
      </c>
      <c r="M1378" s="1" t="s">
        <v>43</v>
      </c>
      <c r="N1378" s="1" t="s">
        <v>34</v>
      </c>
      <c r="O1378" s="1" t="s">
        <v>21</v>
      </c>
      <c r="P1378" s="3">
        <f>Orders[[#This Row],[Quantity]]*Orders[[#This Row],[UnitPrice]]*(1-Orders[[#This Row],[Discount]])</f>
        <v>8523.52</v>
      </c>
      <c r="Q1378" s="1" t="str">
        <f>IF(AND(Orders[[#This Row],[Order Value]]&gt;50000,Orders[[#This Row],[Status]]="Completed"),"Yes","No")</f>
        <v>No</v>
      </c>
      <c r="R1378" s="1" t="str">
        <f>IF(OR(Orders[[#This Row],[Region]]="Dhaka",Orders[[#This Row],[Region]]="Chattogram"),"Priority","Standard")</f>
        <v>Standard</v>
      </c>
      <c r="S1378" s="1" t="str">
        <f>_xlfn.CONCAT(Orders[[#This Row],[OrderID]],Orders[[#This Row],[CustomerID]],Orders[[#This Row],[Order Value]])</f>
        <v>O01205C01238523.52</v>
      </c>
    </row>
    <row r="1379" spans="1:19" x14ac:dyDescent="0.25">
      <c r="A1379" s="1" t="s">
        <v>1875</v>
      </c>
      <c r="B1379" s="1" t="s">
        <v>556</v>
      </c>
      <c r="C1379" s="1" t="s">
        <v>141</v>
      </c>
      <c r="D1379" s="1" t="str">
        <f>VLOOKUP(C1379,Products[],2,FALSE)</f>
        <v>Footwear Deluxe 366</v>
      </c>
      <c r="E1379" s="1" t="str">
        <f>VLOOKUP(Orders[[#This Row],[ProductID]],Products[],3,FALSE)</f>
        <v>Apparel</v>
      </c>
      <c r="F1379" s="1" t="s">
        <v>59</v>
      </c>
      <c r="G1379" s="1" t="str">
        <f>_xlfn.XLOOKUP(Orders[[#This Row],[CustomerID]],'Customers'!A:A,'Customers'!E:E)</f>
        <v>SMB</v>
      </c>
      <c r="H1379" s="2">
        <v>45594</v>
      </c>
      <c r="I1379" s="2">
        <v>45604</v>
      </c>
      <c r="J1379">
        <v>23</v>
      </c>
      <c r="K1379">
        <v>5605.27</v>
      </c>
      <c r="L1379">
        <v>0.1</v>
      </c>
      <c r="M1379" s="1" t="s">
        <v>14</v>
      </c>
      <c r="N1379" s="1" t="s">
        <v>28</v>
      </c>
      <c r="O1379" s="1" t="s">
        <v>35</v>
      </c>
      <c r="P1379" s="3">
        <f>Orders[[#This Row],[Quantity]]*Orders[[#This Row],[UnitPrice]]*(1-Orders[[#This Row],[Discount]])</f>
        <v>116029.08900000001</v>
      </c>
      <c r="Q1379" s="1" t="str">
        <f>IF(AND(Orders[[#This Row],[Order Value]]&gt;50000,Orders[[#This Row],[Status]]="Completed"),"Yes","No")</f>
        <v>No</v>
      </c>
      <c r="R1379" s="1" t="str">
        <f>IF(OR(Orders[[#This Row],[Region]]="Dhaka",Orders[[#This Row],[Region]]="Chattogram"),"Priority","Standard")</f>
        <v>Standard</v>
      </c>
      <c r="S1379" s="1" t="str">
        <f>_xlfn.CONCAT(Orders[[#This Row],[OrderID]],Orders[[#This Row],[CustomerID]],Orders[[#This Row],[Order Value]])</f>
        <v>O02187C0261116029.089</v>
      </c>
    </row>
    <row r="1380" spans="1:19" x14ac:dyDescent="0.25">
      <c r="A1380" s="1" t="s">
        <v>1876</v>
      </c>
      <c r="B1380" s="1" t="s">
        <v>1060</v>
      </c>
      <c r="C1380" s="1" t="s">
        <v>133</v>
      </c>
      <c r="D1380" s="1" t="str">
        <f>VLOOKUP(C1380,Products[],2,FALSE)</f>
        <v>Paper Eco 932</v>
      </c>
      <c r="E1380" s="1" t="str">
        <f>VLOOKUP(Orders[[#This Row],[ProductID]],Products[],3,FALSE)</f>
        <v>Office Supplies</v>
      </c>
      <c r="F1380" s="1" t="s">
        <v>23</v>
      </c>
      <c r="G1380" s="1" t="str">
        <f>_xlfn.XLOOKUP(Orders[[#This Row],[CustomerID]],'Customers'!A:A,'Customers'!E:E)</f>
        <v>Home Office</v>
      </c>
      <c r="H1380" s="2">
        <v>45987</v>
      </c>
      <c r="I1380" s="2">
        <v>45994</v>
      </c>
      <c r="J1380">
        <v>3</v>
      </c>
      <c r="K1380">
        <v>5658.34</v>
      </c>
      <c r="L1380">
        <v>0</v>
      </c>
      <c r="M1380" s="1" t="s">
        <v>14</v>
      </c>
      <c r="N1380" s="1" t="s">
        <v>34</v>
      </c>
      <c r="O1380" s="1" t="s">
        <v>35</v>
      </c>
      <c r="P1380" s="3">
        <f>Orders[[#This Row],[Quantity]]*Orders[[#This Row],[UnitPrice]]*(1-Orders[[#This Row],[Discount]])</f>
        <v>16975.02</v>
      </c>
      <c r="Q1380" s="1" t="str">
        <f>IF(AND(Orders[[#This Row],[Order Value]]&gt;50000,Orders[[#This Row],[Status]]="Completed"),"Yes","No")</f>
        <v>No</v>
      </c>
      <c r="R1380" s="1" t="str">
        <f>IF(OR(Orders[[#This Row],[Region]]="Dhaka",Orders[[#This Row],[Region]]="Chattogram"),"Priority","Standard")</f>
        <v>Standard</v>
      </c>
      <c r="S1380" s="1" t="str">
        <f>_xlfn.CONCAT(Orders[[#This Row],[OrderID]],Orders[[#This Row],[CustomerID]],Orders[[#This Row],[Order Value]])</f>
        <v>O02290C018516975.02</v>
      </c>
    </row>
    <row r="1381" spans="1:19" x14ac:dyDescent="0.25">
      <c r="A1381" s="1" t="s">
        <v>1877</v>
      </c>
      <c r="B1381" s="1" t="s">
        <v>575</v>
      </c>
      <c r="C1381" s="1" t="s">
        <v>68</v>
      </c>
      <c r="D1381" s="1" t="str">
        <f>VLOOKUP(C1381,Products[],2,FALSE)</f>
        <v>Tables Prime 385</v>
      </c>
      <c r="E1381" s="1" t="str">
        <f>VLOOKUP(Orders[[#This Row],[ProductID]],Products[],3,FALSE)</f>
        <v>Furniture</v>
      </c>
      <c r="F1381" s="1" t="s">
        <v>23</v>
      </c>
      <c r="G1381" s="1" t="str">
        <f>_xlfn.XLOOKUP(Orders[[#This Row],[CustomerID]],'Customers'!A:A,'Customers'!E:E)</f>
        <v>consumer</v>
      </c>
      <c r="H1381" s="2">
        <v>45706</v>
      </c>
      <c r="I1381" s="2">
        <v>45716</v>
      </c>
      <c r="J1381">
        <v>10</v>
      </c>
      <c r="K1381">
        <v>5583.12</v>
      </c>
      <c r="L1381">
        <v>0.15</v>
      </c>
      <c r="M1381" s="1" t="s">
        <v>52</v>
      </c>
      <c r="N1381" s="1" t="s">
        <v>84</v>
      </c>
      <c r="O1381" s="1" t="s">
        <v>35</v>
      </c>
      <c r="P1381" s="3">
        <f>Orders[[#This Row],[Quantity]]*Orders[[#This Row],[UnitPrice]]*(1-Orders[[#This Row],[Discount]])</f>
        <v>47456.52</v>
      </c>
      <c r="Q1381" s="1" t="str">
        <f>IF(AND(Orders[[#This Row],[Order Value]]&gt;50000,Orders[[#This Row],[Status]]="Completed"),"Yes","No")</f>
        <v>No</v>
      </c>
      <c r="R1381" s="1" t="str">
        <f>IF(OR(Orders[[#This Row],[Region]]="Dhaka",Orders[[#This Row],[Region]]="Chattogram"),"Priority","Standard")</f>
        <v>Priority</v>
      </c>
      <c r="S1381" s="1" t="str">
        <f>_xlfn.CONCAT(Orders[[#This Row],[OrderID]],Orders[[#This Row],[CustomerID]],Orders[[#This Row],[Order Value]])</f>
        <v>O02789C029947456.52</v>
      </c>
    </row>
    <row r="1382" spans="1:19" hidden="1" x14ac:dyDescent="0.25">
      <c r="A1382" s="1" t="s">
        <v>1878</v>
      </c>
      <c r="B1382" s="1" t="s">
        <v>206</v>
      </c>
      <c r="C1382" s="1" t="s">
        <v>248</v>
      </c>
      <c r="D1382" s="1" t="e">
        <f>VLOOKUP(C1382,Products[],2,FALSE)</f>
        <v>#N/A</v>
      </c>
      <c r="E1382" s="1" t="e">
        <f>VLOOKUP(Orders[[#This Row],[ProductID]],Products[],3,FALSE)</f>
        <v>#N/A</v>
      </c>
      <c r="F1382" s="1" t="s">
        <v>23</v>
      </c>
      <c r="G1382" s="1" t="str">
        <f>_xlfn.XLOOKUP(Orders[[#This Row],[CustomerID]],'Customers'!A:A,'Customers'!E:E)</f>
        <v>SMB</v>
      </c>
      <c r="H1382" s="2">
        <v>45327</v>
      </c>
      <c r="I1382" s="2">
        <v>45327</v>
      </c>
      <c r="J1382">
        <v>21</v>
      </c>
      <c r="K1382">
        <v>7064.4</v>
      </c>
      <c r="L1382">
        <v>0</v>
      </c>
      <c r="M1382" s="1" t="s">
        <v>52</v>
      </c>
      <c r="N1382" s="1" t="s">
        <v>34</v>
      </c>
      <c r="O1382" s="1" t="s">
        <v>35</v>
      </c>
      <c r="P1382" s="3">
        <f>Orders[[#This Row],[Quantity]]*Orders[[#This Row],[UnitPrice]]*(1-Orders[[#This Row],[Discount]])</f>
        <v>148352.4</v>
      </c>
      <c r="Q1382" s="1" t="str">
        <f>IF(AND(Orders[[#This Row],[Order Value]]&gt;50000,Orders[[#This Row],[Status]]="Completed"),"Yes","No")</f>
        <v>Yes</v>
      </c>
      <c r="R1382" s="1" t="str">
        <f>IF(OR(Orders[[#This Row],[Region]]="Dhaka",Orders[[#This Row],[Region]]="Chattogram"),"Priority","Standard")</f>
        <v>Priority</v>
      </c>
      <c r="S1382" s="1" t="str">
        <f>_xlfn.CONCAT(Orders[[#This Row],[OrderID]],Orders[[#This Row],[CustomerID]],Orders[[#This Row],[Order Value]])</f>
        <v>O05376C0291148352.4</v>
      </c>
    </row>
    <row r="1383" spans="1:19" x14ac:dyDescent="0.25">
      <c r="A1383" s="1" t="s">
        <v>1879</v>
      </c>
      <c r="B1383" s="1" t="s">
        <v>504</v>
      </c>
      <c r="C1383" s="1" t="s">
        <v>133</v>
      </c>
      <c r="D1383" s="1" t="str">
        <f>VLOOKUP(C1383,Products[],2,FALSE)</f>
        <v>Paper Eco 932</v>
      </c>
      <c r="E1383" s="1" t="str">
        <f>VLOOKUP(Orders[[#This Row],[ProductID]],Products[],3,FALSE)</f>
        <v>Office Supplies</v>
      </c>
      <c r="F1383" s="1" t="s">
        <v>105</v>
      </c>
      <c r="G1383" s="1" t="str">
        <f>_xlfn.XLOOKUP(Orders[[#This Row],[CustomerID]],'Customers'!A:A,'Customers'!E:E)</f>
        <v>Home Office</v>
      </c>
      <c r="H1383" s="2">
        <v>45388</v>
      </c>
      <c r="I1383" s="2">
        <v>45391</v>
      </c>
      <c r="J1383">
        <v>17</v>
      </c>
      <c r="K1383">
        <v>7939.31</v>
      </c>
      <c r="L1383">
        <v>0</v>
      </c>
      <c r="M1383" s="1" t="s">
        <v>20</v>
      </c>
      <c r="N1383" s="1" t="s">
        <v>15</v>
      </c>
      <c r="O1383" s="1" t="s">
        <v>35</v>
      </c>
      <c r="P1383" s="3">
        <f>Orders[[#This Row],[Quantity]]*Orders[[#This Row],[UnitPrice]]*(1-Orders[[#This Row],[Discount]])</f>
        <v>134968.27000000002</v>
      </c>
      <c r="Q1383" s="1" t="str">
        <f>IF(AND(Orders[[#This Row],[Order Value]]&gt;50000,Orders[[#This Row],[Status]]="Completed"),"Yes","No")</f>
        <v>No</v>
      </c>
      <c r="R1383" s="1" t="str">
        <f>IF(OR(Orders[[#This Row],[Region]]="Dhaka",Orders[[#This Row],[Region]]="Chattogram"),"Priority","Standard")</f>
        <v>Priority</v>
      </c>
      <c r="S1383" s="1" t="str">
        <f>_xlfn.CONCAT(Orders[[#This Row],[OrderID]],Orders[[#This Row],[CustomerID]],Orders[[#This Row],[Order Value]])</f>
        <v>O03424C0081134968.27</v>
      </c>
    </row>
    <row r="1384" spans="1:19" x14ac:dyDescent="0.25">
      <c r="A1384" s="1" t="s">
        <v>1880</v>
      </c>
      <c r="B1384" s="1" t="s">
        <v>588</v>
      </c>
      <c r="C1384" s="1" t="s">
        <v>473</v>
      </c>
      <c r="D1384" s="1" t="str">
        <f>VLOOKUP(C1384,Products[],2,FALSE)</f>
        <v>Laptops Prime 770</v>
      </c>
      <c r="E1384" s="1" t="str">
        <f>VLOOKUP(Orders[[#This Row],[ProductID]],Products[],3,FALSE)</f>
        <v>Electronics</v>
      </c>
      <c r="F1384" s="1" t="s">
        <v>51</v>
      </c>
      <c r="G1384" s="1" t="str">
        <f>_xlfn.XLOOKUP(Orders[[#This Row],[CustomerID]],'Customers'!A:A,'Customers'!E:E)</f>
        <v>consumer</v>
      </c>
      <c r="H1384" s="2">
        <v>45351</v>
      </c>
      <c r="I1384" s="2">
        <v>45355</v>
      </c>
      <c r="J1384">
        <v>20</v>
      </c>
      <c r="K1384">
        <v>7092.85</v>
      </c>
      <c r="L1384">
        <v>0</v>
      </c>
      <c r="M1384" s="1" t="s">
        <v>43</v>
      </c>
      <c r="N1384" s="1" t="s">
        <v>34</v>
      </c>
      <c r="O1384" s="1" t="s">
        <v>24</v>
      </c>
      <c r="P1384" s="3">
        <f>Orders[[#This Row],[Quantity]]*Orders[[#This Row],[UnitPrice]]*(1-Orders[[#This Row],[Discount]])</f>
        <v>141857</v>
      </c>
      <c r="Q1384" s="1" t="str">
        <f>IF(AND(Orders[[#This Row],[Order Value]]&gt;50000,Orders[[#This Row],[Status]]="Completed"),"Yes","No")</f>
        <v>Yes</v>
      </c>
      <c r="R1384" s="1" t="str">
        <f>IF(OR(Orders[[#This Row],[Region]]="Dhaka",Orders[[#This Row],[Region]]="Chattogram"),"Priority","Standard")</f>
        <v>Standard</v>
      </c>
      <c r="S1384" s="1" t="str">
        <f>_xlfn.CONCAT(Orders[[#This Row],[OrderID]],Orders[[#This Row],[CustomerID]],Orders[[#This Row],[Order Value]])</f>
        <v>O02129C0163141857</v>
      </c>
    </row>
    <row r="1385" spans="1:19" x14ac:dyDescent="0.25">
      <c r="A1385" s="1" t="s">
        <v>1881</v>
      </c>
      <c r="B1385" s="1" t="s">
        <v>415</v>
      </c>
      <c r="C1385" s="1" t="s">
        <v>176</v>
      </c>
      <c r="D1385" s="1" t="str">
        <f>VLOOKUP(C1385,Products[],2,FALSE)</f>
        <v>Decor Standard 312 (New)</v>
      </c>
      <c r="E1385" s="1" t="str">
        <f>VLOOKUP(Orders[[#This Row],[ProductID]],Products[],3,FALSE)</f>
        <v>Furniture</v>
      </c>
      <c r="F1385" s="1" t="s">
        <v>33</v>
      </c>
      <c r="G1385" s="1" t="str">
        <f>_xlfn.XLOOKUP(Orders[[#This Row],[CustomerID]],'Customers'!A:A,'Customers'!E:E)</f>
        <v>SMB</v>
      </c>
      <c r="H1385" s="2">
        <v>45903</v>
      </c>
      <c r="I1385" s="2">
        <v>45917</v>
      </c>
      <c r="J1385">
        <v>14</v>
      </c>
      <c r="K1385">
        <v>5958.16</v>
      </c>
      <c r="L1385">
        <v>0</v>
      </c>
      <c r="M1385" s="1" t="s">
        <v>20</v>
      </c>
      <c r="N1385" s="1" t="s">
        <v>15</v>
      </c>
      <c r="O1385" s="1" t="s">
        <v>35</v>
      </c>
      <c r="P1385" s="3">
        <f>Orders[[#This Row],[Quantity]]*Orders[[#This Row],[UnitPrice]]*(1-Orders[[#This Row],[Discount]])</f>
        <v>83414.239999999991</v>
      </c>
      <c r="Q1385" s="1" t="str">
        <f>IF(AND(Orders[[#This Row],[Order Value]]&gt;50000,Orders[[#This Row],[Status]]="Completed"),"Yes","No")</f>
        <v>No</v>
      </c>
      <c r="R1385" s="1" t="str">
        <f>IF(OR(Orders[[#This Row],[Region]]="Dhaka",Orders[[#This Row],[Region]]="Chattogram"),"Priority","Standard")</f>
        <v>Priority</v>
      </c>
      <c r="S1385" s="1" t="str">
        <f>_xlfn.CONCAT(Orders[[#This Row],[OrderID]],Orders[[#This Row],[CustomerID]],Orders[[#This Row],[Order Value]])</f>
        <v>O03841C008483414.24</v>
      </c>
    </row>
    <row r="1386" spans="1:19" x14ac:dyDescent="0.25">
      <c r="A1386" s="1" t="s">
        <v>1882</v>
      </c>
      <c r="B1386" s="1" t="s">
        <v>94</v>
      </c>
      <c r="C1386" s="1" t="s">
        <v>148</v>
      </c>
      <c r="D1386" s="1" t="str">
        <f>VLOOKUP(C1386,Products[],2,FALSE)</f>
        <v>Audio Classic 927</v>
      </c>
      <c r="E1386" s="1" t="str">
        <f>VLOOKUP(Orders[[#This Row],[ProductID]],Products[],3,FALSE)</f>
        <v>Electronics</v>
      </c>
      <c r="F1386" s="1" t="s">
        <v>63</v>
      </c>
      <c r="G1386" s="1" t="str">
        <f>_xlfn.XLOOKUP(Orders[[#This Row],[CustomerID]],'Customers'!A:A,'Customers'!E:E)</f>
        <v>consumer</v>
      </c>
      <c r="H1386" s="2">
        <v>45542</v>
      </c>
      <c r="I1386" s="2">
        <v>45549</v>
      </c>
      <c r="J1386">
        <v>19</v>
      </c>
      <c r="K1386">
        <v>5966.3</v>
      </c>
      <c r="L1386">
        <v>0</v>
      </c>
      <c r="M1386" s="1" t="s">
        <v>43</v>
      </c>
      <c r="N1386" s="1" t="s">
        <v>34</v>
      </c>
      <c r="O1386" s="1" t="s">
        <v>21</v>
      </c>
      <c r="P1386" s="3">
        <f>Orders[[#This Row],[Quantity]]*Orders[[#This Row],[UnitPrice]]*(1-Orders[[#This Row],[Discount]])</f>
        <v>113359.7</v>
      </c>
      <c r="Q1386" s="1" t="str">
        <f>IF(AND(Orders[[#This Row],[Order Value]]&gt;50000,Orders[[#This Row],[Status]]="Completed"),"Yes","No")</f>
        <v>Yes</v>
      </c>
      <c r="R1386" s="1" t="str">
        <f>IF(OR(Orders[[#This Row],[Region]]="Dhaka",Orders[[#This Row],[Region]]="Chattogram"),"Priority","Standard")</f>
        <v>Standard</v>
      </c>
      <c r="S1386" s="1" t="str">
        <f>_xlfn.CONCAT(Orders[[#This Row],[OrderID]],Orders[[#This Row],[CustomerID]],Orders[[#This Row],[Order Value]])</f>
        <v>O01655C0407113359.7</v>
      </c>
    </row>
    <row r="1387" spans="1:19" x14ac:dyDescent="0.25">
      <c r="A1387" s="1" t="s">
        <v>1883</v>
      </c>
      <c r="B1387" s="1" t="s">
        <v>764</v>
      </c>
      <c r="C1387" s="1" t="s">
        <v>76</v>
      </c>
      <c r="D1387" s="1" t="str">
        <f>VLOOKUP(C1387,Products[],2,FALSE)</f>
        <v>Mobile Accessories Mini 994</v>
      </c>
      <c r="E1387" s="1" t="str">
        <f>VLOOKUP(Orders[[#This Row],[ProductID]],Products[],3,FALSE)</f>
        <v>Electronics</v>
      </c>
      <c r="F1387" s="1" t="s">
        <v>33</v>
      </c>
      <c r="G1387" s="1" t="str">
        <f>_xlfn.XLOOKUP(Orders[[#This Row],[CustomerID]],'Customers'!A:A,'Customers'!E:E)</f>
        <v>Corporate</v>
      </c>
      <c r="H1387" s="2">
        <v>45646</v>
      </c>
      <c r="I1387" s="2">
        <v>45645</v>
      </c>
      <c r="J1387">
        <v>5</v>
      </c>
      <c r="K1387">
        <v>904.11</v>
      </c>
      <c r="L1387">
        <v>0.15</v>
      </c>
      <c r="M1387" s="1" t="s">
        <v>14</v>
      </c>
      <c r="N1387" s="1" t="s">
        <v>28</v>
      </c>
      <c r="O1387" s="1" t="s">
        <v>35</v>
      </c>
      <c r="P1387" s="3">
        <f>Orders[[#This Row],[Quantity]]*Orders[[#This Row],[UnitPrice]]*(1-Orders[[#This Row],[Discount]])</f>
        <v>3842.4675000000002</v>
      </c>
      <c r="Q1387" s="1" t="str">
        <f>IF(AND(Orders[[#This Row],[Order Value]]&gt;50000,Orders[[#This Row],[Status]]="Completed"),"Yes","No")</f>
        <v>No</v>
      </c>
      <c r="R1387" s="1" t="str">
        <f>IF(OR(Orders[[#This Row],[Region]]="Dhaka",Orders[[#This Row],[Region]]="Chattogram"),"Priority","Standard")</f>
        <v>Standard</v>
      </c>
      <c r="S1387" s="1" t="str">
        <f>_xlfn.CONCAT(Orders[[#This Row],[OrderID]],Orders[[#This Row],[CustomerID]],Orders[[#This Row],[Order Value]])</f>
        <v>O00986C04583842.4675</v>
      </c>
    </row>
    <row r="1388" spans="1:19" x14ac:dyDescent="0.25">
      <c r="A1388" s="1" t="s">
        <v>1884</v>
      </c>
      <c r="B1388" s="1" t="s">
        <v>308</v>
      </c>
      <c r="C1388" s="1" t="s">
        <v>473</v>
      </c>
      <c r="D1388" s="1" t="str">
        <f>VLOOKUP(C1388,Products[],2,FALSE)</f>
        <v>Laptops Prime 770</v>
      </c>
      <c r="E1388" s="1" t="str">
        <f>VLOOKUP(Orders[[#This Row],[ProductID]],Products[],3,FALSE)</f>
        <v>Electronics</v>
      </c>
      <c r="F1388" s="1" t="s">
        <v>79</v>
      </c>
      <c r="G1388" s="1" t="str">
        <f>_xlfn.XLOOKUP(Orders[[#This Row],[CustomerID]],'Customers'!A:A,'Customers'!E:E)</f>
        <v>Consumer</v>
      </c>
      <c r="H1388" s="2">
        <v>45377</v>
      </c>
      <c r="I1388" s="2">
        <v>45381</v>
      </c>
      <c r="J1388">
        <v>14</v>
      </c>
      <c r="K1388">
        <v>319.49</v>
      </c>
      <c r="L1388">
        <v>0.1</v>
      </c>
      <c r="M1388" s="1" t="s">
        <v>43</v>
      </c>
      <c r="N1388" s="1" t="s">
        <v>84</v>
      </c>
      <c r="O1388" s="1" t="s">
        <v>24</v>
      </c>
      <c r="P1388" s="3">
        <f>Orders[[#This Row],[Quantity]]*Orders[[#This Row],[UnitPrice]]*(1-Orders[[#This Row],[Discount]])</f>
        <v>4025.5740000000005</v>
      </c>
      <c r="Q1388" s="1" t="str">
        <f>IF(AND(Orders[[#This Row],[Order Value]]&gt;50000,Orders[[#This Row],[Status]]="Completed"),"Yes","No")</f>
        <v>No</v>
      </c>
      <c r="R1388" s="1" t="str">
        <f>IF(OR(Orders[[#This Row],[Region]]="Dhaka",Orders[[#This Row],[Region]]="Chattogram"),"Priority","Standard")</f>
        <v>Standard</v>
      </c>
      <c r="S1388" s="1" t="str">
        <f>_xlfn.CONCAT(Orders[[#This Row],[OrderID]],Orders[[#This Row],[CustomerID]],Orders[[#This Row],[Order Value]])</f>
        <v>O03099C03314025.574</v>
      </c>
    </row>
    <row r="1389" spans="1:19" x14ac:dyDescent="0.25">
      <c r="A1389" s="1" t="s">
        <v>1885</v>
      </c>
      <c r="B1389" s="1" t="s">
        <v>722</v>
      </c>
      <c r="C1389" s="1" t="s">
        <v>58</v>
      </c>
      <c r="D1389" s="1" t="str">
        <f>VLOOKUP(C1389,Products[],2,FALSE)</f>
        <v>Beverages Standard 258</v>
      </c>
      <c r="E1389" s="1" t="str">
        <f>VLOOKUP(Orders[[#This Row],[ProductID]],Products[],3,FALSE)</f>
        <v>Groceries</v>
      </c>
      <c r="F1389" s="1" t="s">
        <v>125</v>
      </c>
      <c r="G1389" s="1" t="str">
        <f>_xlfn.XLOOKUP(Orders[[#This Row],[CustomerID]],'Customers'!A:A,'Customers'!E:E)</f>
        <v>Consumer</v>
      </c>
      <c r="H1389" s="2">
        <v>45513</v>
      </c>
      <c r="I1389" s="2">
        <v>45523</v>
      </c>
      <c r="J1389">
        <v>24</v>
      </c>
      <c r="K1389">
        <v>5526.38</v>
      </c>
      <c r="L1389">
        <v>0</v>
      </c>
      <c r="M1389" s="1" t="s">
        <v>52</v>
      </c>
      <c r="N1389" s="1" t="s">
        <v>28</v>
      </c>
      <c r="O1389" s="1" t="s">
        <v>35</v>
      </c>
      <c r="P1389" s="3">
        <f>Orders[[#This Row],[Quantity]]*Orders[[#This Row],[UnitPrice]]*(1-Orders[[#This Row],[Discount]])</f>
        <v>132633.12</v>
      </c>
      <c r="Q1389" s="1" t="str">
        <f>IF(AND(Orders[[#This Row],[Order Value]]&gt;50000,Orders[[#This Row],[Status]]="Completed"),"Yes","No")</f>
        <v>No</v>
      </c>
      <c r="R1389" s="1" t="str">
        <f>IF(OR(Orders[[#This Row],[Region]]="Dhaka",Orders[[#This Row],[Region]]="Chattogram"),"Priority","Standard")</f>
        <v>Priority</v>
      </c>
      <c r="S1389" s="1" t="str">
        <f>_xlfn.CONCAT(Orders[[#This Row],[OrderID]],Orders[[#This Row],[CustomerID]],Orders[[#This Row],[Order Value]])</f>
        <v>O05471C0383132633.12</v>
      </c>
    </row>
    <row r="1390" spans="1:19" x14ac:dyDescent="0.25">
      <c r="A1390" s="1" t="s">
        <v>1886</v>
      </c>
      <c r="B1390" s="1" t="s">
        <v>977</v>
      </c>
      <c r="C1390" s="1" t="s">
        <v>194</v>
      </c>
      <c r="D1390" s="1" t="str">
        <f>VLOOKUP(C1390,Products[],2,FALSE)</f>
        <v>Pens Mini 388</v>
      </c>
      <c r="E1390" s="1" t="str">
        <f>VLOOKUP(Orders[[#This Row],[ProductID]],Products[],3,FALSE)</f>
        <v>Office Supplies</v>
      </c>
      <c r="F1390" s="1" t="s">
        <v>19</v>
      </c>
      <c r="G1390" s="1" t="str">
        <f>_xlfn.XLOOKUP(Orders[[#This Row],[CustomerID]],'Customers'!A:A,'Customers'!E:E)</f>
        <v>consumer</v>
      </c>
      <c r="H1390" s="2">
        <v>45858</v>
      </c>
      <c r="I1390" s="2">
        <v>45858</v>
      </c>
      <c r="J1390">
        <v>20</v>
      </c>
      <c r="K1390">
        <v>1516.82</v>
      </c>
      <c r="L1390">
        <v>0.05</v>
      </c>
      <c r="M1390" s="1" t="s">
        <v>43</v>
      </c>
      <c r="N1390" s="1" t="s">
        <v>34</v>
      </c>
      <c r="O1390" s="1" t="s">
        <v>24</v>
      </c>
      <c r="P1390" s="3">
        <f>Orders[[#This Row],[Quantity]]*Orders[[#This Row],[UnitPrice]]*(1-Orders[[#This Row],[Discount]])</f>
        <v>28819.579999999998</v>
      </c>
      <c r="Q1390" s="1" t="str">
        <f>IF(AND(Orders[[#This Row],[Order Value]]&gt;50000,Orders[[#This Row],[Status]]="Completed"),"Yes","No")</f>
        <v>No</v>
      </c>
      <c r="R1390" s="1" t="str">
        <f>IF(OR(Orders[[#This Row],[Region]]="Dhaka",Orders[[#This Row],[Region]]="Chattogram"),"Priority","Standard")</f>
        <v>Standard</v>
      </c>
      <c r="S1390" s="1" t="str">
        <f>_xlfn.CONCAT(Orders[[#This Row],[OrderID]],Orders[[#This Row],[CustomerID]],Orders[[#This Row],[Order Value]])</f>
        <v>O05163C006128819.58</v>
      </c>
    </row>
    <row r="1391" spans="1:19" x14ac:dyDescent="0.25">
      <c r="A1391" s="1" t="s">
        <v>1887</v>
      </c>
      <c r="B1391" s="1" t="s">
        <v>382</v>
      </c>
      <c r="C1391" s="1" t="s">
        <v>199</v>
      </c>
      <c r="D1391" s="1" t="str">
        <f>VLOOKUP(C1391,Products[],2,FALSE)</f>
        <v>Laptops Deluxe 892</v>
      </c>
      <c r="E1391" s="1" t="str">
        <f>VLOOKUP(Orders[[#This Row],[ProductID]],Products[],3,FALSE)</f>
        <v>Electronics</v>
      </c>
      <c r="F1391" s="1" t="s">
        <v>105</v>
      </c>
      <c r="G1391" s="1" t="str">
        <f>_xlfn.XLOOKUP(Orders[[#This Row],[CustomerID]],'Customers'!A:A,'Customers'!E:E)</f>
        <v>Consumer</v>
      </c>
      <c r="H1391" s="2">
        <v>45856</v>
      </c>
      <c r="I1391" s="2">
        <v>45861</v>
      </c>
      <c r="J1391">
        <v>15</v>
      </c>
      <c r="K1391">
        <v>4102.97</v>
      </c>
      <c r="L1391">
        <v>0</v>
      </c>
      <c r="M1391" s="1" t="s">
        <v>43</v>
      </c>
      <c r="N1391" s="1" t="s">
        <v>84</v>
      </c>
      <c r="O1391" s="1" t="s">
        <v>35</v>
      </c>
      <c r="P1391" s="3">
        <f>Orders[[#This Row],[Quantity]]*Orders[[#This Row],[UnitPrice]]*(1-Orders[[#This Row],[Discount]])</f>
        <v>61544.55</v>
      </c>
      <c r="Q1391" s="1" t="str">
        <f>IF(AND(Orders[[#This Row],[Order Value]]&gt;50000,Orders[[#This Row],[Status]]="Completed"),"Yes","No")</f>
        <v>No</v>
      </c>
      <c r="R1391" s="1" t="str">
        <f>IF(OR(Orders[[#This Row],[Region]]="Dhaka",Orders[[#This Row],[Region]]="Chattogram"),"Priority","Standard")</f>
        <v>Standard</v>
      </c>
      <c r="S1391" s="1" t="str">
        <f>_xlfn.CONCAT(Orders[[#This Row],[OrderID]],Orders[[#This Row],[CustomerID]],Orders[[#This Row],[Order Value]])</f>
        <v>O05849C006361544.55</v>
      </c>
    </row>
    <row r="1392" spans="1:19" x14ac:dyDescent="0.25">
      <c r="A1392" s="1" t="s">
        <v>1888</v>
      </c>
      <c r="B1392" s="1" t="s">
        <v>1594</v>
      </c>
      <c r="C1392" s="1" t="s">
        <v>62</v>
      </c>
      <c r="D1392" s="1" t="str">
        <f>VLOOKUP(C1392,Products[],2,FALSE)</f>
        <v>Mobile Accessories Lite 346</v>
      </c>
      <c r="E1392" s="1" t="str">
        <f>VLOOKUP(Orders[[#This Row],[ProductID]],Products[],3,FALSE)</f>
        <v>Electronics</v>
      </c>
      <c r="F1392" s="1" t="s">
        <v>13</v>
      </c>
      <c r="G1392" s="1" t="str">
        <f>_xlfn.XLOOKUP(Orders[[#This Row],[CustomerID]],'Customers'!A:A,'Customers'!E:E)</f>
        <v>SMB</v>
      </c>
      <c r="H1392" s="2">
        <v>45788</v>
      </c>
      <c r="I1392" s="2">
        <v>45787</v>
      </c>
      <c r="J1392">
        <v>20</v>
      </c>
      <c r="K1392">
        <v>4452.62</v>
      </c>
      <c r="L1392">
        <v>0</v>
      </c>
      <c r="M1392" s="1" t="s">
        <v>39</v>
      </c>
      <c r="N1392" s="1" t="s">
        <v>34</v>
      </c>
      <c r="O1392" s="1" t="s">
        <v>35</v>
      </c>
      <c r="P1392" s="3">
        <f>Orders[[#This Row],[Quantity]]*Orders[[#This Row],[UnitPrice]]*(1-Orders[[#This Row],[Discount]])</f>
        <v>89052.4</v>
      </c>
      <c r="Q1392" s="1" t="str">
        <f>IF(AND(Orders[[#This Row],[Order Value]]&gt;50000,Orders[[#This Row],[Status]]="Completed"),"Yes","No")</f>
        <v>Yes</v>
      </c>
      <c r="R1392" s="1" t="str">
        <f>IF(OR(Orders[[#This Row],[Region]]="Dhaka",Orders[[#This Row],[Region]]="Chattogram"),"Priority","Standard")</f>
        <v>Standard</v>
      </c>
      <c r="S1392" s="1" t="str">
        <f>_xlfn.CONCAT(Orders[[#This Row],[OrderID]],Orders[[#This Row],[CustomerID]],Orders[[#This Row],[Order Value]])</f>
        <v>O01321C019189052.4</v>
      </c>
    </row>
    <row r="1393" spans="1:19" x14ac:dyDescent="0.25">
      <c r="A1393" s="1" t="s">
        <v>1889</v>
      </c>
      <c r="B1393" s="1" t="s">
        <v>759</v>
      </c>
      <c r="C1393" s="1" t="s">
        <v>58</v>
      </c>
      <c r="D1393" s="1" t="str">
        <f>VLOOKUP(C1393,Products[],2,FALSE)</f>
        <v>Beverages Standard 258</v>
      </c>
      <c r="E1393" s="1" t="str">
        <f>VLOOKUP(Orders[[#This Row],[ProductID]],Products[],3,FALSE)</f>
        <v>Groceries</v>
      </c>
      <c r="F1393" s="1" t="s">
        <v>51</v>
      </c>
      <c r="G1393" s="1" t="str">
        <f>_xlfn.XLOOKUP(Orders[[#This Row],[CustomerID]],'Customers'!A:A,'Customers'!E:E)</f>
        <v>consumer</v>
      </c>
      <c r="H1393" s="2">
        <v>45587</v>
      </c>
      <c r="I1393" s="2">
        <v>45593</v>
      </c>
      <c r="J1393">
        <v>20</v>
      </c>
      <c r="K1393">
        <v>677.03</v>
      </c>
      <c r="L1393">
        <v>0</v>
      </c>
      <c r="M1393" s="1" t="s">
        <v>14</v>
      </c>
      <c r="N1393" s="1" t="s">
        <v>28</v>
      </c>
      <c r="O1393" s="1" t="s">
        <v>24</v>
      </c>
      <c r="P1393" s="3">
        <f>Orders[[#This Row],[Quantity]]*Orders[[#This Row],[UnitPrice]]*(1-Orders[[#This Row],[Discount]])</f>
        <v>13540.599999999999</v>
      </c>
      <c r="Q1393" s="1" t="str">
        <f>IF(AND(Orders[[#This Row],[Order Value]]&gt;50000,Orders[[#This Row],[Status]]="Completed"),"Yes","No")</f>
        <v>No</v>
      </c>
      <c r="R1393" s="1" t="str">
        <f>IF(OR(Orders[[#This Row],[Region]]="Dhaka",Orders[[#This Row],[Region]]="Chattogram"),"Priority","Standard")</f>
        <v>Standard</v>
      </c>
      <c r="S1393" s="1" t="str">
        <f>_xlfn.CONCAT(Orders[[#This Row],[OrderID]],Orders[[#This Row],[CustomerID]],Orders[[#This Row],[Order Value]])</f>
        <v>O01193C046113540.6</v>
      </c>
    </row>
    <row r="1394" spans="1:19" x14ac:dyDescent="0.25">
      <c r="A1394" s="1" t="s">
        <v>1890</v>
      </c>
      <c r="B1394" s="1" t="s">
        <v>532</v>
      </c>
      <c r="C1394" s="1" t="s">
        <v>141</v>
      </c>
      <c r="D1394" s="1" t="str">
        <f>VLOOKUP(C1394,Products[],2,FALSE)</f>
        <v>Footwear Deluxe 366</v>
      </c>
      <c r="E1394" s="1" t="str">
        <f>VLOOKUP(Orders[[#This Row],[ProductID]],Products[],3,FALSE)</f>
        <v>Apparel</v>
      </c>
      <c r="F1394" s="1" t="s">
        <v>51</v>
      </c>
      <c r="G1394" s="1" t="str">
        <f>_xlfn.XLOOKUP(Orders[[#This Row],[CustomerID]],'Customers'!A:A,'Customers'!E:E)</f>
        <v>Home Office</v>
      </c>
      <c r="H1394" s="2">
        <v>45478</v>
      </c>
      <c r="I1394" s="2">
        <v>45479</v>
      </c>
      <c r="J1394">
        <v>18</v>
      </c>
      <c r="K1394">
        <v>6369.36</v>
      </c>
      <c r="L1394">
        <v>0</v>
      </c>
      <c r="M1394" s="1" t="s">
        <v>39</v>
      </c>
      <c r="N1394" s="1" t="s">
        <v>28</v>
      </c>
      <c r="O1394" s="1" t="s">
        <v>29</v>
      </c>
      <c r="P1394" s="3">
        <f>Orders[[#This Row],[Quantity]]*Orders[[#This Row],[UnitPrice]]*(1-Orders[[#This Row],[Discount]])</f>
        <v>114648.48</v>
      </c>
      <c r="Q1394" s="1" t="str">
        <f>IF(AND(Orders[[#This Row],[Order Value]]&gt;50000,Orders[[#This Row],[Status]]="Completed"),"Yes","No")</f>
        <v>No</v>
      </c>
      <c r="R1394" s="1" t="str">
        <f>IF(OR(Orders[[#This Row],[Region]]="Dhaka",Orders[[#This Row],[Region]]="Chattogram"),"Priority","Standard")</f>
        <v>Standard</v>
      </c>
      <c r="S1394" s="1" t="str">
        <f>_xlfn.CONCAT(Orders[[#This Row],[OrderID]],Orders[[#This Row],[CustomerID]],Orders[[#This Row],[Order Value]])</f>
        <v>O05363C0123114648.48</v>
      </c>
    </row>
    <row r="1395" spans="1:19" x14ac:dyDescent="0.25">
      <c r="A1395" s="1" t="s">
        <v>1891</v>
      </c>
      <c r="B1395" s="1" t="s">
        <v>446</v>
      </c>
      <c r="C1395" s="1" t="s">
        <v>124</v>
      </c>
      <c r="D1395" s="1" t="str">
        <f>VLOOKUP(C1395,Products[],2,FALSE)</f>
        <v>Decor Lite 474</v>
      </c>
      <c r="E1395" s="1" t="str">
        <f>VLOOKUP(Orders[[#This Row],[ProductID]],Products[],3,FALSE)</f>
        <v>Furniture</v>
      </c>
      <c r="F1395" s="1" t="s">
        <v>33</v>
      </c>
      <c r="G1395" s="1" t="str">
        <f>_xlfn.XLOOKUP(Orders[[#This Row],[CustomerID]],'Customers'!A:A,'Customers'!E:E)</f>
        <v>consumer</v>
      </c>
      <c r="H1395" s="2">
        <v>45640</v>
      </c>
      <c r="I1395" s="2">
        <v>45648</v>
      </c>
      <c r="J1395">
        <v>13</v>
      </c>
      <c r="K1395">
        <v>3651.28</v>
      </c>
      <c r="L1395">
        <v>0.15</v>
      </c>
      <c r="M1395" s="1" t="s">
        <v>20</v>
      </c>
      <c r="N1395" s="1" t="s">
        <v>34</v>
      </c>
      <c r="O1395" s="1" t="s">
        <v>35</v>
      </c>
      <c r="P1395" s="3">
        <f>Orders[[#This Row],[Quantity]]*Orders[[#This Row],[UnitPrice]]*(1-Orders[[#This Row],[Discount]])</f>
        <v>40346.644</v>
      </c>
      <c r="Q1395" s="1" t="str">
        <f>IF(AND(Orders[[#This Row],[Order Value]]&gt;50000,Orders[[#This Row],[Status]]="Completed"),"Yes","No")</f>
        <v>No</v>
      </c>
      <c r="R1395" s="1" t="str">
        <f>IF(OR(Orders[[#This Row],[Region]]="Dhaka",Orders[[#This Row],[Region]]="Chattogram"),"Priority","Standard")</f>
        <v>Priority</v>
      </c>
      <c r="S1395" s="1" t="str">
        <f>_xlfn.CONCAT(Orders[[#This Row],[OrderID]],Orders[[#This Row],[CustomerID]],Orders[[#This Row],[Order Value]])</f>
        <v>O04017C032040346.644</v>
      </c>
    </row>
    <row r="1396" spans="1:19" x14ac:dyDescent="0.25">
      <c r="A1396" s="1" t="s">
        <v>1892</v>
      </c>
      <c r="B1396" s="1" t="s">
        <v>789</v>
      </c>
      <c r="C1396" s="1" t="s">
        <v>68</v>
      </c>
      <c r="D1396" s="1" t="str">
        <f>VLOOKUP(C1396,Products[],2,FALSE)</f>
        <v>Tables Prime 385</v>
      </c>
      <c r="E1396" s="1" t="str">
        <f>VLOOKUP(Orders[[#This Row],[ProductID]],Products[],3,FALSE)</f>
        <v>Furniture</v>
      </c>
      <c r="F1396" s="1" t="s">
        <v>63</v>
      </c>
      <c r="G1396" s="1" t="str">
        <f>_xlfn.XLOOKUP(Orders[[#This Row],[CustomerID]],'Customers'!A:A,'Customers'!E:E)</f>
        <v>Consumer</v>
      </c>
      <c r="H1396" s="2">
        <v>45847</v>
      </c>
      <c r="I1396" s="2">
        <v>45855</v>
      </c>
      <c r="J1396">
        <v>8</v>
      </c>
      <c r="K1396">
        <v>6646.6</v>
      </c>
      <c r="L1396">
        <v>0.15</v>
      </c>
      <c r="M1396" s="1" t="s">
        <v>52</v>
      </c>
      <c r="N1396" s="1" t="s">
        <v>34</v>
      </c>
      <c r="O1396" s="1" t="s">
        <v>29</v>
      </c>
      <c r="P1396" s="3">
        <f>Orders[[#This Row],[Quantity]]*Orders[[#This Row],[UnitPrice]]*(1-Orders[[#This Row],[Discount]])</f>
        <v>45196.880000000005</v>
      </c>
      <c r="Q1396" s="1" t="str">
        <f>IF(AND(Orders[[#This Row],[Order Value]]&gt;50000,Orders[[#This Row],[Status]]="Completed"),"Yes","No")</f>
        <v>No</v>
      </c>
      <c r="R1396" s="1" t="str">
        <f>IF(OR(Orders[[#This Row],[Region]]="Dhaka",Orders[[#This Row],[Region]]="Chattogram"),"Priority","Standard")</f>
        <v>Priority</v>
      </c>
      <c r="S1396" s="1" t="str">
        <f>_xlfn.CONCAT(Orders[[#This Row],[OrderID]],Orders[[#This Row],[CustomerID]],Orders[[#This Row],[Order Value]])</f>
        <v>O04894C025445196.88</v>
      </c>
    </row>
    <row r="1397" spans="1:19" x14ac:dyDescent="0.25">
      <c r="A1397" s="1" t="s">
        <v>1893</v>
      </c>
      <c r="B1397" s="1" t="s">
        <v>70</v>
      </c>
      <c r="C1397" s="1" t="s">
        <v>78</v>
      </c>
      <c r="D1397" s="1" t="str">
        <f>VLOOKUP(C1397,Products[],2,FALSE)</f>
        <v>Personal Care Eco 185</v>
      </c>
      <c r="E1397" s="1" t="str">
        <f>VLOOKUP(Orders[[#This Row],[ProductID]],Products[],3,FALSE)</f>
        <v>Groceries</v>
      </c>
      <c r="F1397" s="1" t="s">
        <v>82</v>
      </c>
      <c r="G1397" s="1" t="str">
        <f>_xlfn.XLOOKUP(Orders[[#This Row],[CustomerID]],'Customers'!A:A,'Customers'!E:E)</f>
        <v>consumer</v>
      </c>
      <c r="H1397" s="2">
        <v>45965</v>
      </c>
      <c r="I1397" s="2">
        <v>45969</v>
      </c>
      <c r="J1397">
        <v>14</v>
      </c>
      <c r="K1397">
        <v>4134.2</v>
      </c>
      <c r="L1397">
        <v>0.15</v>
      </c>
      <c r="M1397" s="1" t="s">
        <v>43</v>
      </c>
      <c r="N1397" s="1" t="s">
        <v>34</v>
      </c>
      <c r="O1397" s="1" t="s">
        <v>35</v>
      </c>
      <c r="P1397" s="3">
        <f>Orders[[#This Row],[Quantity]]*Orders[[#This Row],[UnitPrice]]*(1-Orders[[#This Row],[Discount]])</f>
        <v>49196.979999999996</v>
      </c>
      <c r="Q1397" s="1" t="str">
        <f>IF(AND(Orders[[#This Row],[Order Value]]&gt;50000,Orders[[#This Row],[Status]]="Completed"),"Yes","No")</f>
        <v>No</v>
      </c>
      <c r="R1397" s="1" t="str">
        <f>IF(OR(Orders[[#This Row],[Region]]="Dhaka",Orders[[#This Row],[Region]]="Chattogram"),"Priority","Standard")</f>
        <v>Standard</v>
      </c>
      <c r="S1397" s="1" t="str">
        <f>_xlfn.CONCAT(Orders[[#This Row],[OrderID]],Orders[[#This Row],[CustomerID]],Orders[[#This Row],[Order Value]])</f>
        <v>O02656C031449196.98</v>
      </c>
    </row>
    <row r="1398" spans="1:19" hidden="1" x14ac:dyDescent="0.25">
      <c r="A1398" s="1" t="s">
        <v>1894</v>
      </c>
      <c r="B1398" s="1" t="s">
        <v>1387</v>
      </c>
      <c r="C1398" s="1" t="s">
        <v>95</v>
      </c>
      <c r="D1398" s="1" t="e">
        <f>VLOOKUP(C1398,Products[],2,FALSE)</f>
        <v>#N/A</v>
      </c>
      <c r="E1398" s="1" t="e">
        <f>VLOOKUP(Orders[[#This Row],[ProductID]],Products[],3,FALSE)</f>
        <v>#N/A</v>
      </c>
      <c r="F1398" s="1" t="s">
        <v>105</v>
      </c>
      <c r="G1398" s="1" t="str">
        <f>_xlfn.XLOOKUP(Orders[[#This Row],[CustomerID]],'Customers'!A:A,'Customers'!E:E)</f>
        <v>Corporate</v>
      </c>
      <c r="H1398" s="2">
        <v>45429</v>
      </c>
      <c r="I1398" s="2">
        <v>45433</v>
      </c>
      <c r="J1398">
        <v>19</v>
      </c>
      <c r="K1398">
        <v>2639.07</v>
      </c>
      <c r="L1398">
        <v>0.15</v>
      </c>
      <c r="M1398" s="1" t="s">
        <v>14</v>
      </c>
      <c r="N1398" s="1" t="s">
        <v>34</v>
      </c>
      <c r="O1398" s="1" t="s">
        <v>21</v>
      </c>
      <c r="P1398" s="3">
        <f>Orders[[#This Row],[Quantity]]*Orders[[#This Row],[UnitPrice]]*(1-Orders[[#This Row],[Discount]])</f>
        <v>42620.980499999998</v>
      </c>
      <c r="Q1398" s="1" t="str">
        <f>IF(AND(Orders[[#This Row],[Order Value]]&gt;50000,Orders[[#This Row],[Status]]="Completed"),"Yes","No")</f>
        <v>No</v>
      </c>
      <c r="R1398" s="1" t="str">
        <f>IF(OR(Orders[[#This Row],[Region]]="Dhaka",Orders[[#This Row],[Region]]="Chattogram"),"Priority","Standard")</f>
        <v>Standard</v>
      </c>
      <c r="S1398" s="1" t="str">
        <f>_xlfn.CONCAT(Orders[[#This Row],[OrderID]],Orders[[#This Row],[CustomerID]],Orders[[#This Row],[Order Value]])</f>
        <v>O01382C004442620.9805</v>
      </c>
    </row>
    <row r="1399" spans="1:19" x14ac:dyDescent="0.25">
      <c r="A1399" s="1" t="s">
        <v>1895</v>
      </c>
      <c r="B1399" s="1" t="s">
        <v>818</v>
      </c>
      <c r="C1399" s="1" t="s">
        <v>78</v>
      </c>
      <c r="D1399" s="1" t="str">
        <f>VLOOKUP(C1399,Products[],2,FALSE)</f>
        <v>Personal Care Eco 185</v>
      </c>
      <c r="E1399" s="1" t="str">
        <f>VLOOKUP(Orders[[#This Row],[ProductID]],Products[],3,FALSE)</f>
        <v>Groceries</v>
      </c>
      <c r="F1399" s="1" t="s">
        <v>125</v>
      </c>
      <c r="G1399" s="1" t="str">
        <f>_xlfn.XLOOKUP(Orders[[#This Row],[CustomerID]],'Customers'!A:A,'Customers'!E:E)</f>
        <v>SMB</v>
      </c>
      <c r="H1399" s="2">
        <v>45722</v>
      </c>
      <c r="I1399" s="2">
        <v>45724</v>
      </c>
      <c r="J1399">
        <v>7</v>
      </c>
      <c r="K1399">
        <v>6857.1</v>
      </c>
      <c r="L1399">
        <v>0</v>
      </c>
      <c r="M1399" s="1" t="s">
        <v>52</v>
      </c>
      <c r="N1399" s="1" t="s">
        <v>34</v>
      </c>
      <c r="O1399" s="1" t="s">
        <v>24</v>
      </c>
      <c r="P1399" s="3">
        <f>Orders[[#This Row],[Quantity]]*Orders[[#This Row],[UnitPrice]]*(1-Orders[[#This Row],[Discount]])</f>
        <v>47999.700000000004</v>
      </c>
      <c r="Q1399" s="1" t="str">
        <f>IF(AND(Orders[[#This Row],[Order Value]]&gt;50000,Orders[[#This Row],[Status]]="Completed"),"Yes","No")</f>
        <v>No</v>
      </c>
      <c r="R1399" s="1" t="str">
        <f>IF(OR(Orders[[#This Row],[Region]]="Dhaka",Orders[[#This Row],[Region]]="Chattogram"),"Priority","Standard")</f>
        <v>Priority</v>
      </c>
      <c r="S1399" s="1" t="str">
        <f>_xlfn.CONCAT(Orders[[#This Row],[OrderID]],Orders[[#This Row],[CustomerID]],Orders[[#This Row],[Order Value]])</f>
        <v>O05400C023547999.7</v>
      </c>
    </row>
    <row r="1400" spans="1:19" x14ac:dyDescent="0.25">
      <c r="A1400" s="1" t="s">
        <v>1896</v>
      </c>
      <c r="B1400" s="1" t="s">
        <v>792</v>
      </c>
      <c r="C1400" s="1" t="s">
        <v>22</v>
      </c>
      <c r="D1400" s="1" t="str">
        <f>VLOOKUP(C1400,Products[],2,FALSE)</f>
        <v>Laptops Lite 159</v>
      </c>
      <c r="E1400" s="1" t="str">
        <f>VLOOKUP(Orders[[#This Row],[ProductID]],Products[],3,FALSE)</f>
        <v>Electronics</v>
      </c>
      <c r="F1400" s="1" t="s">
        <v>152</v>
      </c>
      <c r="G1400" s="1" t="str">
        <f>_xlfn.XLOOKUP(Orders[[#This Row],[CustomerID]],'Customers'!A:A,'Customers'!E:E)</f>
        <v>SMB</v>
      </c>
      <c r="H1400" s="2">
        <v>45696</v>
      </c>
      <c r="I1400" s="2">
        <v>45709</v>
      </c>
      <c r="J1400">
        <v>1</v>
      </c>
      <c r="K1400">
        <v>4860.12</v>
      </c>
      <c r="L1400">
        <v>0</v>
      </c>
      <c r="M1400" s="1" t="s">
        <v>20</v>
      </c>
      <c r="N1400" s="1" t="s">
        <v>84</v>
      </c>
      <c r="O1400" s="1" t="s">
        <v>24</v>
      </c>
      <c r="P1400" s="3">
        <f>Orders[[#This Row],[Quantity]]*Orders[[#This Row],[UnitPrice]]*(1-Orders[[#This Row],[Discount]])</f>
        <v>4860.12</v>
      </c>
      <c r="Q1400" s="1" t="str">
        <f>IF(AND(Orders[[#This Row],[Order Value]]&gt;50000,Orders[[#This Row],[Status]]="Completed"),"Yes","No")</f>
        <v>No</v>
      </c>
      <c r="R1400" s="1" t="str">
        <f>IF(OR(Orders[[#This Row],[Region]]="Dhaka",Orders[[#This Row],[Region]]="Chattogram"),"Priority","Standard")</f>
        <v>Priority</v>
      </c>
      <c r="S1400" s="1" t="str">
        <f>_xlfn.CONCAT(Orders[[#This Row],[OrderID]],Orders[[#This Row],[CustomerID]],Orders[[#This Row],[Order Value]])</f>
        <v>O05652C00174860.12</v>
      </c>
    </row>
    <row r="1401" spans="1:19" x14ac:dyDescent="0.25">
      <c r="A1401" s="1" t="s">
        <v>1897</v>
      </c>
      <c r="B1401" s="1" t="s">
        <v>86</v>
      </c>
      <c r="C1401" s="1" t="s">
        <v>18</v>
      </c>
      <c r="D1401" s="1" t="str">
        <f>VLOOKUP(C1401,Products[],2,FALSE)</f>
        <v>Labels Deluxe 800</v>
      </c>
      <c r="E1401" s="1" t="str">
        <f>VLOOKUP(Orders[[#This Row],[ProductID]],Products[],3,FALSE)</f>
        <v>Office Supplies</v>
      </c>
      <c r="F1401" s="1" t="s">
        <v>105</v>
      </c>
      <c r="G1401" s="1" t="str">
        <f>_xlfn.XLOOKUP(Orders[[#This Row],[CustomerID]],'Customers'!A:A,'Customers'!E:E)</f>
        <v>Consumer</v>
      </c>
      <c r="H1401" s="2">
        <v>45423</v>
      </c>
      <c r="I1401" s="2">
        <v>45429</v>
      </c>
      <c r="J1401">
        <v>13</v>
      </c>
      <c r="K1401">
        <v>3475.68</v>
      </c>
      <c r="L1401">
        <v>0.05</v>
      </c>
      <c r="M1401" s="1" t="s">
        <v>43</v>
      </c>
      <c r="N1401" s="1" t="s">
        <v>15</v>
      </c>
      <c r="O1401" s="1" t="s">
        <v>21</v>
      </c>
      <c r="P1401" s="3">
        <f>Orders[[#This Row],[Quantity]]*Orders[[#This Row],[UnitPrice]]*(1-Orders[[#This Row],[Discount]])</f>
        <v>42924.647999999994</v>
      </c>
      <c r="Q1401" s="1" t="str">
        <f>IF(AND(Orders[[#This Row],[Order Value]]&gt;50000,Orders[[#This Row],[Status]]="Completed"),"Yes","No")</f>
        <v>No</v>
      </c>
      <c r="R1401" s="1" t="str">
        <f>IF(OR(Orders[[#This Row],[Region]]="Dhaka",Orders[[#This Row],[Region]]="Chattogram"),"Priority","Standard")</f>
        <v>Standard</v>
      </c>
      <c r="S1401" s="1" t="str">
        <f>_xlfn.CONCAT(Orders[[#This Row],[OrderID]],Orders[[#This Row],[CustomerID]],Orders[[#This Row],[Order Value]])</f>
        <v>O04149C046242924.648</v>
      </c>
    </row>
    <row r="1402" spans="1:19" hidden="1" x14ac:dyDescent="0.25">
      <c r="A1402" s="1" t="s">
        <v>1898</v>
      </c>
      <c r="B1402" s="1" t="s">
        <v>601</v>
      </c>
      <c r="C1402" s="1" t="s">
        <v>95</v>
      </c>
      <c r="D1402" s="1" t="e">
        <f>VLOOKUP(C1402,Products[],2,FALSE)</f>
        <v>#N/A</v>
      </c>
      <c r="E1402" s="1" t="e">
        <f>VLOOKUP(Orders[[#This Row],[ProductID]],Products[],3,FALSE)</f>
        <v>#N/A</v>
      </c>
      <c r="F1402" s="1" t="s">
        <v>19</v>
      </c>
      <c r="G1402" s="1" t="str">
        <f>_xlfn.XLOOKUP(Orders[[#This Row],[CustomerID]],'Customers'!A:A,'Customers'!E:E)</f>
        <v>Consumer</v>
      </c>
      <c r="H1402" s="2">
        <v>45803</v>
      </c>
      <c r="I1402" s="2">
        <v>45813</v>
      </c>
      <c r="J1402">
        <v>8</v>
      </c>
      <c r="K1402">
        <v>347.09</v>
      </c>
      <c r="L1402">
        <v>0.05</v>
      </c>
      <c r="M1402" s="1" t="s">
        <v>39</v>
      </c>
      <c r="N1402" s="1" t="s">
        <v>84</v>
      </c>
      <c r="O1402" s="1" t="s">
        <v>24</v>
      </c>
      <c r="P1402" s="3">
        <f>Orders[[#This Row],[Quantity]]*Orders[[#This Row],[UnitPrice]]*(1-Orders[[#This Row],[Discount]])</f>
        <v>2637.8839999999996</v>
      </c>
      <c r="Q1402" s="1" t="str">
        <f>IF(AND(Orders[[#This Row],[Order Value]]&gt;50000,Orders[[#This Row],[Status]]="Completed"),"Yes","No")</f>
        <v>No</v>
      </c>
      <c r="R1402" s="1" t="str">
        <f>IF(OR(Orders[[#This Row],[Region]]="Dhaka",Orders[[#This Row],[Region]]="Chattogram"),"Priority","Standard")</f>
        <v>Standard</v>
      </c>
      <c r="S1402" s="1" t="str">
        <f>_xlfn.CONCAT(Orders[[#This Row],[OrderID]],Orders[[#This Row],[CustomerID]],Orders[[#This Row],[Order Value]])</f>
        <v>O01683C00672637.884</v>
      </c>
    </row>
    <row r="1403" spans="1:19" x14ac:dyDescent="0.25">
      <c r="A1403" s="1" t="s">
        <v>1899</v>
      </c>
      <c r="B1403" s="1" t="s">
        <v>99</v>
      </c>
      <c r="C1403" s="1" t="s">
        <v>154</v>
      </c>
      <c r="D1403" s="1" t="str">
        <f>VLOOKUP(C1403,Products[],2,FALSE)</f>
        <v>Household Standard 873</v>
      </c>
      <c r="E1403" s="1" t="str">
        <f>VLOOKUP(Orders[[#This Row],[ProductID]],Products[],3,FALSE)</f>
        <v>Groceries</v>
      </c>
      <c r="F1403" s="1" t="s">
        <v>59</v>
      </c>
      <c r="G1403" s="1" t="str">
        <f>_xlfn.XLOOKUP(Orders[[#This Row],[CustomerID]],'Customers'!A:A,'Customers'!E:E)</f>
        <v>Home Office</v>
      </c>
      <c r="H1403" s="2">
        <v>45783</v>
      </c>
      <c r="I1403" s="2">
        <v>45788</v>
      </c>
      <c r="J1403">
        <v>16</v>
      </c>
      <c r="K1403">
        <v>6016.54</v>
      </c>
      <c r="L1403">
        <v>0.2</v>
      </c>
      <c r="M1403" s="1" t="s">
        <v>52</v>
      </c>
      <c r="N1403" s="1" t="s">
        <v>34</v>
      </c>
      <c r="O1403" s="1" t="s">
        <v>35</v>
      </c>
      <c r="P1403" s="3">
        <f>Orders[[#This Row],[Quantity]]*Orders[[#This Row],[UnitPrice]]*(1-Orders[[#This Row],[Discount]])</f>
        <v>77011.712</v>
      </c>
      <c r="Q1403" s="1" t="str">
        <f>IF(AND(Orders[[#This Row],[Order Value]]&gt;50000,Orders[[#This Row],[Status]]="Completed"),"Yes","No")</f>
        <v>Yes</v>
      </c>
      <c r="R1403" s="1" t="str">
        <f>IF(OR(Orders[[#This Row],[Region]]="Dhaka",Orders[[#This Row],[Region]]="Chattogram"),"Priority","Standard")</f>
        <v>Priority</v>
      </c>
      <c r="S1403" s="1" t="str">
        <f>_xlfn.CONCAT(Orders[[#This Row],[OrderID]],Orders[[#This Row],[CustomerID]],Orders[[#This Row],[Order Value]])</f>
        <v>O04278C050077011.712</v>
      </c>
    </row>
    <row r="1404" spans="1:19" x14ac:dyDescent="0.25">
      <c r="A1404" s="1" t="s">
        <v>1900</v>
      </c>
      <c r="B1404" s="1" t="s">
        <v>706</v>
      </c>
      <c r="C1404" s="1" t="s">
        <v>65</v>
      </c>
      <c r="D1404" s="1" t="str">
        <f>VLOOKUP(C1404,Products[],2,FALSE)</f>
        <v>Household Classic 671</v>
      </c>
      <c r="E1404" s="1" t="str">
        <f>VLOOKUP(Orders[[#This Row],[ProductID]],Products[],3,FALSE)</f>
        <v>Groceries</v>
      </c>
      <c r="F1404" s="1" t="s">
        <v>152</v>
      </c>
      <c r="G1404" s="1" t="str">
        <f>_xlfn.XLOOKUP(Orders[[#This Row],[CustomerID]],'Customers'!A:A,'Customers'!E:E)</f>
        <v>SMB</v>
      </c>
      <c r="H1404" s="2">
        <v>45968</v>
      </c>
      <c r="I1404" s="2">
        <v>45982</v>
      </c>
      <c r="J1404">
        <v>16</v>
      </c>
      <c r="K1404">
        <v>3378.75</v>
      </c>
      <c r="L1404">
        <v>0</v>
      </c>
      <c r="M1404" s="1" t="s">
        <v>20</v>
      </c>
      <c r="N1404" s="1" t="s">
        <v>28</v>
      </c>
      <c r="O1404" s="1" t="s">
        <v>29</v>
      </c>
      <c r="P1404" s="3">
        <f>Orders[[#This Row],[Quantity]]*Orders[[#This Row],[UnitPrice]]*(1-Orders[[#This Row],[Discount]])</f>
        <v>54060</v>
      </c>
      <c r="Q1404" s="1" t="str">
        <f>IF(AND(Orders[[#This Row],[Order Value]]&gt;50000,Orders[[#This Row],[Status]]="Completed"),"Yes","No")</f>
        <v>No</v>
      </c>
      <c r="R1404" s="1" t="str">
        <f>IF(OR(Orders[[#This Row],[Region]]="Dhaka",Orders[[#This Row],[Region]]="Chattogram"),"Priority","Standard")</f>
        <v>Priority</v>
      </c>
      <c r="S1404" s="1" t="str">
        <f>_xlfn.CONCAT(Orders[[#This Row],[OrderID]],Orders[[#This Row],[CustomerID]],Orders[[#This Row],[Order Value]])</f>
        <v>O03646C012854060</v>
      </c>
    </row>
    <row r="1405" spans="1:19" x14ac:dyDescent="0.25">
      <c r="A1405" s="1" t="s">
        <v>1901</v>
      </c>
      <c r="B1405" s="1" t="s">
        <v>1647</v>
      </c>
      <c r="C1405" s="1" t="s">
        <v>131</v>
      </c>
      <c r="D1405" s="1" t="str">
        <f>VLOOKUP(C1405,Products[],2,FALSE)</f>
        <v>Tables Plus 844</v>
      </c>
      <c r="E1405" s="1" t="str">
        <f>VLOOKUP(Orders[[#This Row],[ProductID]],Products[],3,FALSE)</f>
        <v>Furniture</v>
      </c>
      <c r="F1405" s="1" t="s">
        <v>42</v>
      </c>
      <c r="G1405" s="1" t="str">
        <f>_xlfn.XLOOKUP(Orders[[#This Row],[CustomerID]],'Customers'!A:A,'Customers'!E:E)</f>
        <v>SMB</v>
      </c>
      <c r="H1405" s="2">
        <v>45651</v>
      </c>
      <c r="I1405" s="2">
        <v>45652</v>
      </c>
      <c r="J1405">
        <v>5</v>
      </c>
      <c r="K1405">
        <v>4574.5600000000004</v>
      </c>
      <c r="L1405">
        <v>0.2</v>
      </c>
      <c r="M1405" s="1" t="s">
        <v>20</v>
      </c>
      <c r="N1405" s="1" t="s">
        <v>34</v>
      </c>
      <c r="O1405" s="1" t="s">
        <v>35</v>
      </c>
      <c r="P1405" s="3">
        <f>Orders[[#This Row],[Quantity]]*Orders[[#This Row],[UnitPrice]]*(1-Orders[[#This Row],[Discount]])</f>
        <v>18298.240000000002</v>
      </c>
      <c r="Q1405" s="1" t="str">
        <f>IF(AND(Orders[[#This Row],[Order Value]]&gt;50000,Orders[[#This Row],[Status]]="Completed"),"Yes","No")</f>
        <v>No</v>
      </c>
      <c r="R1405" s="1" t="str">
        <f>IF(OR(Orders[[#This Row],[Region]]="Dhaka",Orders[[#This Row],[Region]]="Chattogram"),"Priority","Standard")</f>
        <v>Priority</v>
      </c>
      <c r="S1405" s="1" t="str">
        <f>_xlfn.CONCAT(Orders[[#This Row],[OrderID]],Orders[[#This Row],[CustomerID]],Orders[[#This Row],[Order Value]])</f>
        <v>O04673C047718298.24</v>
      </c>
    </row>
    <row r="1406" spans="1:19" x14ac:dyDescent="0.25">
      <c r="A1406" s="1" t="s">
        <v>1902</v>
      </c>
      <c r="B1406" s="1" t="s">
        <v>661</v>
      </c>
      <c r="C1406" s="1" t="s">
        <v>154</v>
      </c>
      <c r="D1406" s="1" t="str">
        <f>VLOOKUP(C1406,Products[],2,FALSE)</f>
        <v>Household Standard 873</v>
      </c>
      <c r="E1406" s="1" t="str">
        <f>VLOOKUP(Orders[[#This Row],[ProductID]],Products[],3,FALSE)</f>
        <v>Groceries</v>
      </c>
      <c r="F1406" s="1" t="s">
        <v>51</v>
      </c>
      <c r="G1406" s="1" t="str">
        <f>_xlfn.XLOOKUP(Orders[[#This Row],[CustomerID]],'Customers'!A:A,'Customers'!E:E)</f>
        <v>SMB</v>
      </c>
      <c r="H1406" s="2">
        <v>45731</v>
      </c>
      <c r="I1406" s="2">
        <v>45740</v>
      </c>
      <c r="J1406">
        <v>24</v>
      </c>
      <c r="K1406">
        <v>7010.96</v>
      </c>
      <c r="L1406">
        <v>0</v>
      </c>
      <c r="M1406" s="1" t="s">
        <v>52</v>
      </c>
      <c r="N1406" s="1" t="s">
        <v>34</v>
      </c>
      <c r="O1406" s="1" t="s">
        <v>29</v>
      </c>
      <c r="P1406" s="3">
        <f>Orders[[#This Row],[Quantity]]*Orders[[#This Row],[UnitPrice]]*(1-Orders[[#This Row],[Discount]])</f>
        <v>168263.04000000001</v>
      </c>
      <c r="Q1406" s="1" t="str">
        <f>IF(AND(Orders[[#This Row],[Order Value]]&gt;50000,Orders[[#This Row],[Status]]="Completed"),"Yes","No")</f>
        <v>Yes</v>
      </c>
      <c r="R1406" s="1" t="str">
        <f>IF(OR(Orders[[#This Row],[Region]]="Dhaka",Orders[[#This Row],[Region]]="Chattogram"),"Priority","Standard")</f>
        <v>Priority</v>
      </c>
      <c r="S1406" s="1" t="str">
        <f>_xlfn.CONCAT(Orders[[#This Row],[OrderID]],Orders[[#This Row],[CustomerID]],Orders[[#This Row],[Order Value]])</f>
        <v>O05855C0024168263.04</v>
      </c>
    </row>
    <row r="1407" spans="1:19" x14ac:dyDescent="0.25">
      <c r="A1407" s="1" t="s">
        <v>1903</v>
      </c>
      <c r="B1407" s="1" t="s">
        <v>1024</v>
      </c>
      <c r="C1407" s="1" t="s">
        <v>151</v>
      </c>
      <c r="D1407" s="1" t="str">
        <f>VLOOKUP(C1407,Products[],2,FALSE)</f>
        <v>Paper Lite 570</v>
      </c>
      <c r="E1407" s="1" t="str">
        <f>VLOOKUP(Orders[[#This Row],[ProductID]],Products[],3,FALSE)</f>
        <v>Office Supplies</v>
      </c>
      <c r="F1407" s="1" t="s">
        <v>13</v>
      </c>
      <c r="G1407" s="1" t="str">
        <f>_xlfn.XLOOKUP(Orders[[#This Row],[CustomerID]],'Customers'!A:A,'Customers'!E:E)</f>
        <v>Home Office</v>
      </c>
      <c r="H1407" s="2">
        <v>45804</v>
      </c>
      <c r="I1407" s="2">
        <v>45806</v>
      </c>
      <c r="J1407">
        <v>8</v>
      </c>
      <c r="K1407">
        <v>3590.9</v>
      </c>
      <c r="L1407">
        <v>0.05</v>
      </c>
      <c r="M1407" s="1" t="s">
        <v>14</v>
      </c>
      <c r="N1407" s="1" t="s">
        <v>84</v>
      </c>
      <c r="O1407" s="1" t="s">
        <v>35</v>
      </c>
      <c r="P1407" s="3">
        <f>Orders[[#This Row],[Quantity]]*Orders[[#This Row],[UnitPrice]]*(1-Orders[[#This Row],[Discount]])</f>
        <v>27290.84</v>
      </c>
      <c r="Q1407" s="1" t="str">
        <f>IF(AND(Orders[[#This Row],[Order Value]]&gt;50000,Orders[[#This Row],[Status]]="Completed"),"Yes","No")</f>
        <v>No</v>
      </c>
      <c r="R1407" s="1" t="str">
        <f>IF(OR(Orders[[#This Row],[Region]]="Dhaka",Orders[[#This Row],[Region]]="Chattogram"),"Priority","Standard")</f>
        <v>Standard</v>
      </c>
      <c r="S1407" s="1" t="str">
        <f>_xlfn.CONCAT(Orders[[#This Row],[OrderID]],Orders[[#This Row],[CustomerID]],Orders[[#This Row],[Order Value]])</f>
        <v>O05653C005827290.84</v>
      </c>
    </row>
    <row r="1408" spans="1:19" x14ac:dyDescent="0.25">
      <c r="A1408" s="1" t="s">
        <v>1904</v>
      </c>
      <c r="B1408" s="1" t="s">
        <v>977</v>
      </c>
      <c r="C1408" s="1" t="s">
        <v>104</v>
      </c>
      <c r="D1408" s="1" t="str">
        <f>VLOOKUP(C1408,Products[],2,FALSE)</f>
        <v>Audio Prime 238</v>
      </c>
      <c r="E1408" s="1" t="str">
        <f>VLOOKUP(Orders[[#This Row],[ProductID]],Products[],3,FALSE)</f>
        <v>Electronics</v>
      </c>
      <c r="F1408" s="1" t="s">
        <v>13</v>
      </c>
      <c r="G1408" s="1" t="str">
        <f>_xlfn.XLOOKUP(Orders[[#This Row],[CustomerID]],'Customers'!A:A,'Customers'!E:E)</f>
        <v>consumer</v>
      </c>
      <c r="H1408" s="2">
        <v>45732</v>
      </c>
      <c r="I1408" s="2">
        <v>45742</v>
      </c>
      <c r="J1408">
        <v>23</v>
      </c>
      <c r="K1408">
        <v>4354.03</v>
      </c>
      <c r="L1408">
        <v>0.05</v>
      </c>
      <c r="M1408" s="1" t="s">
        <v>20</v>
      </c>
      <c r="N1408" s="1" t="s">
        <v>34</v>
      </c>
      <c r="O1408" s="1" t="s">
        <v>21</v>
      </c>
      <c r="P1408" s="3">
        <f>Orders[[#This Row],[Quantity]]*Orders[[#This Row],[UnitPrice]]*(1-Orders[[#This Row],[Discount]])</f>
        <v>95135.555499999988</v>
      </c>
      <c r="Q1408" s="1" t="str">
        <f>IF(AND(Orders[[#This Row],[Order Value]]&gt;50000,Orders[[#This Row],[Status]]="Completed"),"Yes","No")</f>
        <v>Yes</v>
      </c>
      <c r="R1408" s="1" t="str">
        <f>IF(OR(Orders[[#This Row],[Region]]="Dhaka",Orders[[#This Row],[Region]]="Chattogram"),"Priority","Standard")</f>
        <v>Priority</v>
      </c>
      <c r="S1408" s="1" t="str">
        <f>_xlfn.CONCAT(Orders[[#This Row],[OrderID]],Orders[[#This Row],[CustomerID]],Orders[[#This Row],[Order Value]])</f>
        <v>O02361C006195135.5555</v>
      </c>
    </row>
    <row r="1409" spans="1:19" x14ac:dyDescent="0.25">
      <c r="A1409" s="1" t="s">
        <v>1905</v>
      </c>
      <c r="B1409" s="1" t="s">
        <v>350</v>
      </c>
      <c r="C1409" s="1" t="s">
        <v>41</v>
      </c>
      <c r="D1409" s="1" t="str">
        <f>VLOOKUP(C1409,Products[],2,FALSE)</f>
        <v>Personal Care Mini 941</v>
      </c>
      <c r="E1409" s="1" t="str">
        <f>VLOOKUP(Orders[[#This Row],[ProductID]],Products[],3,FALSE)</f>
        <v>Groceries</v>
      </c>
      <c r="F1409" s="1" t="s">
        <v>125</v>
      </c>
      <c r="G1409" s="1" t="str">
        <f>_xlfn.XLOOKUP(Orders[[#This Row],[CustomerID]],'Customers'!A:A,'Customers'!E:E)</f>
        <v>consumer</v>
      </c>
      <c r="H1409" s="2">
        <v>45560</v>
      </c>
      <c r="I1409" s="2">
        <v>45562</v>
      </c>
      <c r="J1409">
        <v>24</v>
      </c>
      <c r="K1409">
        <v>7303.79</v>
      </c>
      <c r="L1409">
        <v>0</v>
      </c>
      <c r="M1409" s="1" t="s">
        <v>14</v>
      </c>
      <c r="N1409" s="1" t="s">
        <v>34</v>
      </c>
      <c r="O1409" s="1" t="s">
        <v>21</v>
      </c>
      <c r="P1409" s="3">
        <f>Orders[[#This Row],[Quantity]]*Orders[[#This Row],[UnitPrice]]*(1-Orders[[#This Row],[Discount]])</f>
        <v>175290.96</v>
      </c>
      <c r="Q1409" s="1" t="str">
        <f>IF(AND(Orders[[#This Row],[Order Value]]&gt;50000,Orders[[#This Row],[Status]]="Completed"),"Yes","No")</f>
        <v>Yes</v>
      </c>
      <c r="R1409" s="1" t="str">
        <f>IF(OR(Orders[[#This Row],[Region]]="Dhaka",Orders[[#This Row],[Region]]="Chattogram"),"Priority","Standard")</f>
        <v>Standard</v>
      </c>
      <c r="S1409" s="1" t="str">
        <f>_xlfn.CONCAT(Orders[[#This Row],[OrderID]],Orders[[#This Row],[CustomerID]],Orders[[#This Row],[Order Value]])</f>
        <v>O01763C0248175290.96</v>
      </c>
    </row>
    <row r="1410" spans="1:19" x14ac:dyDescent="0.25">
      <c r="A1410" s="1" t="s">
        <v>1906</v>
      </c>
      <c r="B1410" s="1" t="s">
        <v>520</v>
      </c>
      <c r="C1410" s="1" t="s">
        <v>151</v>
      </c>
      <c r="D1410" s="1" t="str">
        <f>VLOOKUP(C1410,Products[],2,FALSE)</f>
        <v>Paper Lite 570</v>
      </c>
      <c r="E1410" s="1" t="str">
        <f>VLOOKUP(Orders[[#This Row],[ProductID]],Products[],3,FALSE)</f>
        <v>Office Supplies</v>
      </c>
      <c r="F1410" s="1" t="s">
        <v>152</v>
      </c>
      <c r="G1410" s="1" t="str">
        <f>_xlfn.XLOOKUP(Orders[[#This Row],[CustomerID]],'Customers'!A:A,'Customers'!E:E)</f>
        <v>Corporate</v>
      </c>
      <c r="H1410" s="2">
        <v>45666</v>
      </c>
      <c r="I1410" s="2">
        <v>45667</v>
      </c>
      <c r="J1410">
        <v>5</v>
      </c>
      <c r="K1410">
        <v>5607.63</v>
      </c>
      <c r="L1410">
        <v>0</v>
      </c>
      <c r="M1410" s="1" t="s">
        <v>43</v>
      </c>
      <c r="N1410" s="1" t="s">
        <v>28</v>
      </c>
      <c r="O1410" s="1" t="s">
        <v>21</v>
      </c>
      <c r="P1410" s="3">
        <f>Orders[[#This Row],[Quantity]]*Orders[[#This Row],[UnitPrice]]*(1-Orders[[#This Row],[Discount]])</f>
        <v>28038.15</v>
      </c>
      <c r="Q1410" s="1" t="str">
        <f>IF(AND(Orders[[#This Row],[Order Value]]&gt;50000,Orders[[#This Row],[Status]]="Completed"),"Yes","No")</f>
        <v>No</v>
      </c>
      <c r="R1410" s="1" t="str">
        <f>IF(OR(Orders[[#This Row],[Region]]="Dhaka",Orders[[#This Row],[Region]]="Chattogram"),"Priority","Standard")</f>
        <v>Standard</v>
      </c>
      <c r="S1410" s="1" t="str">
        <f>_xlfn.CONCAT(Orders[[#This Row],[OrderID]],Orders[[#This Row],[CustomerID]],Orders[[#This Row],[Order Value]])</f>
        <v>O04569C022928038.15</v>
      </c>
    </row>
    <row r="1411" spans="1:19" x14ac:dyDescent="0.25">
      <c r="A1411" s="1" t="s">
        <v>1907</v>
      </c>
      <c r="B1411" s="1" t="s">
        <v>64</v>
      </c>
      <c r="C1411" s="1" t="s">
        <v>160</v>
      </c>
      <c r="D1411" s="1" t="str">
        <f>VLOOKUP(C1411,Products[],2,FALSE)</f>
        <v>Audio Pro 619</v>
      </c>
      <c r="E1411" s="1" t="str">
        <f>VLOOKUP(Orders[[#This Row],[ProductID]],Products[],3,FALSE)</f>
        <v>Electronics</v>
      </c>
      <c r="F1411" s="1" t="s">
        <v>51</v>
      </c>
      <c r="G1411" s="1" t="str">
        <f>_xlfn.XLOOKUP(Orders[[#This Row],[CustomerID]],'Customers'!A:A,'Customers'!E:E)</f>
        <v>consumer</v>
      </c>
      <c r="H1411" s="2">
        <v>45755</v>
      </c>
      <c r="I1411" s="2">
        <v>45761</v>
      </c>
      <c r="J1411">
        <v>5</v>
      </c>
      <c r="K1411">
        <v>5582.01</v>
      </c>
      <c r="L1411">
        <v>0</v>
      </c>
      <c r="M1411" s="1" t="s">
        <v>39</v>
      </c>
      <c r="N1411" s="1" t="s">
        <v>34</v>
      </c>
      <c r="O1411" s="1" t="s">
        <v>29</v>
      </c>
      <c r="P1411" s="3">
        <f>Orders[[#This Row],[Quantity]]*Orders[[#This Row],[UnitPrice]]*(1-Orders[[#This Row],[Discount]])</f>
        <v>27910.050000000003</v>
      </c>
      <c r="Q1411" s="1" t="str">
        <f>IF(AND(Orders[[#This Row],[Order Value]]&gt;50000,Orders[[#This Row],[Status]]="Completed"),"Yes","No")</f>
        <v>No</v>
      </c>
      <c r="R1411" s="1" t="str">
        <f>IF(OR(Orders[[#This Row],[Region]]="Dhaka",Orders[[#This Row],[Region]]="Chattogram"),"Priority","Standard")</f>
        <v>Standard</v>
      </c>
      <c r="S1411" s="1" t="str">
        <f>_xlfn.CONCAT(Orders[[#This Row],[OrderID]],Orders[[#This Row],[CustomerID]],Orders[[#This Row],[Order Value]])</f>
        <v>O05974C024927910.05</v>
      </c>
    </row>
    <row r="1412" spans="1:19" x14ac:dyDescent="0.25">
      <c r="A1412" s="1" t="s">
        <v>1908</v>
      </c>
      <c r="B1412" s="1" t="s">
        <v>555</v>
      </c>
      <c r="C1412" s="1" t="s">
        <v>78</v>
      </c>
      <c r="D1412" s="1" t="str">
        <f>VLOOKUP(C1412,Products[],2,FALSE)</f>
        <v>Personal Care Eco 185</v>
      </c>
      <c r="E1412" s="1" t="str">
        <f>VLOOKUP(Orders[[#This Row],[ProductID]],Products[],3,FALSE)</f>
        <v>Groceries</v>
      </c>
      <c r="F1412" s="1" t="s">
        <v>59</v>
      </c>
      <c r="G1412" s="1" t="str">
        <f>_xlfn.XLOOKUP(Orders[[#This Row],[CustomerID]],'Customers'!A:A,'Customers'!E:E)</f>
        <v>Home Office</v>
      </c>
      <c r="H1412" s="2">
        <v>45472</v>
      </c>
      <c r="I1412" s="2">
        <v>45477</v>
      </c>
      <c r="J1412">
        <v>19</v>
      </c>
      <c r="K1412">
        <v>4600.71</v>
      </c>
      <c r="L1412">
        <v>0</v>
      </c>
      <c r="M1412" s="1" t="s">
        <v>14</v>
      </c>
      <c r="N1412" s="1" t="s">
        <v>34</v>
      </c>
      <c r="O1412" s="1" t="s">
        <v>35</v>
      </c>
      <c r="P1412" s="3">
        <f>Orders[[#This Row],[Quantity]]*Orders[[#This Row],[UnitPrice]]*(1-Orders[[#This Row],[Discount]])</f>
        <v>87413.49</v>
      </c>
      <c r="Q1412" s="1" t="str">
        <f>IF(AND(Orders[[#This Row],[Order Value]]&gt;50000,Orders[[#This Row],[Status]]="Completed"),"Yes","No")</f>
        <v>Yes</v>
      </c>
      <c r="R1412" s="1" t="str">
        <f>IF(OR(Orders[[#This Row],[Region]]="Dhaka",Orders[[#This Row],[Region]]="Chattogram"),"Priority","Standard")</f>
        <v>Standard</v>
      </c>
      <c r="S1412" s="1" t="str">
        <f>_xlfn.CONCAT(Orders[[#This Row],[OrderID]],Orders[[#This Row],[CustomerID]],Orders[[#This Row],[Order Value]])</f>
        <v>O05181C038987413.49</v>
      </c>
    </row>
    <row r="1413" spans="1:19" x14ac:dyDescent="0.25">
      <c r="A1413" s="1" t="s">
        <v>1909</v>
      </c>
      <c r="B1413" s="1" t="s">
        <v>528</v>
      </c>
      <c r="C1413" s="1" t="s">
        <v>41</v>
      </c>
      <c r="D1413" s="1" t="str">
        <f>VLOOKUP(C1413,Products[],2,FALSE)</f>
        <v>Personal Care Mini 941</v>
      </c>
      <c r="E1413" s="1" t="str">
        <f>VLOOKUP(Orders[[#This Row],[ProductID]],Products[],3,FALSE)</f>
        <v>Groceries</v>
      </c>
      <c r="F1413" s="1" t="s">
        <v>59</v>
      </c>
      <c r="G1413" s="1" t="str">
        <f>_xlfn.XLOOKUP(Orders[[#This Row],[CustomerID]],'Customers'!A:A,'Customers'!E:E)</f>
        <v>SMB</v>
      </c>
      <c r="H1413" s="2">
        <v>45908</v>
      </c>
      <c r="I1413" s="2">
        <v>45909</v>
      </c>
      <c r="J1413">
        <v>12</v>
      </c>
      <c r="K1413">
        <v>2134.3200000000002</v>
      </c>
      <c r="L1413">
        <v>0</v>
      </c>
      <c r="M1413" s="1" t="s">
        <v>52</v>
      </c>
      <c r="N1413" s="1" t="s">
        <v>34</v>
      </c>
      <c r="O1413" s="1" t="s">
        <v>21</v>
      </c>
      <c r="P1413" s="3">
        <f>Orders[[#This Row],[Quantity]]*Orders[[#This Row],[UnitPrice]]*(1-Orders[[#This Row],[Discount]])</f>
        <v>25611.840000000004</v>
      </c>
      <c r="Q1413" s="1" t="str">
        <f>IF(AND(Orders[[#This Row],[Order Value]]&gt;50000,Orders[[#This Row],[Status]]="Completed"),"Yes","No")</f>
        <v>No</v>
      </c>
      <c r="R1413" s="1" t="str">
        <f>IF(OR(Orders[[#This Row],[Region]]="Dhaka",Orders[[#This Row],[Region]]="Chattogram"),"Priority","Standard")</f>
        <v>Priority</v>
      </c>
      <c r="S1413" s="1" t="str">
        <f>_xlfn.CONCAT(Orders[[#This Row],[OrderID]],Orders[[#This Row],[CustomerID]],Orders[[#This Row],[Order Value]])</f>
        <v>O04031C048825611.84</v>
      </c>
    </row>
    <row r="1414" spans="1:19" x14ac:dyDescent="0.25">
      <c r="A1414" s="1" t="s">
        <v>1910</v>
      </c>
      <c r="B1414" s="1" t="s">
        <v>636</v>
      </c>
      <c r="C1414" s="1" t="s">
        <v>160</v>
      </c>
      <c r="D1414" s="1" t="str">
        <f>VLOOKUP(C1414,Products[],2,FALSE)</f>
        <v>Audio Pro 619</v>
      </c>
      <c r="E1414" s="1" t="str">
        <f>VLOOKUP(Orders[[#This Row],[ProductID]],Products[],3,FALSE)</f>
        <v>Electronics</v>
      </c>
      <c r="F1414" s="1" t="s">
        <v>33</v>
      </c>
      <c r="G1414" s="1" t="str">
        <f>_xlfn.XLOOKUP(Orders[[#This Row],[CustomerID]],'Customers'!A:A,'Customers'!E:E)</f>
        <v>Home Office</v>
      </c>
      <c r="H1414" s="2">
        <v>45973</v>
      </c>
      <c r="I1414" s="2">
        <v>45972</v>
      </c>
      <c r="J1414">
        <v>24</v>
      </c>
      <c r="K1414">
        <v>3940.95</v>
      </c>
      <c r="L1414">
        <v>0.2</v>
      </c>
      <c r="M1414" s="1" t="s">
        <v>52</v>
      </c>
      <c r="N1414" s="1" t="s">
        <v>15</v>
      </c>
      <c r="O1414" s="1" t="s">
        <v>21</v>
      </c>
      <c r="P1414" s="3">
        <f>Orders[[#This Row],[Quantity]]*Orders[[#This Row],[UnitPrice]]*(1-Orders[[#This Row],[Discount]])</f>
        <v>75666.239999999991</v>
      </c>
      <c r="Q1414" s="1" t="str">
        <f>IF(AND(Orders[[#This Row],[Order Value]]&gt;50000,Orders[[#This Row],[Status]]="Completed"),"Yes","No")</f>
        <v>No</v>
      </c>
      <c r="R1414" s="1" t="str">
        <f>IF(OR(Orders[[#This Row],[Region]]="Dhaka",Orders[[#This Row],[Region]]="Chattogram"),"Priority","Standard")</f>
        <v>Priority</v>
      </c>
      <c r="S1414" s="1" t="str">
        <f>_xlfn.CONCAT(Orders[[#This Row],[OrderID]],Orders[[#This Row],[CustomerID]],Orders[[#This Row],[Order Value]])</f>
        <v>O03806C013475666.24</v>
      </c>
    </row>
    <row r="1415" spans="1:19" x14ac:dyDescent="0.25">
      <c r="A1415" s="1" t="s">
        <v>1911</v>
      </c>
      <c r="B1415" s="1" t="s">
        <v>57</v>
      </c>
      <c r="C1415" s="1" t="s">
        <v>111</v>
      </c>
      <c r="D1415" s="1" t="str">
        <f>VLOOKUP(C1415,Products[],2,FALSE)</f>
        <v>Footwear Eco 867</v>
      </c>
      <c r="E1415" s="1" t="str">
        <f>VLOOKUP(Orders[[#This Row],[ProductID]],Products[],3,FALSE)</f>
        <v>Apparel</v>
      </c>
      <c r="F1415" s="1" t="s">
        <v>13</v>
      </c>
      <c r="G1415" s="1" t="str">
        <f>_xlfn.XLOOKUP(Orders[[#This Row],[CustomerID]],'Customers'!A:A,'Customers'!E:E)</f>
        <v>Home Office</v>
      </c>
      <c r="H1415" s="2">
        <v>45313</v>
      </c>
      <c r="I1415" s="2">
        <v>45326</v>
      </c>
      <c r="J1415">
        <v>16</v>
      </c>
      <c r="K1415">
        <v>7125.37</v>
      </c>
      <c r="L1415">
        <v>0</v>
      </c>
      <c r="M1415" s="1" t="s">
        <v>20</v>
      </c>
      <c r="N1415" s="1" t="s">
        <v>28</v>
      </c>
      <c r="O1415" s="1" t="s">
        <v>21</v>
      </c>
      <c r="P1415" s="3">
        <f>Orders[[#This Row],[Quantity]]*Orders[[#This Row],[UnitPrice]]*(1-Orders[[#This Row],[Discount]])</f>
        <v>114005.92</v>
      </c>
      <c r="Q1415" s="1" t="str">
        <f>IF(AND(Orders[[#This Row],[Order Value]]&gt;50000,Orders[[#This Row],[Status]]="Completed"),"Yes","No")</f>
        <v>No</v>
      </c>
      <c r="R1415" s="1" t="str">
        <f>IF(OR(Orders[[#This Row],[Region]]="Dhaka",Orders[[#This Row],[Region]]="Chattogram"),"Priority","Standard")</f>
        <v>Priority</v>
      </c>
      <c r="S1415" s="1" t="str">
        <f>_xlfn.CONCAT(Orders[[#This Row],[OrderID]],Orders[[#This Row],[CustomerID]],Orders[[#This Row],[Order Value]])</f>
        <v>O04010C0443114005.92</v>
      </c>
    </row>
    <row r="1416" spans="1:19" x14ac:dyDescent="0.25">
      <c r="A1416" s="1" t="s">
        <v>1912</v>
      </c>
      <c r="B1416" s="1" t="s">
        <v>721</v>
      </c>
      <c r="C1416" s="1" t="s">
        <v>154</v>
      </c>
      <c r="D1416" s="1" t="str">
        <f>VLOOKUP(C1416,Products[],2,FALSE)</f>
        <v>Household Standard 873</v>
      </c>
      <c r="E1416" s="1" t="str">
        <f>VLOOKUP(Orders[[#This Row],[ProductID]],Products[],3,FALSE)</f>
        <v>Groceries</v>
      </c>
      <c r="F1416" s="1" t="s">
        <v>79</v>
      </c>
      <c r="G1416" s="1" t="str">
        <f>_xlfn.XLOOKUP(Orders[[#This Row],[CustomerID]],'Customers'!A:A,'Customers'!E:E)</f>
        <v>Corporate</v>
      </c>
      <c r="H1416" s="2">
        <v>45384</v>
      </c>
      <c r="I1416" s="2">
        <v>45396</v>
      </c>
      <c r="J1416">
        <v>17</v>
      </c>
      <c r="K1416">
        <v>3926.09</v>
      </c>
      <c r="L1416">
        <v>0.05</v>
      </c>
      <c r="M1416" s="1" t="s">
        <v>39</v>
      </c>
      <c r="N1416" s="1" t="s">
        <v>34</v>
      </c>
      <c r="O1416" s="1" t="s">
        <v>29</v>
      </c>
      <c r="P1416" s="3">
        <f>Orders[[#This Row],[Quantity]]*Orders[[#This Row],[UnitPrice]]*(1-Orders[[#This Row],[Discount]])</f>
        <v>63406.353499999997</v>
      </c>
      <c r="Q1416" s="1" t="str">
        <f>IF(AND(Orders[[#This Row],[Order Value]]&gt;50000,Orders[[#This Row],[Status]]="Completed"),"Yes","No")</f>
        <v>Yes</v>
      </c>
      <c r="R1416" s="1" t="str">
        <f>IF(OR(Orders[[#This Row],[Region]]="Dhaka",Orders[[#This Row],[Region]]="Chattogram"),"Priority","Standard")</f>
        <v>Standard</v>
      </c>
      <c r="S1416" s="1" t="str">
        <f>_xlfn.CONCAT(Orders[[#This Row],[OrderID]],Orders[[#This Row],[CustomerID]],Orders[[#This Row],[Order Value]])</f>
        <v>O01274C034463406.3535</v>
      </c>
    </row>
    <row r="1417" spans="1:19" x14ac:dyDescent="0.25">
      <c r="A1417" s="1" t="s">
        <v>1913</v>
      </c>
      <c r="B1417" s="1" t="s">
        <v>269</v>
      </c>
      <c r="C1417" s="1" t="s">
        <v>87</v>
      </c>
      <c r="D1417" s="1" t="str">
        <f>VLOOKUP(C1417,Products[],2,FALSE)</f>
        <v>Storage Plus 812</v>
      </c>
      <c r="E1417" s="1" t="str">
        <f>VLOOKUP(Orders[[#This Row],[ProductID]],Products[],3,FALSE)</f>
        <v>Furniture</v>
      </c>
      <c r="F1417" s="1" t="s">
        <v>47</v>
      </c>
      <c r="G1417" s="1" t="str">
        <f>_xlfn.XLOOKUP(Orders[[#This Row],[CustomerID]],'Customers'!A:A,'Customers'!E:E)</f>
        <v>Home Office</v>
      </c>
      <c r="H1417" s="2">
        <v>45758</v>
      </c>
      <c r="I1417" s="2">
        <v>45763</v>
      </c>
      <c r="J1417">
        <v>22</v>
      </c>
      <c r="K1417">
        <v>5684.03</v>
      </c>
      <c r="L1417">
        <v>0.2</v>
      </c>
      <c r="M1417" s="1" t="s">
        <v>39</v>
      </c>
      <c r="N1417" s="1" t="s">
        <v>34</v>
      </c>
      <c r="O1417" s="1" t="s">
        <v>35</v>
      </c>
      <c r="P1417" s="3">
        <f>Orders[[#This Row],[Quantity]]*Orders[[#This Row],[UnitPrice]]*(1-Orders[[#This Row],[Discount]])</f>
        <v>100038.928</v>
      </c>
      <c r="Q1417" s="1" t="str">
        <f>IF(AND(Orders[[#This Row],[Order Value]]&gt;50000,Orders[[#This Row],[Status]]="Completed"),"Yes","No")</f>
        <v>Yes</v>
      </c>
      <c r="R1417" s="1" t="str">
        <f>IF(OR(Orders[[#This Row],[Region]]="Dhaka",Orders[[#This Row],[Region]]="Chattogram"),"Priority","Standard")</f>
        <v>Standard</v>
      </c>
      <c r="S1417" s="1" t="str">
        <f>_xlfn.CONCAT(Orders[[#This Row],[OrderID]],Orders[[#This Row],[CustomerID]],Orders[[#This Row],[Order Value]])</f>
        <v>O01270C0372100038.928</v>
      </c>
    </row>
    <row r="1418" spans="1:19" x14ac:dyDescent="0.25">
      <c r="A1418" s="1" t="s">
        <v>1914</v>
      </c>
      <c r="B1418" s="1" t="s">
        <v>110</v>
      </c>
      <c r="C1418" s="1" t="s">
        <v>78</v>
      </c>
      <c r="D1418" s="1" t="str">
        <f>VLOOKUP(C1418,Products[],2,FALSE)</f>
        <v>Personal Care Eco 185</v>
      </c>
      <c r="E1418" s="1" t="str">
        <f>VLOOKUP(Orders[[#This Row],[ProductID]],Products[],3,FALSE)</f>
        <v>Groceries</v>
      </c>
      <c r="F1418" s="1" t="s">
        <v>79</v>
      </c>
      <c r="G1418" s="1" t="str">
        <f>_xlfn.XLOOKUP(Orders[[#This Row],[CustomerID]],'Customers'!A:A,'Customers'!E:E)</f>
        <v>consumer</v>
      </c>
      <c r="H1418" s="2">
        <v>45677</v>
      </c>
      <c r="I1418" s="2">
        <v>45682</v>
      </c>
      <c r="J1418">
        <v>8</v>
      </c>
      <c r="K1418">
        <v>5134.9399999999996</v>
      </c>
      <c r="L1418">
        <v>0.15</v>
      </c>
      <c r="M1418" s="1" t="s">
        <v>39</v>
      </c>
      <c r="N1418" s="1" t="s">
        <v>28</v>
      </c>
      <c r="O1418" s="1" t="s">
        <v>29</v>
      </c>
      <c r="P1418" s="3">
        <f>Orders[[#This Row],[Quantity]]*Orders[[#This Row],[UnitPrice]]*(1-Orders[[#This Row],[Discount]])</f>
        <v>34917.591999999997</v>
      </c>
      <c r="Q1418" s="1" t="str">
        <f>IF(AND(Orders[[#This Row],[Order Value]]&gt;50000,Orders[[#This Row],[Status]]="Completed"),"Yes","No")</f>
        <v>No</v>
      </c>
      <c r="R1418" s="1" t="str">
        <f>IF(OR(Orders[[#This Row],[Region]]="Dhaka",Orders[[#This Row],[Region]]="Chattogram"),"Priority","Standard")</f>
        <v>Standard</v>
      </c>
      <c r="S1418" s="1" t="str">
        <f>_xlfn.CONCAT(Orders[[#This Row],[OrderID]],Orders[[#This Row],[CustomerID]],Orders[[#This Row],[Order Value]])</f>
        <v>O04896C035634917.592</v>
      </c>
    </row>
    <row r="1419" spans="1:19" x14ac:dyDescent="0.25">
      <c r="A1419" s="1" t="s">
        <v>1915</v>
      </c>
      <c r="B1419" s="1" t="s">
        <v>797</v>
      </c>
      <c r="C1419" s="1" t="s">
        <v>267</v>
      </c>
      <c r="D1419" s="1" t="str">
        <f>VLOOKUP(C1419,Products[],2,FALSE)</f>
        <v>Decor Prime 953</v>
      </c>
      <c r="E1419" s="1" t="str">
        <f>VLOOKUP(Orders[[#This Row],[ProductID]],Products[],3,FALSE)</f>
        <v>Furniture</v>
      </c>
      <c r="F1419" s="1" t="s">
        <v>59</v>
      </c>
      <c r="G1419" s="1" t="str">
        <f>_xlfn.XLOOKUP(Orders[[#This Row],[CustomerID]],'Customers'!A:A,'Customers'!E:E)</f>
        <v>Home Office</v>
      </c>
      <c r="H1419" s="2">
        <v>45429</v>
      </c>
      <c r="I1419" s="2">
        <v>45437</v>
      </c>
      <c r="J1419">
        <v>23</v>
      </c>
      <c r="K1419">
        <v>5367.74</v>
      </c>
      <c r="L1419">
        <v>0.15</v>
      </c>
      <c r="M1419" s="1" t="s">
        <v>20</v>
      </c>
      <c r="N1419" s="1" t="s">
        <v>28</v>
      </c>
      <c r="O1419" s="1" t="s">
        <v>29</v>
      </c>
      <c r="P1419" s="3">
        <f>Orders[[#This Row],[Quantity]]*Orders[[#This Row],[UnitPrice]]*(1-Orders[[#This Row],[Discount]])</f>
        <v>104939.317</v>
      </c>
      <c r="Q1419" s="1" t="str">
        <f>IF(AND(Orders[[#This Row],[Order Value]]&gt;50000,Orders[[#This Row],[Status]]="Completed"),"Yes","No")</f>
        <v>No</v>
      </c>
      <c r="R1419" s="1" t="str">
        <f>IF(OR(Orders[[#This Row],[Region]]="Dhaka",Orders[[#This Row],[Region]]="Chattogram"),"Priority","Standard")</f>
        <v>Priority</v>
      </c>
      <c r="S1419" s="1" t="str">
        <f>_xlfn.CONCAT(Orders[[#This Row],[OrderID]],Orders[[#This Row],[CustomerID]],Orders[[#This Row],[Order Value]])</f>
        <v>O03864C0289104939.317</v>
      </c>
    </row>
    <row r="1420" spans="1:19" hidden="1" x14ac:dyDescent="0.25">
      <c r="A1420" s="1" t="s">
        <v>1916</v>
      </c>
      <c r="B1420" s="1" t="s">
        <v>195</v>
      </c>
      <c r="C1420" s="1" t="s">
        <v>221</v>
      </c>
      <c r="D1420" s="1" t="e">
        <f>VLOOKUP(C1420,Products[],2,FALSE)</f>
        <v>#N/A</v>
      </c>
      <c r="E1420" s="1" t="e">
        <f>VLOOKUP(Orders[[#This Row],[ProductID]],Products[],3,FALSE)</f>
        <v>#N/A</v>
      </c>
      <c r="F1420" s="1" t="s">
        <v>13</v>
      </c>
      <c r="G1420" s="1" t="str">
        <f>_xlfn.XLOOKUP(Orders[[#This Row],[CustomerID]],'Customers'!A:A,'Customers'!E:E)</f>
        <v>Corporate</v>
      </c>
      <c r="H1420" s="2">
        <v>45866</v>
      </c>
      <c r="I1420" s="2">
        <v>45868</v>
      </c>
      <c r="J1420">
        <v>7</v>
      </c>
      <c r="K1420">
        <v>5085.12</v>
      </c>
      <c r="L1420">
        <v>0.1</v>
      </c>
      <c r="M1420" s="1" t="s">
        <v>43</v>
      </c>
      <c r="N1420" s="1" t="s">
        <v>34</v>
      </c>
      <c r="O1420" s="1" t="s">
        <v>24</v>
      </c>
      <c r="P1420" s="3">
        <f>Orders[[#This Row],[Quantity]]*Orders[[#This Row],[UnitPrice]]*(1-Orders[[#This Row],[Discount]])</f>
        <v>32036.255999999998</v>
      </c>
      <c r="Q1420" s="1" t="str">
        <f>IF(AND(Orders[[#This Row],[Order Value]]&gt;50000,Orders[[#This Row],[Status]]="Completed"),"Yes","No")</f>
        <v>No</v>
      </c>
      <c r="R1420" s="1" t="str">
        <f>IF(OR(Orders[[#This Row],[Region]]="Dhaka",Orders[[#This Row],[Region]]="Chattogram"),"Priority","Standard")</f>
        <v>Standard</v>
      </c>
      <c r="S1420" s="1" t="str">
        <f>_xlfn.CONCAT(Orders[[#This Row],[OrderID]],Orders[[#This Row],[CustomerID]],Orders[[#This Row],[Order Value]])</f>
        <v>O01523C021732036.256</v>
      </c>
    </row>
    <row r="1421" spans="1:19" x14ac:dyDescent="0.25">
      <c r="A1421" s="1" t="s">
        <v>1917</v>
      </c>
      <c r="B1421" s="1" t="s">
        <v>963</v>
      </c>
      <c r="C1421" s="1" t="s">
        <v>87</v>
      </c>
      <c r="D1421" s="1" t="str">
        <f>VLOOKUP(C1421,Products[],2,FALSE)</f>
        <v>Storage Plus 812</v>
      </c>
      <c r="E1421" s="1" t="str">
        <f>VLOOKUP(Orders[[#This Row],[ProductID]],Products[],3,FALSE)</f>
        <v>Furniture</v>
      </c>
      <c r="F1421" s="1" t="s">
        <v>59</v>
      </c>
      <c r="G1421" s="1" t="str">
        <f>_xlfn.XLOOKUP(Orders[[#This Row],[CustomerID]],'Customers'!A:A,'Customers'!E:E)</f>
        <v>Consumer</v>
      </c>
      <c r="H1421" s="2">
        <v>45732</v>
      </c>
      <c r="I1421" s="2">
        <v>45733</v>
      </c>
      <c r="J1421">
        <v>4</v>
      </c>
      <c r="K1421">
        <v>201.04</v>
      </c>
      <c r="L1421">
        <v>0.05</v>
      </c>
      <c r="M1421" s="1" t="s">
        <v>52</v>
      </c>
      <c r="N1421" s="1" t="s">
        <v>28</v>
      </c>
      <c r="O1421" s="1" t="s">
        <v>21</v>
      </c>
      <c r="P1421" s="3">
        <f>Orders[[#This Row],[Quantity]]*Orders[[#This Row],[UnitPrice]]*(1-Orders[[#This Row],[Discount]])</f>
        <v>763.95199999999988</v>
      </c>
      <c r="Q1421" s="1" t="str">
        <f>IF(AND(Orders[[#This Row],[Order Value]]&gt;50000,Orders[[#This Row],[Status]]="Completed"),"Yes","No")</f>
        <v>No</v>
      </c>
      <c r="R1421" s="1" t="str">
        <f>IF(OR(Orders[[#This Row],[Region]]="Dhaka",Orders[[#This Row],[Region]]="Chattogram"),"Priority","Standard")</f>
        <v>Priority</v>
      </c>
      <c r="S1421" s="1" t="str">
        <f>_xlfn.CONCAT(Orders[[#This Row],[OrderID]],Orders[[#This Row],[CustomerID]],Orders[[#This Row],[Order Value]])</f>
        <v>O05126C0364763.952</v>
      </c>
    </row>
    <row r="1422" spans="1:19" x14ac:dyDescent="0.25">
      <c r="A1422" s="1" t="s">
        <v>1918</v>
      </c>
      <c r="B1422" s="1" t="s">
        <v>615</v>
      </c>
      <c r="C1422" s="1" t="s">
        <v>121</v>
      </c>
      <c r="D1422" s="1" t="str">
        <f>VLOOKUP(C1422,Products[],2,FALSE)</f>
        <v>Storage Max 865</v>
      </c>
      <c r="E1422" s="1" t="str">
        <f>VLOOKUP(Orders[[#This Row],[ProductID]],Products[],3,FALSE)</f>
        <v>Furniture</v>
      </c>
      <c r="F1422" s="1" t="s">
        <v>33</v>
      </c>
      <c r="G1422" s="1" t="str">
        <f>_xlfn.XLOOKUP(Orders[[#This Row],[CustomerID]],'Customers'!A:A,'Customers'!E:E)</f>
        <v>SMB</v>
      </c>
      <c r="H1422" s="2">
        <v>45449</v>
      </c>
      <c r="I1422" s="2">
        <v>45453</v>
      </c>
      <c r="J1422">
        <v>17</v>
      </c>
      <c r="K1422">
        <v>2735.72</v>
      </c>
      <c r="L1422">
        <v>0</v>
      </c>
      <c r="M1422" s="1" t="s">
        <v>20</v>
      </c>
      <c r="N1422" s="1" t="s">
        <v>34</v>
      </c>
      <c r="O1422" s="1" t="s">
        <v>24</v>
      </c>
      <c r="P1422" s="3">
        <f>Orders[[#This Row],[Quantity]]*Orders[[#This Row],[UnitPrice]]*(1-Orders[[#This Row],[Discount]])</f>
        <v>46507.24</v>
      </c>
      <c r="Q1422" s="1" t="str">
        <f>IF(AND(Orders[[#This Row],[Order Value]]&gt;50000,Orders[[#This Row],[Status]]="Completed"),"Yes","No")</f>
        <v>No</v>
      </c>
      <c r="R1422" s="1" t="str">
        <f>IF(OR(Orders[[#This Row],[Region]]="Dhaka",Orders[[#This Row],[Region]]="Chattogram"),"Priority","Standard")</f>
        <v>Priority</v>
      </c>
      <c r="S1422" s="1" t="str">
        <f>_xlfn.CONCAT(Orders[[#This Row],[OrderID]],Orders[[#This Row],[CustomerID]],Orders[[#This Row],[Order Value]])</f>
        <v>O02387C032246507.24</v>
      </c>
    </row>
    <row r="1423" spans="1:19" x14ac:dyDescent="0.25">
      <c r="A1423" s="1" t="s">
        <v>1231</v>
      </c>
      <c r="B1423" s="1" t="s">
        <v>294</v>
      </c>
      <c r="C1423" s="1" t="s">
        <v>121</v>
      </c>
      <c r="D1423" s="1" t="str">
        <f>VLOOKUP(C1423,Products[],2,FALSE)</f>
        <v>Storage Max 865</v>
      </c>
      <c r="E1423" s="1" t="str">
        <f>VLOOKUP(Orders[[#This Row],[ProductID]],Products[],3,FALSE)</f>
        <v>Furniture</v>
      </c>
      <c r="F1423" s="1" t="s">
        <v>59</v>
      </c>
      <c r="G1423" s="1" t="str">
        <f>_xlfn.XLOOKUP(Orders[[#This Row],[CustomerID]],'Customers'!A:A,'Customers'!E:E)</f>
        <v>Home Office</v>
      </c>
      <c r="H1423" s="2">
        <v>45359</v>
      </c>
      <c r="I1423" s="2">
        <v>45369</v>
      </c>
      <c r="J1423">
        <v>14</v>
      </c>
      <c r="K1423">
        <v>4945.54</v>
      </c>
      <c r="L1423">
        <v>0.15</v>
      </c>
      <c r="M1423" s="1" t="s">
        <v>14</v>
      </c>
      <c r="N1423" s="1" t="s">
        <v>15</v>
      </c>
      <c r="O1423" s="1" t="s">
        <v>24</v>
      </c>
      <c r="P1423" s="3">
        <f>Orders[[#This Row],[Quantity]]*Orders[[#This Row],[UnitPrice]]*(1-Orders[[#This Row],[Discount]])</f>
        <v>58851.925999999999</v>
      </c>
      <c r="Q1423" s="1" t="str">
        <f>IF(AND(Orders[[#This Row],[Order Value]]&gt;50000,Orders[[#This Row],[Status]]="Completed"),"Yes","No")</f>
        <v>No</v>
      </c>
      <c r="R1423" s="1" t="str">
        <f>IF(OR(Orders[[#This Row],[Region]]="Dhaka",Orders[[#This Row],[Region]]="Chattogram"),"Priority","Standard")</f>
        <v>Standard</v>
      </c>
      <c r="S1423" s="1" t="str">
        <f>_xlfn.CONCAT(Orders[[#This Row],[OrderID]],Orders[[#This Row],[CustomerID]],Orders[[#This Row],[Order Value]])</f>
        <v>O01645C040458851.926</v>
      </c>
    </row>
    <row r="1424" spans="1:19" x14ac:dyDescent="0.25">
      <c r="A1424" s="1" t="s">
        <v>1919</v>
      </c>
      <c r="B1424" s="1" t="s">
        <v>249</v>
      </c>
      <c r="C1424" s="1" t="s">
        <v>131</v>
      </c>
      <c r="D1424" s="1" t="str">
        <f>VLOOKUP(C1424,Products[],2,FALSE)</f>
        <v>Tables Plus 844</v>
      </c>
      <c r="E1424" s="1" t="str">
        <f>VLOOKUP(Orders[[#This Row],[ProductID]],Products[],3,FALSE)</f>
        <v>Furniture</v>
      </c>
      <c r="F1424" s="1" t="s">
        <v>19</v>
      </c>
      <c r="G1424" s="1" t="str">
        <f>_xlfn.XLOOKUP(Orders[[#This Row],[CustomerID]],'Customers'!A:A,'Customers'!E:E)</f>
        <v>Consumer</v>
      </c>
      <c r="H1424" s="2">
        <v>45935</v>
      </c>
      <c r="I1424" s="2">
        <v>45939</v>
      </c>
      <c r="J1424">
        <v>17</v>
      </c>
      <c r="K1424">
        <v>1860.28</v>
      </c>
      <c r="L1424">
        <v>0.05</v>
      </c>
      <c r="M1424" s="1" t="s">
        <v>52</v>
      </c>
      <c r="N1424" s="1" t="s">
        <v>34</v>
      </c>
      <c r="O1424" s="1" t="s">
        <v>35</v>
      </c>
      <c r="P1424" s="3">
        <f>Orders[[#This Row],[Quantity]]*Orders[[#This Row],[UnitPrice]]*(1-Orders[[#This Row],[Discount]])</f>
        <v>30043.521999999997</v>
      </c>
      <c r="Q1424" s="1" t="str">
        <f>IF(AND(Orders[[#This Row],[Order Value]]&gt;50000,Orders[[#This Row],[Status]]="Completed"),"Yes","No")</f>
        <v>No</v>
      </c>
      <c r="R1424" s="1" t="str">
        <f>IF(OR(Orders[[#This Row],[Region]]="Dhaka",Orders[[#This Row],[Region]]="Chattogram"),"Priority","Standard")</f>
        <v>Priority</v>
      </c>
      <c r="S1424" s="1" t="str">
        <f>_xlfn.CONCAT(Orders[[#This Row],[OrderID]],Orders[[#This Row],[CustomerID]],Orders[[#This Row],[Order Value]])</f>
        <v>O02477C043230043.522</v>
      </c>
    </row>
    <row r="1425" spans="1:19" x14ac:dyDescent="0.25">
      <c r="A1425" s="1" t="s">
        <v>1920</v>
      </c>
      <c r="B1425" s="1" t="s">
        <v>588</v>
      </c>
      <c r="C1425" s="1" t="s">
        <v>76</v>
      </c>
      <c r="D1425" s="1" t="str">
        <f>VLOOKUP(C1425,Products[],2,FALSE)</f>
        <v>Mobile Accessories Mini 994</v>
      </c>
      <c r="E1425" s="1" t="str">
        <f>VLOOKUP(Orders[[#This Row],[ProductID]],Products[],3,FALSE)</f>
        <v>Electronics</v>
      </c>
      <c r="F1425" s="1" t="s">
        <v>23</v>
      </c>
      <c r="G1425" s="1" t="str">
        <f>_xlfn.XLOOKUP(Orders[[#This Row],[CustomerID]],'Customers'!A:A,'Customers'!E:E)</f>
        <v>consumer</v>
      </c>
      <c r="H1425" s="2">
        <v>45391</v>
      </c>
      <c r="I1425" s="2">
        <v>45400</v>
      </c>
      <c r="J1425">
        <v>19</v>
      </c>
      <c r="K1425">
        <v>1331.62</v>
      </c>
      <c r="L1425">
        <v>0.2</v>
      </c>
      <c r="M1425" s="1" t="s">
        <v>39</v>
      </c>
      <c r="N1425" s="1" t="s">
        <v>34</v>
      </c>
      <c r="O1425" s="1" t="s">
        <v>21</v>
      </c>
      <c r="P1425" s="3">
        <f>Orders[[#This Row],[Quantity]]*Orders[[#This Row],[UnitPrice]]*(1-Orders[[#This Row],[Discount]])</f>
        <v>20240.624</v>
      </c>
      <c r="Q1425" s="1" t="str">
        <f>IF(AND(Orders[[#This Row],[Order Value]]&gt;50000,Orders[[#This Row],[Status]]="Completed"),"Yes","No")</f>
        <v>No</v>
      </c>
      <c r="R1425" s="1" t="str">
        <f>IF(OR(Orders[[#This Row],[Region]]="Dhaka",Orders[[#This Row],[Region]]="Chattogram"),"Priority","Standard")</f>
        <v>Standard</v>
      </c>
      <c r="S1425" s="1" t="str">
        <f>_xlfn.CONCAT(Orders[[#This Row],[OrderID]],Orders[[#This Row],[CustomerID]],Orders[[#This Row],[Order Value]])</f>
        <v>O01789C016320240.624</v>
      </c>
    </row>
    <row r="1426" spans="1:19" x14ac:dyDescent="0.25">
      <c r="A1426" s="1" t="s">
        <v>1921</v>
      </c>
      <c r="B1426" s="1" t="s">
        <v>982</v>
      </c>
      <c r="C1426" s="1" t="s">
        <v>162</v>
      </c>
      <c r="D1426" s="1" t="str">
        <f>VLOOKUP(C1426,Products[],2,FALSE)</f>
        <v>Binders Lite 852</v>
      </c>
      <c r="E1426" s="1" t="str">
        <f>VLOOKUP(Orders[[#This Row],[ProductID]],Products[],3,FALSE)</f>
        <v>Office Supplies</v>
      </c>
      <c r="F1426" s="1" t="s">
        <v>82</v>
      </c>
      <c r="G1426" s="1" t="str">
        <f>_xlfn.XLOOKUP(Orders[[#This Row],[CustomerID]],'Customers'!A:A,'Customers'!E:E)</f>
        <v>consumer</v>
      </c>
      <c r="H1426" s="2">
        <v>45578</v>
      </c>
      <c r="I1426" s="2">
        <v>45586</v>
      </c>
      <c r="J1426">
        <v>11</v>
      </c>
      <c r="K1426">
        <v>7880.1</v>
      </c>
      <c r="L1426">
        <v>0.05</v>
      </c>
      <c r="M1426" s="1" t="s">
        <v>52</v>
      </c>
      <c r="N1426" s="1" t="s">
        <v>84</v>
      </c>
      <c r="O1426" s="1" t="s">
        <v>21</v>
      </c>
      <c r="P1426" s="3">
        <f>Orders[[#This Row],[Quantity]]*Orders[[#This Row],[UnitPrice]]*(1-Orders[[#This Row],[Discount]])</f>
        <v>82347.044999999998</v>
      </c>
      <c r="Q1426" s="1" t="str">
        <f>IF(AND(Orders[[#This Row],[Order Value]]&gt;50000,Orders[[#This Row],[Status]]="Completed"),"Yes","No")</f>
        <v>No</v>
      </c>
      <c r="R1426" s="1" t="str">
        <f>IF(OR(Orders[[#This Row],[Region]]="Dhaka",Orders[[#This Row],[Region]]="Chattogram"),"Priority","Standard")</f>
        <v>Priority</v>
      </c>
      <c r="S1426" s="1" t="str">
        <f>_xlfn.CONCAT(Orders[[#This Row],[OrderID]],Orders[[#This Row],[CustomerID]],Orders[[#This Row],[Order Value]])</f>
        <v>O02960C025682347.045</v>
      </c>
    </row>
    <row r="1427" spans="1:19" x14ac:dyDescent="0.25">
      <c r="A1427" s="1" t="s">
        <v>1922</v>
      </c>
      <c r="B1427" s="1" t="s">
        <v>1507</v>
      </c>
      <c r="C1427" s="1" t="s">
        <v>41</v>
      </c>
      <c r="D1427" s="1" t="str">
        <f>VLOOKUP(C1427,Products[],2,FALSE)</f>
        <v>Personal Care Mini 941</v>
      </c>
      <c r="E1427" s="1" t="str">
        <f>VLOOKUP(Orders[[#This Row],[ProductID]],Products[],3,FALSE)</f>
        <v>Groceries</v>
      </c>
      <c r="F1427" s="1" t="s">
        <v>82</v>
      </c>
      <c r="G1427" s="1" t="str">
        <f>_xlfn.XLOOKUP(Orders[[#This Row],[CustomerID]],'Customers'!A:A,'Customers'!E:E)</f>
        <v>consumer</v>
      </c>
      <c r="H1427" s="2">
        <v>45984</v>
      </c>
      <c r="I1427" s="2">
        <v>45996</v>
      </c>
      <c r="J1427">
        <v>14</v>
      </c>
      <c r="K1427">
        <v>5960.93</v>
      </c>
      <c r="L1427">
        <v>0</v>
      </c>
      <c r="M1427" s="1" t="s">
        <v>20</v>
      </c>
      <c r="N1427" s="1" t="s">
        <v>84</v>
      </c>
      <c r="O1427" s="1" t="s">
        <v>35</v>
      </c>
      <c r="P1427" s="3">
        <f>Orders[[#This Row],[Quantity]]*Orders[[#This Row],[UnitPrice]]*(1-Orders[[#This Row],[Discount]])</f>
        <v>83453.02</v>
      </c>
      <c r="Q1427" s="1" t="str">
        <f>IF(AND(Orders[[#This Row],[Order Value]]&gt;50000,Orders[[#This Row],[Status]]="Completed"),"Yes","No")</f>
        <v>No</v>
      </c>
      <c r="R1427" s="1" t="str">
        <f>IF(OR(Orders[[#This Row],[Region]]="Dhaka",Orders[[#This Row],[Region]]="Chattogram"),"Priority","Standard")</f>
        <v>Priority</v>
      </c>
      <c r="S1427" s="1" t="str">
        <f>_xlfn.CONCAT(Orders[[#This Row],[OrderID]],Orders[[#This Row],[CustomerID]],Orders[[#This Row],[Order Value]])</f>
        <v>O02416C007283453.02</v>
      </c>
    </row>
    <row r="1428" spans="1:19" hidden="1" x14ac:dyDescent="0.25">
      <c r="A1428" s="1" t="s">
        <v>1923</v>
      </c>
      <c r="B1428" s="1" t="s">
        <v>1262</v>
      </c>
      <c r="C1428" s="1" t="s">
        <v>221</v>
      </c>
      <c r="D1428" s="1" t="e">
        <f>VLOOKUP(C1428,Products[],2,FALSE)</f>
        <v>#N/A</v>
      </c>
      <c r="E1428" s="1" t="e">
        <f>VLOOKUP(Orders[[#This Row],[ProductID]],Products[],3,FALSE)</f>
        <v>#N/A</v>
      </c>
      <c r="F1428" s="1" t="s">
        <v>42</v>
      </c>
      <c r="G1428" s="1" t="str">
        <f>_xlfn.XLOOKUP(Orders[[#This Row],[CustomerID]],'Customers'!A:A,'Customers'!E:E)</f>
        <v>consumer</v>
      </c>
      <c r="H1428" s="2">
        <v>45523</v>
      </c>
      <c r="I1428" s="2">
        <v>45534</v>
      </c>
      <c r="J1428">
        <v>16</v>
      </c>
      <c r="K1428">
        <v>6673.34</v>
      </c>
      <c r="L1428">
        <v>0</v>
      </c>
      <c r="M1428" s="1" t="s">
        <v>43</v>
      </c>
      <c r="N1428" s="1" t="s">
        <v>34</v>
      </c>
      <c r="O1428" s="1" t="s">
        <v>21</v>
      </c>
      <c r="P1428" s="3">
        <f>Orders[[#This Row],[Quantity]]*Orders[[#This Row],[UnitPrice]]*(1-Orders[[#This Row],[Discount]])</f>
        <v>106773.44</v>
      </c>
      <c r="Q1428" s="1" t="str">
        <f>IF(AND(Orders[[#This Row],[Order Value]]&gt;50000,Orders[[#This Row],[Status]]="Completed"),"Yes","No")</f>
        <v>Yes</v>
      </c>
      <c r="R1428" s="1" t="str">
        <f>IF(OR(Orders[[#This Row],[Region]]="Dhaka",Orders[[#This Row],[Region]]="Chattogram"),"Priority","Standard")</f>
        <v>Standard</v>
      </c>
      <c r="S1428" s="1" t="str">
        <f>_xlfn.CONCAT(Orders[[#This Row],[OrderID]],Orders[[#This Row],[CustomerID]],Orders[[#This Row],[Order Value]])</f>
        <v>O02132C0449106773.44</v>
      </c>
    </row>
    <row r="1429" spans="1:19" x14ac:dyDescent="0.25">
      <c r="A1429" s="1" t="s">
        <v>1924</v>
      </c>
      <c r="B1429" s="1" t="s">
        <v>156</v>
      </c>
      <c r="C1429" s="1" t="s">
        <v>230</v>
      </c>
      <c r="D1429" s="1" t="str">
        <f>VLOOKUP(C1429,Products[],2,FALSE)</f>
        <v>Footwear Eco 532</v>
      </c>
      <c r="E1429" s="1" t="str">
        <f>VLOOKUP(Orders[[#This Row],[ProductID]],Products[],3,FALSE)</f>
        <v>Apparel</v>
      </c>
      <c r="F1429" s="1" t="s">
        <v>42</v>
      </c>
      <c r="G1429" s="1" t="str">
        <f>_xlfn.XLOOKUP(Orders[[#This Row],[CustomerID]],'Customers'!A:A,'Customers'!E:E)</f>
        <v>Home Office</v>
      </c>
      <c r="H1429" s="2">
        <v>45440</v>
      </c>
      <c r="I1429" s="2">
        <v>45445</v>
      </c>
      <c r="J1429">
        <v>11</v>
      </c>
      <c r="K1429">
        <v>6314.53</v>
      </c>
      <c r="L1429">
        <v>0</v>
      </c>
      <c r="M1429" s="1" t="s">
        <v>14</v>
      </c>
      <c r="N1429" s="1" t="s">
        <v>34</v>
      </c>
      <c r="O1429" s="1" t="s">
        <v>21</v>
      </c>
      <c r="P1429" s="3">
        <f>Orders[[#This Row],[Quantity]]*Orders[[#This Row],[UnitPrice]]*(1-Orders[[#This Row],[Discount]])</f>
        <v>69459.83</v>
      </c>
      <c r="Q1429" s="1" t="str">
        <f>IF(AND(Orders[[#This Row],[Order Value]]&gt;50000,Orders[[#This Row],[Status]]="Completed"),"Yes","No")</f>
        <v>Yes</v>
      </c>
      <c r="R1429" s="1" t="str">
        <f>IF(OR(Orders[[#This Row],[Region]]="Dhaka",Orders[[#This Row],[Region]]="Chattogram"),"Priority","Standard")</f>
        <v>Standard</v>
      </c>
      <c r="S1429" s="1" t="str">
        <f>_xlfn.CONCAT(Orders[[#This Row],[OrderID]],Orders[[#This Row],[CustomerID]],Orders[[#This Row],[Order Value]])</f>
        <v>O00324C018369459.83</v>
      </c>
    </row>
    <row r="1430" spans="1:19" x14ac:dyDescent="0.25">
      <c r="A1430" s="1" t="s">
        <v>1925</v>
      </c>
      <c r="B1430" s="1" t="s">
        <v>1060</v>
      </c>
      <c r="C1430" s="1" t="s">
        <v>267</v>
      </c>
      <c r="D1430" s="1" t="str">
        <f>VLOOKUP(C1430,Products[],2,FALSE)</f>
        <v>Decor Prime 953</v>
      </c>
      <c r="E1430" s="1" t="str">
        <f>VLOOKUP(Orders[[#This Row],[ProductID]],Products[],3,FALSE)</f>
        <v>Furniture</v>
      </c>
      <c r="F1430" s="1" t="s">
        <v>33</v>
      </c>
      <c r="G1430" s="1" t="str">
        <f>_xlfn.XLOOKUP(Orders[[#This Row],[CustomerID]],'Customers'!A:A,'Customers'!E:E)</f>
        <v>Home Office</v>
      </c>
      <c r="H1430" s="2">
        <v>45783</v>
      </c>
      <c r="I1430" s="2">
        <v>45781</v>
      </c>
      <c r="J1430">
        <v>20</v>
      </c>
      <c r="K1430">
        <v>2479.5500000000002</v>
      </c>
      <c r="L1430">
        <v>0.05</v>
      </c>
      <c r="M1430" s="1" t="s">
        <v>39</v>
      </c>
      <c r="N1430" s="1" t="s">
        <v>34</v>
      </c>
      <c r="O1430" s="1" t="s">
        <v>35</v>
      </c>
      <c r="P1430" s="3">
        <f>Orders[[#This Row],[Quantity]]*Orders[[#This Row],[UnitPrice]]*(1-Orders[[#This Row],[Discount]])</f>
        <v>47111.45</v>
      </c>
      <c r="Q1430" s="1" t="str">
        <f>IF(AND(Orders[[#This Row],[Order Value]]&gt;50000,Orders[[#This Row],[Status]]="Completed"),"Yes","No")</f>
        <v>No</v>
      </c>
      <c r="R1430" s="1" t="str">
        <f>IF(OR(Orders[[#This Row],[Region]]="Dhaka",Orders[[#This Row],[Region]]="Chattogram"),"Priority","Standard")</f>
        <v>Standard</v>
      </c>
      <c r="S1430" s="1" t="str">
        <f>_xlfn.CONCAT(Orders[[#This Row],[OrderID]],Orders[[#This Row],[CustomerID]],Orders[[#This Row],[Order Value]])</f>
        <v>O03743C018547111.45</v>
      </c>
    </row>
    <row r="1431" spans="1:19" x14ac:dyDescent="0.25">
      <c r="A1431" s="1" t="s">
        <v>1926</v>
      </c>
      <c r="B1431" s="1" t="s">
        <v>690</v>
      </c>
      <c r="C1431" s="1" t="s">
        <v>76</v>
      </c>
      <c r="D1431" s="1" t="str">
        <f>VLOOKUP(C1431,Products[],2,FALSE)</f>
        <v>Mobile Accessories Mini 994</v>
      </c>
      <c r="E1431" s="1" t="str">
        <f>VLOOKUP(Orders[[#This Row],[ProductID]],Products[],3,FALSE)</f>
        <v>Electronics</v>
      </c>
      <c r="F1431" s="1" t="s">
        <v>79</v>
      </c>
      <c r="G1431" s="1" t="str">
        <f>_xlfn.XLOOKUP(Orders[[#This Row],[CustomerID]],'Customers'!A:A,'Customers'!E:E)</f>
        <v>Consumer</v>
      </c>
      <c r="H1431" s="2">
        <v>45540</v>
      </c>
      <c r="I1431" s="2">
        <v>45548</v>
      </c>
      <c r="J1431">
        <v>18</v>
      </c>
      <c r="K1431">
        <v>7470.17</v>
      </c>
      <c r="L1431">
        <v>0.2</v>
      </c>
      <c r="M1431" s="1" t="s">
        <v>20</v>
      </c>
      <c r="N1431" s="1" t="s">
        <v>34</v>
      </c>
      <c r="O1431" s="1" t="s">
        <v>21</v>
      </c>
      <c r="P1431" s="3">
        <f>Orders[[#This Row],[Quantity]]*Orders[[#This Row],[UnitPrice]]*(1-Orders[[#This Row],[Discount]])</f>
        <v>107570.448</v>
      </c>
      <c r="Q1431" s="1" t="str">
        <f>IF(AND(Orders[[#This Row],[Order Value]]&gt;50000,Orders[[#This Row],[Status]]="Completed"),"Yes","No")</f>
        <v>Yes</v>
      </c>
      <c r="R1431" s="1" t="str">
        <f>IF(OR(Orders[[#This Row],[Region]]="Dhaka",Orders[[#This Row],[Region]]="Chattogram"),"Priority","Standard")</f>
        <v>Priority</v>
      </c>
      <c r="S1431" s="1" t="str">
        <f>_xlfn.CONCAT(Orders[[#This Row],[OrderID]],Orders[[#This Row],[CustomerID]],Orders[[#This Row],[Order Value]])</f>
        <v>O00504C0055107570.448</v>
      </c>
    </row>
    <row r="1432" spans="1:19" x14ac:dyDescent="0.25">
      <c r="A1432" s="1" t="s">
        <v>1927</v>
      </c>
      <c r="B1432" s="1" t="s">
        <v>17</v>
      </c>
      <c r="C1432" s="1" t="s">
        <v>138</v>
      </c>
      <c r="D1432" s="1" t="str">
        <f>VLOOKUP(C1432,Products[],2,FALSE)</f>
        <v>Pens Deluxe 654</v>
      </c>
      <c r="E1432" s="1" t="str">
        <f>VLOOKUP(Orders[[#This Row],[ProductID]],Products[],3,FALSE)</f>
        <v>Office Supplies</v>
      </c>
      <c r="F1432" s="1" t="s">
        <v>13</v>
      </c>
      <c r="G1432" s="1" t="str">
        <f>_xlfn.XLOOKUP(Orders[[#This Row],[CustomerID]],'Customers'!A:A,'Customers'!E:E)</f>
        <v>Corporate</v>
      </c>
      <c r="H1432" s="2">
        <v>45610</v>
      </c>
      <c r="I1432" s="2">
        <v>45622</v>
      </c>
      <c r="J1432">
        <v>19</v>
      </c>
      <c r="K1432">
        <v>375.22</v>
      </c>
      <c r="L1432">
        <v>0</v>
      </c>
      <c r="M1432" s="1" t="s">
        <v>43</v>
      </c>
      <c r="N1432" s="1" t="s">
        <v>15</v>
      </c>
      <c r="O1432" s="1" t="s">
        <v>35</v>
      </c>
      <c r="P1432" s="3">
        <f>Orders[[#This Row],[Quantity]]*Orders[[#This Row],[UnitPrice]]*(1-Orders[[#This Row],[Discount]])</f>
        <v>7129.18</v>
      </c>
      <c r="Q1432" s="1" t="str">
        <f>IF(AND(Orders[[#This Row],[Order Value]]&gt;50000,Orders[[#This Row],[Status]]="Completed"),"Yes","No")</f>
        <v>No</v>
      </c>
      <c r="R1432" s="1" t="str">
        <f>IF(OR(Orders[[#This Row],[Region]]="Dhaka",Orders[[#This Row],[Region]]="Chattogram"),"Priority","Standard")</f>
        <v>Standard</v>
      </c>
      <c r="S1432" s="1" t="str">
        <f>_xlfn.CONCAT(Orders[[#This Row],[OrderID]],Orders[[#This Row],[CustomerID]],Orders[[#This Row],[Order Value]])</f>
        <v>O00270C00097129.18</v>
      </c>
    </row>
    <row r="1433" spans="1:19" x14ac:dyDescent="0.25">
      <c r="A1433" s="1" t="s">
        <v>1928</v>
      </c>
      <c r="B1433" s="1" t="s">
        <v>195</v>
      </c>
      <c r="C1433" s="1" t="s">
        <v>111</v>
      </c>
      <c r="D1433" s="1" t="str">
        <f>VLOOKUP(C1433,Products[],2,FALSE)</f>
        <v>Footwear Eco 867</v>
      </c>
      <c r="E1433" s="1" t="str">
        <f>VLOOKUP(Orders[[#This Row],[ProductID]],Products[],3,FALSE)</f>
        <v>Apparel</v>
      </c>
      <c r="F1433" s="1" t="s">
        <v>125</v>
      </c>
      <c r="G1433" s="1" t="str">
        <f>_xlfn.XLOOKUP(Orders[[#This Row],[CustomerID]],'Customers'!A:A,'Customers'!E:E)</f>
        <v>Corporate</v>
      </c>
      <c r="H1433" s="2">
        <v>45543</v>
      </c>
      <c r="I1433" s="2">
        <v>45556</v>
      </c>
      <c r="J1433">
        <v>12</v>
      </c>
      <c r="K1433">
        <v>6799.46</v>
      </c>
      <c r="L1433">
        <v>0</v>
      </c>
      <c r="M1433" s="1" t="s">
        <v>20</v>
      </c>
      <c r="N1433" s="1" t="s">
        <v>28</v>
      </c>
      <c r="O1433" s="1" t="s">
        <v>29</v>
      </c>
      <c r="P1433" s="3">
        <f>Orders[[#This Row],[Quantity]]*Orders[[#This Row],[UnitPrice]]*(1-Orders[[#This Row],[Discount]])</f>
        <v>81593.52</v>
      </c>
      <c r="Q1433" s="1" t="str">
        <f>IF(AND(Orders[[#This Row],[Order Value]]&gt;50000,Orders[[#This Row],[Status]]="Completed"),"Yes","No")</f>
        <v>No</v>
      </c>
      <c r="R1433" s="1" t="str">
        <f>IF(OR(Orders[[#This Row],[Region]]="Dhaka",Orders[[#This Row],[Region]]="Chattogram"),"Priority","Standard")</f>
        <v>Priority</v>
      </c>
      <c r="S1433" s="1" t="str">
        <f>_xlfn.CONCAT(Orders[[#This Row],[OrderID]],Orders[[#This Row],[CustomerID]],Orders[[#This Row],[Order Value]])</f>
        <v>O04862C021781593.52</v>
      </c>
    </row>
    <row r="1434" spans="1:19" x14ac:dyDescent="0.25">
      <c r="A1434" s="1" t="s">
        <v>1929</v>
      </c>
      <c r="B1434" s="1" t="s">
        <v>288</v>
      </c>
      <c r="C1434" s="1" t="s">
        <v>230</v>
      </c>
      <c r="D1434" s="1" t="str">
        <f>VLOOKUP(C1434,Products[],2,FALSE)</f>
        <v>Footwear Eco 532</v>
      </c>
      <c r="E1434" s="1" t="str">
        <f>VLOOKUP(Orders[[#This Row],[ProductID]],Products[],3,FALSE)</f>
        <v>Apparel</v>
      </c>
      <c r="F1434" s="1" t="s">
        <v>63</v>
      </c>
      <c r="G1434" s="1" t="str">
        <f>_xlfn.XLOOKUP(Orders[[#This Row],[CustomerID]],'Customers'!A:A,'Customers'!E:E)</f>
        <v>Corporate</v>
      </c>
      <c r="H1434" s="2">
        <v>45768</v>
      </c>
      <c r="I1434" s="2">
        <v>45766</v>
      </c>
      <c r="J1434">
        <v>13</v>
      </c>
      <c r="K1434">
        <v>1691.51</v>
      </c>
      <c r="L1434">
        <v>0.05</v>
      </c>
      <c r="M1434" s="1" t="s">
        <v>14</v>
      </c>
      <c r="N1434" s="1" t="s">
        <v>34</v>
      </c>
      <c r="O1434" s="1" t="s">
        <v>21</v>
      </c>
      <c r="P1434" s="3">
        <f>Orders[[#This Row],[Quantity]]*Orders[[#This Row],[UnitPrice]]*(1-Orders[[#This Row],[Discount]])</f>
        <v>20890.148499999999</v>
      </c>
      <c r="Q1434" s="1" t="str">
        <f>IF(AND(Orders[[#This Row],[Order Value]]&gt;50000,Orders[[#This Row],[Status]]="Completed"),"Yes","No")</f>
        <v>No</v>
      </c>
      <c r="R1434" s="1" t="str">
        <f>IF(OR(Orders[[#This Row],[Region]]="Dhaka",Orders[[#This Row],[Region]]="Chattogram"),"Priority","Standard")</f>
        <v>Standard</v>
      </c>
      <c r="S1434" s="1" t="str">
        <f>_xlfn.CONCAT(Orders[[#This Row],[OrderID]],Orders[[#This Row],[CustomerID]],Orders[[#This Row],[Order Value]])</f>
        <v>O01627C009020890.1485</v>
      </c>
    </row>
    <row r="1435" spans="1:19" x14ac:dyDescent="0.25">
      <c r="A1435" s="1" t="s">
        <v>1930</v>
      </c>
      <c r="B1435" s="1" t="s">
        <v>304</v>
      </c>
      <c r="C1435" s="1" t="s">
        <v>46</v>
      </c>
      <c r="D1435" s="1" t="str">
        <f>VLOOKUP(C1435,Products[],2,FALSE)</f>
        <v>Tables Max 631</v>
      </c>
      <c r="E1435" s="1" t="str">
        <f>VLOOKUP(Orders[[#This Row],[ProductID]],Products[],3,FALSE)</f>
        <v>Furniture</v>
      </c>
      <c r="F1435" s="1" t="s">
        <v>19</v>
      </c>
      <c r="G1435" s="1" t="str">
        <f>_xlfn.XLOOKUP(Orders[[#This Row],[CustomerID]],'Customers'!A:A,'Customers'!E:E)</f>
        <v>Corporate</v>
      </c>
      <c r="H1435" s="2">
        <v>45866</v>
      </c>
      <c r="I1435" s="2">
        <v>45868</v>
      </c>
      <c r="J1435">
        <v>10</v>
      </c>
      <c r="K1435">
        <v>4410.78</v>
      </c>
      <c r="L1435">
        <v>0</v>
      </c>
      <c r="M1435" s="1" t="s">
        <v>43</v>
      </c>
      <c r="N1435" s="1" t="s">
        <v>84</v>
      </c>
      <c r="O1435" s="1" t="s">
        <v>21</v>
      </c>
      <c r="P1435" s="3">
        <f>Orders[[#This Row],[Quantity]]*Orders[[#This Row],[UnitPrice]]*(1-Orders[[#This Row],[Discount]])</f>
        <v>44107.799999999996</v>
      </c>
      <c r="Q1435" s="1" t="str">
        <f>IF(AND(Orders[[#This Row],[Order Value]]&gt;50000,Orders[[#This Row],[Status]]="Completed"),"Yes","No")</f>
        <v>No</v>
      </c>
      <c r="R1435" s="1" t="str">
        <f>IF(OR(Orders[[#This Row],[Region]]="Dhaka",Orders[[#This Row],[Region]]="Chattogram"),"Priority","Standard")</f>
        <v>Standard</v>
      </c>
      <c r="S1435" s="1" t="str">
        <f>_xlfn.CONCAT(Orders[[#This Row],[OrderID]],Orders[[#This Row],[CustomerID]],Orders[[#This Row],[Order Value]])</f>
        <v>O05605C006544107.8</v>
      </c>
    </row>
    <row r="1436" spans="1:19" x14ac:dyDescent="0.25">
      <c r="A1436" s="1" t="s">
        <v>1931</v>
      </c>
      <c r="B1436" s="1" t="s">
        <v>1350</v>
      </c>
      <c r="C1436" s="1" t="s">
        <v>197</v>
      </c>
      <c r="D1436" s="1" t="str">
        <f>VLOOKUP(C1436,Products[],2,FALSE)</f>
        <v>Chairs Prime 149</v>
      </c>
      <c r="E1436" s="1" t="str">
        <f>VLOOKUP(Orders[[#This Row],[ProductID]],Products[],3,FALSE)</f>
        <v>Furniture</v>
      </c>
      <c r="F1436" s="1" t="s">
        <v>23</v>
      </c>
      <c r="G1436" s="1" t="str">
        <f>_xlfn.XLOOKUP(Orders[[#This Row],[CustomerID]],'Customers'!A:A,'Customers'!E:E)</f>
        <v>Consumer</v>
      </c>
      <c r="H1436" s="2">
        <v>45427</v>
      </c>
      <c r="I1436" s="2">
        <v>45427</v>
      </c>
      <c r="J1436">
        <v>16</v>
      </c>
      <c r="K1436">
        <v>460.15</v>
      </c>
      <c r="L1436">
        <v>0.1</v>
      </c>
      <c r="M1436" s="1" t="s">
        <v>14</v>
      </c>
      <c r="N1436" s="1" t="s">
        <v>15</v>
      </c>
      <c r="O1436" s="1" t="s">
        <v>29</v>
      </c>
      <c r="P1436" s="3">
        <f>Orders[[#This Row],[Quantity]]*Orders[[#This Row],[UnitPrice]]*(1-Orders[[#This Row],[Discount]])</f>
        <v>6626.16</v>
      </c>
      <c r="Q1436" s="1" t="str">
        <f>IF(AND(Orders[[#This Row],[Order Value]]&gt;50000,Orders[[#This Row],[Status]]="Completed"),"Yes","No")</f>
        <v>No</v>
      </c>
      <c r="R1436" s="1" t="str">
        <f>IF(OR(Orders[[#This Row],[Region]]="Dhaka",Orders[[#This Row],[Region]]="Chattogram"),"Priority","Standard")</f>
        <v>Standard</v>
      </c>
      <c r="S1436" s="1" t="str">
        <f>_xlfn.CONCAT(Orders[[#This Row],[OrderID]],Orders[[#This Row],[CustomerID]],Orders[[#This Row],[Order Value]])</f>
        <v>O04771C01676626.16</v>
      </c>
    </row>
    <row r="1437" spans="1:19" x14ac:dyDescent="0.25">
      <c r="A1437" s="1" t="s">
        <v>1932</v>
      </c>
      <c r="B1437" s="1" t="s">
        <v>721</v>
      </c>
      <c r="C1437" s="1" t="s">
        <v>78</v>
      </c>
      <c r="D1437" s="1" t="str">
        <f>VLOOKUP(C1437,Products[],2,FALSE)</f>
        <v>Personal Care Eco 185</v>
      </c>
      <c r="E1437" s="1" t="str">
        <f>VLOOKUP(Orders[[#This Row],[ProductID]],Products[],3,FALSE)</f>
        <v>Groceries</v>
      </c>
      <c r="F1437" s="1" t="s">
        <v>152</v>
      </c>
      <c r="G1437" s="1" t="str">
        <f>_xlfn.XLOOKUP(Orders[[#This Row],[CustomerID]],'Customers'!A:A,'Customers'!E:E)</f>
        <v>Corporate</v>
      </c>
      <c r="H1437" s="2">
        <v>45943</v>
      </c>
      <c r="I1437" s="2">
        <v>45947</v>
      </c>
      <c r="J1437">
        <v>8</v>
      </c>
      <c r="K1437">
        <v>3025.92</v>
      </c>
      <c r="L1437">
        <v>0.05</v>
      </c>
      <c r="M1437" s="1" t="s">
        <v>39</v>
      </c>
      <c r="N1437" s="1" t="s">
        <v>28</v>
      </c>
      <c r="O1437" s="1" t="s">
        <v>29</v>
      </c>
      <c r="P1437" s="3">
        <f>Orders[[#This Row],[Quantity]]*Orders[[#This Row],[UnitPrice]]*(1-Orders[[#This Row],[Discount]])</f>
        <v>22996.991999999998</v>
      </c>
      <c r="Q1437" s="1" t="str">
        <f>IF(AND(Orders[[#This Row],[Order Value]]&gt;50000,Orders[[#This Row],[Status]]="Completed"),"Yes","No")</f>
        <v>No</v>
      </c>
      <c r="R1437" s="1" t="str">
        <f>IF(OR(Orders[[#This Row],[Region]]="Dhaka",Orders[[#This Row],[Region]]="Chattogram"),"Priority","Standard")</f>
        <v>Standard</v>
      </c>
      <c r="S1437" s="1" t="str">
        <f>_xlfn.CONCAT(Orders[[#This Row],[OrderID]],Orders[[#This Row],[CustomerID]],Orders[[#This Row],[Order Value]])</f>
        <v>O04541C034422996.992</v>
      </c>
    </row>
    <row r="1438" spans="1:19" x14ac:dyDescent="0.25">
      <c r="A1438" s="1" t="s">
        <v>1933</v>
      </c>
      <c r="B1438" s="1" t="s">
        <v>411</v>
      </c>
      <c r="C1438" s="1" t="s">
        <v>160</v>
      </c>
      <c r="D1438" s="1" t="str">
        <f>VLOOKUP(C1438,Products[],2,FALSE)</f>
        <v>Audio Pro 619</v>
      </c>
      <c r="E1438" s="1" t="str">
        <f>VLOOKUP(Orders[[#This Row],[ProductID]],Products[],3,FALSE)</f>
        <v>Electronics</v>
      </c>
      <c r="F1438" s="1" t="s">
        <v>42</v>
      </c>
      <c r="G1438" s="1" t="str">
        <f>_xlfn.XLOOKUP(Orders[[#This Row],[CustomerID]],'Customers'!A:A,'Customers'!E:E)</f>
        <v>Corporate</v>
      </c>
      <c r="H1438" s="2">
        <v>45781</v>
      </c>
      <c r="I1438" s="2">
        <v>45785</v>
      </c>
      <c r="J1438">
        <v>24</v>
      </c>
      <c r="K1438">
        <v>2837.58</v>
      </c>
      <c r="L1438">
        <v>0</v>
      </c>
      <c r="M1438" s="1" t="s">
        <v>39</v>
      </c>
      <c r="N1438" s="1" t="s">
        <v>34</v>
      </c>
      <c r="O1438" s="1" t="s">
        <v>35</v>
      </c>
      <c r="P1438" s="3">
        <f>Orders[[#This Row],[Quantity]]*Orders[[#This Row],[UnitPrice]]*(1-Orders[[#This Row],[Discount]])</f>
        <v>68101.919999999998</v>
      </c>
      <c r="Q1438" s="1" t="str">
        <f>IF(AND(Orders[[#This Row],[Order Value]]&gt;50000,Orders[[#This Row],[Status]]="Completed"),"Yes","No")</f>
        <v>Yes</v>
      </c>
      <c r="R1438" s="1" t="str">
        <f>IF(OR(Orders[[#This Row],[Region]]="Dhaka",Orders[[#This Row],[Region]]="Chattogram"),"Priority","Standard")</f>
        <v>Standard</v>
      </c>
      <c r="S1438" s="1" t="str">
        <f>_xlfn.CONCAT(Orders[[#This Row],[OrderID]],Orders[[#This Row],[CustomerID]],Orders[[#This Row],[Order Value]])</f>
        <v>O03787C049568101.92</v>
      </c>
    </row>
    <row r="1439" spans="1:19" x14ac:dyDescent="0.25">
      <c r="A1439" s="1" t="s">
        <v>1934</v>
      </c>
      <c r="B1439" s="1" t="s">
        <v>467</v>
      </c>
      <c r="C1439" s="1" t="s">
        <v>218</v>
      </c>
      <c r="D1439" s="1" t="str">
        <f>VLOOKUP(C1439,Products[],2,FALSE)</f>
        <v>Kids Eco 762</v>
      </c>
      <c r="E1439" s="1" t="str">
        <f>VLOOKUP(Orders[[#This Row],[ProductID]],Products[],3,FALSE)</f>
        <v>Apparel</v>
      </c>
      <c r="F1439" s="1" t="s">
        <v>55</v>
      </c>
      <c r="G1439" s="1" t="str">
        <f>_xlfn.XLOOKUP(Orders[[#This Row],[CustomerID]],'Customers'!A:A,'Customers'!E:E)</f>
        <v>Consumer</v>
      </c>
      <c r="H1439" s="2">
        <v>45737</v>
      </c>
      <c r="I1439" s="2">
        <v>45749</v>
      </c>
      <c r="J1439">
        <v>13</v>
      </c>
      <c r="K1439">
        <v>7856.53</v>
      </c>
      <c r="L1439">
        <v>0</v>
      </c>
      <c r="M1439" s="1" t="s">
        <v>14</v>
      </c>
      <c r="N1439" s="1" t="s">
        <v>15</v>
      </c>
      <c r="O1439" s="1" t="s">
        <v>21</v>
      </c>
      <c r="P1439" s="3">
        <f>Orders[[#This Row],[Quantity]]*Orders[[#This Row],[UnitPrice]]*(1-Orders[[#This Row],[Discount]])</f>
        <v>102134.89</v>
      </c>
      <c r="Q1439" s="1" t="str">
        <f>IF(AND(Orders[[#This Row],[Order Value]]&gt;50000,Orders[[#This Row],[Status]]="Completed"),"Yes","No")</f>
        <v>No</v>
      </c>
      <c r="R1439" s="1" t="str">
        <f>IF(OR(Orders[[#This Row],[Region]]="Dhaka",Orders[[#This Row],[Region]]="Chattogram"),"Priority","Standard")</f>
        <v>Standard</v>
      </c>
      <c r="S1439" s="1" t="str">
        <f>_xlfn.CONCAT(Orders[[#This Row],[OrderID]],Orders[[#This Row],[CustomerID]],Orders[[#This Row],[Order Value]])</f>
        <v>O04740C0236102134.89</v>
      </c>
    </row>
    <row r="1440" spans="1:19" x14ac:dyDescent="0.25">
      <c r="A1440" s="1" t="s">
        <v>1935</v>
      </c>
      <c r="B1440" s="1" t="s">
        <v>759</v>
      </c>
      <c r="C1440" s="1" t="s">
        <v>27</v>
      </c>
      <c r="D1440" s="1" t="str">
        <f>VLOOKUP(C1440,Products[],2,FALSE)</f>
        <v>Women Eco 225</v>
      </c>
      <c r="E1440" s="1" t="str">
        <f>VLOOKUP(Orders[[#This Row],[ProductID]],Products[],3,FALSE)</f>
        <v>Apparel</v>
      </c>
      <c r="F1440" s="1" t="s">
        <v>13</v>
      </c>
      <c r="G1440" s="1" t="str">
        <f>_xlfn.XLOOKUP(Orders[[#This Row],[CustomerID]],'Customers'!A:A,'Customers'!E:E)</f>
        <v>consumer</v>
      </c>
      <c r="H1440" s="2">
        <v>45975</v>
      </c>
      <c r="I1440" s="2">
        <v>45977</v>
      </c>
      <c r="J1440">
        <v>20</v>
      </c>
      <c r="K1440">
        <v>4585.2700000000004</v>
      </c>
      <c r="L1440">
        <v>0.15</v>
      </c>
      <c r="M1440" s="1" t="s">
        <v>52</v>
      </c>
      <c r="N1440" s="1" t="s">
        <v>84</v>
      </c>
      <c r="O1440" s="1" t="s">
        <v>21</v>
      </c>
      <c r="P1440" s="3">
        <f>Orders[[#This Row],[Quantity]]*Orders[[#This Row],[UnitPrice]]*(1-Orders[[#This Row],[Discount]])</f>
        <v>77949.590000000011</v>
      </c>
      <c r="Q1440" s="1" t="str">
        <f>IF(AND(Orders[[#This Row],[Order Value]]&gt;50000,Orders[[#This Row],[Status]]="Completed"),"Yes","No")</f>
        <v>No</v>
      </c>
      <c r="R1440" s="1" t="str">
        <f>IF(OR(Orders[[#This Row],[Region]]="Dhaka",Orders[[#This Row],[Region]]="Chattogram"),"Priority","Standard")</f>
        <v>Priority</v>
      </c>
      <c r="S1440" s="1" t="str">
        <f>_xlfn.CONCAT(Orders[[#This Row],[OrderID]],Orders[[#This Row],[CustomerID]],Orders[[#This Row],[Order Value]])</f>
        <v>O01150C046177949.59</v>
      </c>
    </row>
    <row r="1441" spans="1:19" x14ac:dyDescent="0.25">
      <c r="A1441" s="1" t="s">
        <v>1936</v>
      </c>
      <c r="B1441" s="1" t="s">
        <v>931</v>
      </c>
      <c r="C1441" s="1" t="s">
        <v>267</v>
      </c>
      <c r="D1441" s="1" t="str">
        <f>VLOOKUP(C1441,Products[],2,FALSE)</f>
        <v>Decor Prime 953</v>
      </c>
      <c r="E1441" s="1" t="str">
        <f>VLOOKUP(Orders[[#This Row],[ProductID]],Products[],3,FALSE)</f>
        <v>Furniture</v>
      </c>
      <c r="F1441" s="1" t="s">
        <v>152</v>
      </c>
      <c r="G1441" s="1" t="str">
        <f>_xlfn.XLOOKUP(Orders[[#This Row],[CustomerID]],'Customers'!A:A,'Customers'!E:E)</f>
        <v>Home Office</v>
      </c>
      <c r="H1441" s="2">
        <v>45980</v>
      </c>
      <c r="I1441" s="2">
        <v>45990</v>
      </c>
      <c r="J1441">
        <v>9</v>
      </c>
      <c r="K1441">
        <v>1945.37</v>
      </c>
      <c r="L1441">
        <v>0.2</v>
      </c>
      <c r="M1441" s="1" t="s">
        <v>52</v>
      </c>
      <c r="N1441" s="1" t="s">
        <v>84</v>
      </c>
      <c r="O1441" s="1" t="s">
        <v>35</v>
      </c>
      <c r="P1441" s="3">
        <f>Orders[[#This Row],[Quantity]]*Orders[[#This Row],[UnitPrice]]*(1-Orders[[#This Row],[Discount]])</f>
        <v>14006.663999999999</v>
      </c>
      <c r="Q1441" s="1" t="str">
        <f>IF(AND(Orders[[#This Row],[Order Value]]&gt;50000,Orders[[#This Row],[Status]]="Completed"),"Yes","No")</f>
        <v>No</v>
      </c>
      <c r="R1441" s="1" t="str">
        <f>IF(OR(Orders[[#This Row],[Region]]="Dhaka",Orders[[#This Row],[Region]]="Chattogram"),"Priority","Standard")</f>
        <v>Priority</v>
      </c>
      <c r="S1441" s="1" t="str">
        <f>_xlfn.CONCAT(Orders[[#This Row],[OrderID]],Orders[[#This Row],[CustomerID]],Orders[[#This Row],[Order Value]])</f>
        <v>O05106C003814006.664</v>
      </c>
    </row>
    <row r="1442" spans="1:19" x14ac:dyDescent="0.25">
      <c r="A1442" s="1" t="s">
        <v>1937</v>
      </c>
      <c r="B1442" s="1" t="s">
        <v>156</v>
      </c>
      <c r="C1442" s="1" t="s">
        <v>18</v>
      </c>
      <c r="D1442" s="1" t="str">
        <f>VLOOKUP(C1442,Products[],2,FALSE)</f>
        <v>Labels Deluxe 800</v>
      </c>
      <c r="E1442" s="1" t="str">
        <f>VLOOKUP(Orders[[#This Row],[ProductID]],Products[],3,FALSE)</f>
        <v>Office Supplies</v>
      </c>
      <c r="F1442" s="1" t="s">
        <v>125</v>
      </c>
      <c r="G1442" s="1" t="str">
        <f>_xlfn.XLOOKUP(Orders[[#This Row],[CustomerID]],'Customers'!A:A,'Customers'!E:E)</f>
        <v>Home Office</v>
      </c>
      <c r="H1442" s="2">
        <v>45578</v>
      </c>
      <c r="I1442" s="2">
        <v>45578</v>
      </c>
      <c r="J1442">
        <v>23</v>
      </c>
      <c r="K1442">
        <v>2621.34</v>
      </c>
      <c r="L1442">
        <v>0</v>
      </c>
      <c r="M1442" s="1" t="s">
        <v>43</v>
      </c>
      <c r="N1442" s="1" t="s">
        <v>84</v>
      </c>
      <c r="O1442" s="1" t="s">
        <v>24</v>
      </c>
      <c r="P1442" s="3">
        <f>Orders[[#This Row],[Quantity]]*Orders[[#This Row],[UnitPrice]]*(1-Orders[[#This Row],[Discount]])</f>
        <v>60290.820000000007</v>
      </c>
      <c r="Q1442" s="1" t="str">
        <f>IF(AND(Orders[[#This Row],[Order Value]]&gt;50000,Orders[[#This Row],[Status]]="Completed"),"Yes","No")</f>
        <v>No</v>
      </c>
      <c r="R1442" s="1" t="str">
        <f>IF(OR(Orders[[#This Row],[Region]]="Dhaka",Orders[[#This Row],[Region]]="Chattogram"),"Priority","Standard")</f>
        <v>Standard</v>
      </c>
      <c r="S1442" s="1" t="str">
        <f>_xlfn.CONCAT(Orders[[#This Row],[OrderID]],Orders[[#This Row],[CustomerID]],Orders[[#This Row],[Order Value]])</f>
        <v>O00219C018360290.82</v>
      </c>
    </row>
    <row r="1443" spans="1:19" x14ac:dyDescent="0.25">
      <c r="A1443" s="1" t="s">
        <v>1938</v>
      </c>
      <c r="B1443" s="1" t="s">
        <v>252</v>
      </c>
      <c r="C1443" s="1" t="s">
        <v>218</v>
      </c>
      <c r="D1443" s="1" t="str">
        <f>VLOOKUP(C1443,Products[],2,FALSE)</f>
        <v>Kids Eco 762</v>
      </c>
      <c r="E1443" s="1" t="str">
        <f>VLOOKUP(Orders[[#This Row],[ProductID]],Products[],3,FALSE)</f>
        <v>Apparel</v>
      </c>
      <c r="F1443" s="1" t="s">
        <v>79</v>
      </c>
      <c r="G1443" s="1" t="str">
        <f>_xlfn.XLOOKUP(Orders[[#This Row],[CustomerID]],'Customers'!A:A,'Customers'!E:E)</f>
        <v>SMB</v>
      </c>
      <c r="H1443" s="2">
        <v>45996</v>
      </c>
      <c r="I1443" s="2">
        <v>45998</v>
      </c>
      <c r="J1443">
        <v>17</v>
      </c>
      <c r="K1443">
        <v>6299.3</v>
      </c>
      <c r="L1443">
        <v>0.2</v>
      </c>
      <c r="M1443" s="1" t="s">
        <v>14</v>
      </c>
      <c r="N1443" s="1" t="s">
        <v>15</v>
      </c>
      <c r="O1443" s="1" t="s">
        <v>21</v>
      </c>
      <c r="P1443" s="3">
        <f>Orders[[#This Row],[Quantity]]*Orders[[#This Row],[UnitPrice]]*(1-Orders[[#This Row],[Discount]])</f>
        <v>85670.48000000001</v>
      </c>
      <c r="Q1443" s="1" t="str">
        <f>IF(AND(Orders[[#This Row],[Order Value]]&gt;50000,Orders[[#This Row],[Status]]="Completed"),"Yes","No")</f>
        <v>No</v>
      </c>
      <c r="R1443" s="1" t="str">
        <f>IF(OR(Orders[[#This Row],[Region]]="Dhaka",Orders[[#This Row],[Region]]="Chattogram"),"Priority","Standard")</f>
        <v>Standard</v>
      </c>
      <c r="S1443" s="1" t="str">
        <f>_xlfn.CONCAT(Orders[[#This Row],[OrderID]],Orders[[#This Row],[CustomerID]],Orders[[#This Row],[Order Value]])</f>
        <v>O00608C028085670.48</v>
      </c>
    </row>
    <row r="1444" spans="1:19" x14ac:dyDescent="0.25">
      <c r="A1444" s="1" t="s">
        <v>1939</v>
      </c>
      <c r="B1444" s="1" t="s">
        <v>1583</v>
      </c>
      <c r="C1444" s="1" t="s">
        <v>141</v>
      </c>
      <c r="D1444" s="1" t="str">
        <f>VLOOKUP(C1444,Products[],2,FALSE)</f>
        <v>Footwear Deluxe 366</v>
      </c>
      <c r="E1444" s="1" t="str">
        <f>VLOOKUP(Orders[[#This Row],[ProductID]],Products[],3,FALSE)</f>
        <v>Apparel</v>
      </c>
      <c r="F1444" s="1" t="s">
        <v>82</v>
      </c>
      <c r="G1444" s="1" t="str">
        <f>_xlfn.XLOOKUP(Orders[[#This Row],[CustomerID]],'Customers'!A:A,'Customers'!E:E)</f>
        <v>consumer</v>
      </c>
      <c r="H1444" s="2">
        <v>45818</v>
      </c>
      <c r="I1444" s="2">
        <v>45818</v>
      </c>
      <c r="J1444">
        <v>6</v>
      </c>
      <c r="K1444">
        <v>6649.4</v>
      </c>
      <c r="L1444">
        <v>0</v>
      </c>
      <c r="M1444" s="1" t="s">
        <v>39</v>
      </c>
      <c r="N1444" s="1" t="s">
        <v>15</v>
      </c>
      <c r="O1444" s="1" t="s">
        <v>29</v>
      </c>
      <c r="P1444" s="3">
        <f>Orders[[#This Row],[Quantity]]*Orders[[#This Row],[UnitPrice]]*(1-Orders[[#This Row],[Discount]])</f>
        <v>39896.399999999994</v>
      </c>
      <c r="Q1444" s="1" t="str">
        <f>IF(AND(Orders[[#This Row],[Order Value]]&gt;50000,Orders[[#This Row],[Status]]="Completed"),"Yes","No")</f>
        <v>No</v>
      </c>
      <c r="R1444" s="1" t="str">
        <f>IF(OR(Orders[[#This Row],[Region]]="Dhaka",Orders[[#This Row],[Region]]="Chattogram"),"Priority","Standard")</f>
        <v>Standard</v>
      </c>
      <c r="S1444" s="1" t="str">
        <f>_xlfn.CONCAT(Orders[[#This Row],[OrderID]],Orders[[#This Row],[CustomerID]],Orders[[#This Row],[Order Value]])</f>
        <v>O01671C041839896.4</v>
      </c>
    </row>
    <row r="1445" spans="1:19" x14ac:dyDescent="0.25">
      <c r="A1445" s="1" t="s">
        <v>1940</v>
      </c>
      <c r="B1445" s="1" t="s">
        <v>749</v>
      </c>
      <c r="C1445" s="1" t="s">
        <v>176</v>
      </c>
      <c r="D1445" s="1" t="str">
        <f>VLOOKUP(C1445,Products[],2,FALSE)</f>
        <v>Decor Standard 312 (New)</v>
      </c>
      <c r="E1445" s="1" t="str">
        <f>VLOOKUP(Orders[[#This Row],[ProductID]],Products[],3,FALSE)</f>
        <v>Furniture</v>
      </c>
      <c r="F1445" s="1" t="s">
        <v>79</v>
      </c>
      <c r="G1445" s="1" t="str">
        <f>_xlfn.XLOOKUP(Orders[[#This Row],[CustomerID]],'Customers'!A:A,'Customers'!E:E)</f>
        <v>SMB</v>
      </c>
      <c r="H1445" s="2">
        <v>45433</v>
      </c>
      <c r="I1445" s="2">
        <v>45444</v>
      </c>
      <c r="J1445">
        <v>17</v>
      </c>
      <c r="K1445">
        <v>709.23</v>
      </c>
      <c r="L1445">
        <v>0.15</v>
      </c>
      <c r="M1445" s="1" t="s">
        <v>20</v>
      </c>
      <c r="N1445" s="1" t="s">
        <v>34</v>
      </c>
      <c r="O1445" s="1" t="s">
        <v>21</v>
      </c>
      <c r="P1445" s="3">
        <f>Orders[[#This Row],[Quantity]]*Orders[[#This Row],[UnitPrice]]*(1-Orders[[#This Row],[Discount]])</f>
        <v>10248.3735</v>
      </c>
      <c r="Q1445" s="1" t="str">
        <f>IF(AND(Orders[[#This Row],[Order Value]]&gt;50000,Orders[[#This Row],[Status]]="Completed"),"Yes","No")</f>
        <v>No</v>
      </c>
      <c r="R1445" s="1" t="str">
        <f>IF(OR(Orders[[#This Row],[Region]]="Dhaka",Orders[[#This Row],[Region]]="Chattogram"),"Priority","Standard")</f>
        <v>Priority</v>
      </c>
      <c r="S1445" s="1" t="str">
        <f>_xlfn.CONCAT(Orders[[#This Row],[OrderID]],Orders[[#This Row],[CustomerID]],Orders[[#This Row],[Order Value]])</f>
        <v>O03325C042310248.3735</v>
      </c>
    </row>
    <row r="1446" spans="1:19" x14ac:dyDescent="0.25">
      <c r="A1446" s="1" t="s">
        <v>1941</v>
      </c>
      <c r="B1446" s="1" t="s">
        <v>697</v>
      </c>
      <c r="C1446" s="1" t="s">
        <v>297</v>
      </c>
      <c r="D1446" s="1" t="str">
        <f>VLOOKUP(C1446,Products[],2,FALSE)</f>
        <v>Household Standard 552</v>
      </c>
      <c r="E1446" s="1" t="str">
        <f>VLOOKUP(Orders[[#This Row],[ProductID]],Products[],3,FALSE)</f>
        <v>Groceries</v>
      </c>
      <c r="F1446" s="1" t="s">
        <v>105</v>
      </c>
      <c r="G1446" s="1" t="str">
        <f>_xlfn.XLOOKUP(Orders[[#This Row],[CustomerID]],'Customers'!A:A,'Customers'!E:E)</f>
        <v>SMB</v>
      </c>
      <c r="H1446" s="2">
        <v>45739</v>
      </c>
      <c r="I1446" s="2">
        <v>45743</v>
      </c>
      <c r="J1446">
        <v>21</v>
      </c>
      <c r="K1446">
        <v>2729.85</v>
      </c>
      <c r="L1446">
        <v>0.1</v>
      </c>
      <c r="M1446" s="1" t="s">
        <v>52</v>
      </c>
      <c r="N1446" s="1" t="s">
        <v>84</v>
      </c>
      <c r="O1446" s="1" t="s">
        <v>21</v>
      </c>
      <c r="P1446" s="3">
        <f>Orders[[#This Row],[Quantity]]*Orders[[#This Row],[UnitPrice]]*(1-Orders[[#This Row],[Discount]])</f>
        <v>51594.165000000001</v>
      </c>
      <c r="Q1446" s="1" t="str">
        <f>IF(AND(Orders[[#This Row],[Order Value]]&gt;50000,Orders[[#This Row],[Status]]="Completed"),"Yes","No")</f>
        <v>No</v>
      </c>
      <c r="R1446" s="1" t="str">
        <f>IF(OR(Orders[[#This Row],[Region]]="Dhaka",Orders[[#This Row],[Region]]="Chattogram"),"Priority","Standard")</f>
        <v>Priority</v>
      </c>
      <c r="S1446" s="1" t="str">
        <f>_xlfn.CONCAT(Orders[[#This Row],[OrderID]],Orders[[#This Row],[CustomerID]],Orders[[#This Row],[Order Value]])</f>
        <v>O04561C024651594.165</v>
      </c>
    </row>
    <row r="1447" spans="1:19" x14ac:dyDescent="0.25">
      <c r="A1447" s="1" t="s">
        <v>1942</v>
      </c>
      <c r="B1447" s="1" t="s">
        <v>661</v>
      </c>
      <c r="C1447" s="1" t="s">
        <v>81</v>
      </c>
      <c r="D1447" s="1" t="str">
        <f>VLOOKUP(C1447,Products[],2,FALSE)</f>
        <v>Beverages Pro 760</v>
      </c>
      <c r="E1447" s="1" t="str">
        <f>VLOOKUP(Orders[[#This Row],[ProductID]],Products[],3,FALSE)</f>
        <v>Groceries</v>
      </c>
      <c r="F1447" s="1" t="s">
        <v>33</v>
      </c>
      <c r="G1447" s="1" t="str">
        <f>_xlfn.XLOOKUP(Orders[[#This Row],[CustomerID]],'Customers'!A:A,'Customers'!E:E)</f>
        <v>SMB</v>
      </c>
      <c r="H1447" s="2">
        <v>45793</v>
      </c>
      <c r="I1447" s="2">
        <v>45794</v>
      </c>
      <c r="J1447">
        <v>9</v>
      </c>
      <c r="K1447">
        <v>623.87</v>
      </c>
      <c r="L1447">
        <v>0</v>
      </c>
      <c r="M1447" s="1" t="s">
        <v>20</v>
      </c>
      <c r="N1447" s="1" t="s">
        <v>34</v>
      </c>
      <c r="O1447" s="1" t="s">
        <v>35</v>
      </c>
      <c r="P1447" s="3">
        <f>Orders[[#This Row],[Quantity]]*Orders[[#This Row],[UnitPrice]]*(1-Orders[[#This Row],[Discount]])</f>
        <v>5614.83</v>
      </c>
      <c r="Q1447" s="1" t="str">
        <f>IF(AND(Orders[[#This Row],[Order Value]]&gt;50000,Orders[[#This Row],[Status]]="Completed"),"Yes","No")</f>
        <v>No</v>
      </c>
      <c r="R1447" s="1" t="str">
        <f>IF(OR(Orders[[#This Row],[Region]]="Dhaka",Orders[[#This Row],[Region]]="Chattogram"),"Priority","Standard")</f>
        <v>Priority</v>
      </c>
      <c r="S1447" s="1" t="str">
        <f>_xlfn.CONCAT(Orders[[#This Row],[OrderID]],Orders[[#This Row],[CustomerID]],Orders[[#This Row],[Order Value]])</f>
        <v>O01919C00245614.83</v>
      </c>
    </row>
    <row r="1448" spans="1:19" hidden="1" x14ac:dyDescent="0.25">
      <c r="A1448" s="1" t="s">
        <v>1943</v>
      </c>
      <c r="B1448" s="1" t="s">
        <v>586</v>
      </c>
      <c r="C1448" s="1" t="s">
        <v>95</v>
      </c>
      <c r="D1448" s="1" t="e">
        <f>VLOOKUP(C1448,Products[],2,FALSE)</f>
        <v>#N/A</v>
      </c>
      <c r="E1448" s="1" t="e">
        <f>VLOOKUP(Orders[[#This Row],[ProductID]],Products[],3,FALSE)</f>
        <v>#N/A</v>
      </c>
      <c r="F1448" s="1" t="s">
        <v>13</v>
      </c>
      <c r="G1448" s="1" t="str">
        <f>_xlfn.XLOOKUP(Orders[[#This Row],[CustomerID]],'Customers'!A:A,'Customers'!E:E)</f>
        <v>SMB</v>
      </c>
      <c r="H1448" s="2">
        <v>45820</v>
      </c>
      <c r="I1448" s="2">
        <v>45831</v>
      </c>
      <c r="J1448">
        <v>13</v>
      </c>
      <c r="K1448">
        <v>5731.69</v>
      </c>
      <c r="L1448">
        <v>0.2</v>
      </c>
      <c r="M1448" s="1" t="s">
        <v>20</v>
      </c>
      <c r="N1448" s="1" t="s">
        <v>15</v>
      </c>
      <c r="O1448" s="1" t="s">
        <v>35</v>
      </c>
      <c r="P1448" s="3">
        <f>Orders[[#This Row],[Quantity]]*Orders[[#This Row],[UnitPrice]]*(1-Orders[[#This Row],[Discount]])</f>
        <v>59609.576000000001</v>
      </c>
      <c r="Q1448" s="1" t="str">
        <f>IF(AND(Orders[[#This Row],[Order Value]]&gt;50000,Orders[[#This Row],[Status]]="Completed"),"Yes","No")</f>
        <v>No</v>
      </c>
      <c r="R1448" s="1" t="str">
        <f>IF(OR(Orders[[#This Row],[Region]]="Dhaka",Orders[[#This Row],[Region]]="Chattogram"),"Priority","Standard")</f>
        <v>Priority</v>
      </c>
      <c r="S1448" s="1" t="str">
        <f>_xlfn.CONCAT(Orders[[#This Row],[OrderID]],Orders[[#This Row],[CustomerID]],Orders[[#This Row],[Order Value]])</f>
        <v>O02030C048559609.576</v>
      </c>
    </row>
    <row r="1449" spans="1:19" x14ac:dyDescent="0.25">
      <c r="A1449" s="1" t="s">
        <v>1944</v>
      </c>
      <c r="B1449" s="1" t="s">
        <v>1945</v>
      </c>
      <c r="C1449" s="1" t="s">
        <v>89</v>
      </c>
      <c r="D1449" s="1" t="str">
        <f>VLOOKUP(C1449,Products[],2,FALSE)</f>
        <v>Chairs Mini 737</v>
      </c>
      <c r="E1449" s="1" t="str">
        <f>VLOOKUP(Orders[[#This Row],[ProductID]],Products[],3,FALSE)</f>
        <v>Furniture</v>
      </c>
      <c r="F1449" s="1" t="s">
        <v>152</v>
      </c>
      <c r="G1449" s="1" t="str">
        <f>_xlfn.XLOOKUP(Orders[[#This Row],[CustomerID]],'Customers'!A:A,'Customers'!E:E)</f>
        <v>Consumer</v>
      </c>
      <c r="H1449" s="2">
        <v>45785</v>
      </c>
      <c r="I1449" s="2">
        <v>45783</v>
      </c>
      <c r="J1449">
        <v>9</v>
      </c>
      <c r="K1449">
        <v>7599.1</v>
      </c>
      <c r="L1449">
        <v>0.05</v>
      </c>
      <c r="M1449" s="1" t="s">
        <v>14</v>
      </c>
      <c r="N1449" s="1" t="s">
        <v>15</v>
      </c>
      <c r="O1449" s="1" t="s">
        <v>24</v>
      </c>
      <c r="P1449" s="3">
        <f>Orders[[#This Row],[Quantity]]*Orders[[#This Row],[UnitPrice]]*(1-Orders[[#This Row],[Discount]])</f>
        <v>64972.305000000008</v>
      </c>
      <c r="Q1449" s="1" t="str">
        <f>IF(AND(Orders[[#This Row],[Order Value]]&gt;50000,Orders[[#This Row],[Status]]="Completed"),"Yes","No")</f>
        <v>No</v>
      </c>
      <c r="R1449" s="1" t="str">
        <f>IF(OR(Orders[[#This Row],[Region]]="Dhaka",Orders[[#This Row],[Region]]="Chattogram"),"Priority","Standard")</f>
        <v>Standard</v>
      </c>
      <c r="S1449" s="1" t="str">
        <f>_xlfn.CONCAT(Orders[[#This Row],[OrderID]],Orders[[#This Row],[CustomerID]],Orders[[#This Row],[Order Value]])</f>
        <v>O01168C021864972.305</v>
      </c>
    </row>
    <row r="1450" spans="1:19" x14ac:dyDescent="0.25">
      <c r="A1450" s="1" t="s">
        <v>1946</v>
      </c>
      <c r="B1450" s="1" t="s">
        <v>331</v>
      </c>
      <c r="C1450" s="1" t="s">
        <v>22</v>
      </c>
      <c r="D1450" s="1" t="str">
        <f>VLOOKUP(C1450,Products[],2,FALSE)</f>
        <v>Laptops Lite 159</v>
      </c>
      <c r="E1450" s="1" t="str">
        <f>VLOOKUP(Orders[[#This Row],[ProductID]],Products[],3,FALSE)</f>
        <v>Electronics</v>
      </c>
      <c r="F1450" s="1" t="s">
        <v>63</v>
      </c>
      <c r="G1450" s="1" t="str">
        <f>_xlfn.XLOOKUP(Orders[[#This Row],[CustomerID]],'Customers'!A:A,'Customers'!E:E)</f>
        <v>consumer</v>
      </c>
      <c r="H1450" s="2">
        <v>45292</v>
      </c>
      <c r="I1450" s="2">
        <v>45294</v>
      </c>
      <c r="J1450">
        <v>2</v>
      </c>
      <c r="K1450">
        <v>5617.85</v>
      </c>
      <c r="L1450">
        <v>0</v>
      </c>
      <c r="M1450" s="1" t="s">
        <v>20</v>
      </c>
      <c r="N1450" s="1" t="s">
        <v>34</v>
      </c>
      <c r="O1450" s="1" t="s">
        <v>24</v>
      </c>
      <c r="P1450" s="3">
        <f>Orders[[#This Row],[Quantity]]*Orders[[#This Row],[UnitPrice]]*(1-Orders[[#This Row],[Discount]])</f>
        <v>11235.7</v>
      </c>
      <c r="Q1450" s="1" t="str">
        <f>IF(AND(Orders[[#This Row],[Order Value]]&gt;50000,Orders[[#This Row],[Status]]="Completed"),"Yes","No")</f>
        <v>No</v>
      </c>
      <c r="R1450" s="1" t="str">
        <f>IF(OR(Orders[[#This Row],[Region]]="Dhaka",Orders[[#This Row],[Region]]="Chattogram"),"Priority","Standard")</f>
        <v>Priority</v>
      </c>
      <c r="S1450" s="1" t="str">
        <f>_xlfn.CONCAT(Orders[[#This Row],[OrderID]],Orders[[#This Row],[CustomerID]],Orders[[#This Row],[Order Value]])</f>
        <v>O03277C026011235.7</v>
      </c>
    </row>
    <row r="1451" spans="1:19" x14ac:dyDescent="0.25">
      <c r="A1451" s="1" t="s">
        <v>1947</v>
      </c>
      <c r="B1451" s="1" t="s">
        <v>1098</v>
      </c>
      <c r="C1451" s="1" t="s">
        <v>54</v>
      </c>
      <c r="D1451" s="1" t="str">
        <f>VLOOKUP(C1451,Products[],2,FALSE)</f>
        <v>Women Lite 643</v>
      </c>
      <c r="E1451" s="1" t="str">
        <f>VLOOKUP(Orders[[#This Row],[ProductID]],Products[],3,FALSE)</f>
        <v>Apparel</v>
      </c>
      <c r="F1451" s="1" t="s">
        <v>19</v>
      </c>
      <c r="G1451" s="1" t="str">
        <f>_xlfn.XLOOKUP(Orders[[#This Row],[CustomerID]],'Customers'!A:A,'Customers'!E:E)</f>
        <v>Home Office</v>
      </c>
      <c r="H1451" s="2">
        <v>45867</v>
      </c>
      <c r="I1451" s="2">
        <v>45869</v>
      </c>
      <c r="J1451">
        <v>13</v>
      </c>
      <c r="K1451">
        <v>2300.4699999999998</v>
      </c>
      <c r="L1451">
        <v>0</v>
      </c>
      <c r="M1451" s="1" t="s">
        <v>20</v>
      </c>
      <c r="N1451" s="1" t="s">
        <v>34</v>
      </c>
      <c r="O1451" s="1" t="s">
        <v>35</v>
      </c>
      <c r="P1451" s="3">
        <f>Orders[[#This Row],[Quantity]]*Orders[[#This Row],[UnitPrice]]*(1-Orders[[#This Row],[Discount]])</f>
        <v>29906.109999999997</v>
      </c>
      <c r="Q1451" s="1" t="str">
        <f>IF(AND(Orders[[#This Row],[Order Value]]&gt;50000,Orders[[#This Row],[Status]]="Completed"),"Yes","No")</f>
        <v>No</v>
      </c>
      <c r="R1451" s="1" t="str">
        <f>IF(OR(Orders[[#This Row],[Region]]="Dhaka",Orders[[#This Row],[Region]]="Chattogram"),"Priority","Standard")</f>
        <v>Priority</v>
      </c>
      <c r="S1451" s="1" t="str">
        <f>_xlfn.CONCAT(Orders[[#This Row],[OrderID]],Orders[[#This Row],[CustomerID]],Orders[[#This Row],[Order Value]])</f>
        <v>O05554C027829906.11</v>
      </c>
    </row>
    <row r="1452" spans="1:19" x14ac:dyDescent="0.25">
      <c r="A1452" s="1" t="s">
        <v>1948</v>
      </c>
      <c r="B1452" s="1" t="s">
        <v>239</v>
      </c>
      <c r="C1452" s="1" t="s">
        <v>141</v>
      </c>
      <c r="D1452" s="1" t="str">
        <f>VLOOKUP(C1452,Products[],2,FALSE)</f>
        <v>Footwear Deluxe 366</v>
      </c>
      <c r="E1452" s="1" t="str">
        <f>VLOOKUP(Orders[[#This Row],[ProductID]],Products[],3,FALSE)</f>
        <v>Apparel</v>
      </c>
      <c r="F1452" s="1" t="s">
        <v>13</v>
      </c>
      <c r="G1452" s="1" t="str">
        <f>_xlfn.XLOOKUP(Orders[[#This Row],[CustomerID]],'Customers'!A:A,'Customers'!E:E)</f>
        <v>Consumer</v>
      </c>
      <c r="H1452" s="2">
        <v>45792</v>
      </c>
      <c r="I1452" s="2">
        <v>45797</v>
      </c>
      <c r="J1452">
        <v>19</v>
      </c>
      <c r="K1452">
        <v>5430.31</v>
      </c>
      <c r="L1452">
        <v>0.15</v>
      </c>
      <c r="M1452" s="1" t="s">
        <v>52</v>
      </c>
      <c r="N1452" s="1" t="s">
        <v>15</v>
      </c>
      <c r="O1452" s="1" t="s">
        <v>35</v>
      </c>
      <c r="P1452" s="3">
        <f>Orders[[#This Row],[Quantity]]*Orders[[#This Row],[UnitPrice]]*(1-Orders[[#This Row],[Discount]])</f>
        <v>87699.506500000003</v>
      </c>
      <c r="Q1452" s="1" t="str">
        <f>IF(AND(Orders[[#This Row],[Order Value]]&gt;50000,Orders[[#This Row],[Status]]="Completed"),"Yes","No")</f>
        <v>No</v>
      </c>
      <c r="R1452" s="1" t="str">
        <f>IF(OR(Orders[[#This Row],[Region]]="Dhaka",Orders[[#This Row],[Region]]="Chattogram"),"Priority","Standard")</f>
        <v>Priority</v>
      </c>
      <c r="S1452" s="1" t="str">
        <f>_xlfn.CONCAT(Orders[[#This Row],[OrderID]],Orders[[#This Row],[CustomerID]],Orders[[#This Row],[Order Value]])</f>
        <v>O04693C036687699.5065</v>
      </c>
    </row>
    <row r="1453" spans="1:19" x14ac:dyDescent="0.25">
      <c r="A1453" s="1" t="s">
        <v>1949</v>
      </c>
      <c r="B1453" s="1" t="s">
        <v>1061</v>
      </c>
      <c r="C1453" s="1" t="s">
        <v>27</v>
      </c>
      <c r="D1453" s="1" t="str">
        <f>VLOOKUP(C1453,Products[],2,FALSE)</f>
        <v>Women Eco 225</v>
      </c>
      <c r="E1453" s="1" t="str">
        <f>VLOOKUP(Orders[[#This Row],[ProductID]],Products[],3,FALSE)</f>
        <v>Apparel</v>
      </c>
      <c r="F1453" s="1" t="s">
        <v>47</v>
      </c>
      <c r="G1453" s="1" t="str">
        <f>_xlfn.XLOOKUP(Orders[[#This Row],[CustomerID]],'Customers'!A:A,'Customers'!E:E)</f>
        <v>Corporate</v>
      </c>
      <c r="H1453" s="2">
        <v>45352</v>
      </c>
      <c r="I1453" s="2">
        <v>45357</v>
      </c>
      <c r="J1453">
        <v>13</v>
      </c>
      <c r="K1453">
        <v>1875.85</v>
      </c>
      <c r="L1453">
        <v>0</v>
      </c>
      <c r="M1453" s="1" t="s">
        <v>14</v>
      </c>
      <c r="N1453" s="1" t="s">
        <v>34</v>
      </c>
      <c r="O1453" s="1" t="s">
        <v>29</v>
      </c>
      <c r="P1453" s="3">
        <f>Orders[[#This Row],[Quantity]]*Orders[[#This Row],[UnitPrice]]*(1-Orders[[#This Row],[Discount]])</f>
        <v>24386.05</v>
      </c>
      <c r="Q1453" s="1" t="str">
        <f>IF(AND(Orders[[#This Row],[Order Value]]&gt;50000,Orders[[#This Row],[Status]]="Completed"),"Yes","No")</f>
        <v>No</v>
      </c>
      <c r="R1453" s="1" t="str">
        <f>IF(OR(Orders[[#This Row],[Region]]="Dhaka",Orders[[#This Row],[Region]]="Chattogram"),"Priority","Standard")</f>
        <v>Standard</v>
      </c>
      <c r="S1453" s="1" t="str">
        <f>_xlfn.CONCAT(Orders[[#This Row],[OrderID]],Orders[[#This Row],[CustomerID]],Orders[[#This Row],[Order Value]])</f>
        <v>O02440C001524386.05</v>
      </c>
    </row>
    <row r="1454" spans="1:19" x14ac:dyDescent="0.25">
      <c r="A1454" s="1" t="s">
        <v>1950</v>
      </c>
      <c r="B1454" s="1" t="s">
        <v>442</v>
      </c>
      <c r="C1454" s="1" t="s">
        <v>201</v>
      </c>
      <c r="D1454" s="1" t="str">
        <f>VLOOKUP(C1454,Products[],2,FALSE)</f>
        <v>Men Lite 154 (New)</v>
      </c>
      <c r="E1454" s="1" t="str">
        <f>VLOOKUP(Orders[[#This Row],[ProductID]],Products[],3,FALSE)</f>
        <v>Apparel</v>
      </c>
      <c r="F1454" s="1" t="s">
        <v>105</v>
      </c>
      <c r="G1454" s="1" t="str">
        <f>_xlfn.XLOOKUP(Orders[[#This Row],[CustomerID]],'Customers'!A:A,'Customers'!E:E)</f>
        <v>SMB</v>
      </c>
      <c r="H1454" s="2">
        <v>45558</v>
      </c>
      <c r="I1454" s="2">
        <v>45556</v>
      </c>
      <c r="J1454">
        <v>5</v>
      </c>
      <c r="K1454">
        <v>7948.99</v>
      </c>
      <c r="L1454">
        <v>0.05</v>
      </c>
      <c r="M1454" s="1" t="s">
        <v>20</v>
      </c>
      <c r="N1454" s="1" t="s">
        <v>28</v>
      </c>
      <c r="O1454" s="1" t="s">
        <v>24</v>
      </c>
      <c r="P1454" s="3">
        <f>Orders[[#This Row],[Quantity]]*Orders[[#This Row],[UnitPrice]]*(1-Orders[[#This Row],[Discount]])</f>
        <v>37757.702499999992</v>
      </c>
      <c r="Q1454" s="1" t="str">
        <f>IF(AND(Orders[[#This Row],[Order Value]]&gt;50000,Orders[[#This Row],[Status]]="Completed"),"Yes","No")</f>
        <v>No</v>
      </c>
      <c r="R1454" s="1" t="str">
        <f>IF(OR(Orders[[#This Row],[Region]]="Dhaka",Orders[[#This Row],[Region]]="Chattogram"),"Priority","Standard")</f>
        <v>Priority</v>
      </c>
      <c r="S1454" s="1" t="str">
        <f>_xlfn.CONCAT(Orders[[#This Row],[OrderID]],Orders[[#This Row],[CustomerID]],Orders[[#This Row],[Order Value]])</f>
        <v>O00344C036237757.7025</v>
      </c>
    </row>
    <row r="1455" spans="1:19" x14ac:dyDescent="0.25">
      <c r="A1455" s="1" t="s">
        <v>1951</v>
      </c>
      <c r="B1455" s="1" t="s">
        <v>947</v>
      </c>
      <c r="C1455" s="1" t="s">
        <v>284</v>
      </c>
      <c r="D1455" s="1" t="str">
        <f>VLOOKUP(C1455,Products[],2,FALSE)</f>
        <v>Labels Lite 562</v>
      </c>
      <c r="E1455" s="1" t="str">
        <f>VLOOKUP(Orders[[#This Row],[ProductID]],Products[],3,FALSE)</f>
        <v>Office Supplies</v>
      </c>
      <c r="F1455" s="1" t="s">
        <v>19</v>
      </c>
      <c r="G1455" s="1" t="str">
        <f>_xlfn.XLOOKUP(Orders[[#This Row],[CustomerID]],'Customers'!A:A,'Customers'!E:E)</f>
        <v>Home Office</v>
      </c>
      <c r="H1455" s="2">
        <v>45356</v>
      </c>
      <c r="I1455" s="2">
        <v>45357</v>
      </c>
      <c r="J1455">
        <v>11</v>
      </c>
      <c r="K1455">
        <v>7924.99</v>
      </c>
      <c r="L1455">
        <v>0</v>
      </c>
      <c r="M1455" s="1" t="s">
        <v>20</v>
      </c>
      <c r="N1455" s="1" t="s">
        <v>15</v>
      </c>
      <c r="O1455" s="1" t="s">
        <v>29</v>
      </c>
      <c r="P1455" s="3">
        <f>Orders[[#This Row],[Quantity]]*Orders[[#This Row],[UnitPrice]]*(1-Orders[[#This Row],[Discount]])</f>
        <v>87174.89</v>
      </c>
      <c r="Q1455" s="1" t="str">
        <f>IF(AND(Orders[[#This Row],[Order Value]]&gt;50000,Orders[[#This Row],[Status]]="Completed"),"Yes","No")</f>
        <v>No</v>
      </c>
      <c r="R1455" s="1" t="str">
        <f>IF(OR(Orders[[#This Row],[Region]]="Dhaka",Orders[[#This Row],[Region]]="Chattogram"),"Priority","Standard")</f>
        <v>Priority</v>
      </c>
      <c r="S1455" s="1" t="str">
        <f>_xlfn.CONCAT(Orders[[#This Row],[OrderID]],Orders[[#This Row],[CustomerID]],Orders[[#This Row],[Order Value]])</f>
        <v>O05847C042687174.89</v>
      </c>
    </row>
    <row r="1456" spans="1:19" x14ac:dyDescent="0.25">
      <c r="A1456" s="1" t="s">
        <v>1952</v>
      </c>
      <c r="B1456" s="1" t="s">
        <v>495</v>
      </c>
      <c r="C1456" s="1" t="s">
        <v>124</v>
      </c>
      <c r="D1456" s="1" t="str">
        <f>VLOOKUP(C1456,Products[],2,FALSE)</f>
        <v>Decor Lite 474</v>
      </c>
      <c r="E1456" s="1" t="str">
        <f>VLOOKUP(Orders[[#This Row],[ProductID]],Products[],3,FALSE)</f>
        <v>Furniture</v>
      </c>
      <c r="F1456" s="1" t="s">
        <v>82</v>
      </c>
      <c r="G1456" s="1" t="str">
        <f>_xlfn.XLOOKUP(Orders[[#This Row],[CustomerID]],'Customers'!A:A,'Customers'!E:E)</f>
        <v>Consumer</v>
      </c>
      <c r="H1456" s="2">
        <v>45314</v>
      </c>
      <c r="I1456" s="2">
        <v>45322</v>
      </c>
      <c r="J1456">
        <v>15</v>
      </c>
      <c r="K1456">
        <v>5050.58</v>
      </c>
      <c r="L1456">
        <v>0.15</v>
      </c>
      <c r="M1456" s="1" t="s">
        <v>52</v>
      </c>
      <c r="N1456" s="1" t="s">
        <v>34</v>
      </c>
      <c r="O1456" s="1" t="s">
        <v>35</v>
      </c>
      <c r="P1456" s="3">
        <f>Orders[[#This Row],[Quantity]]*Orders[[#This Row],[UnitPrice]]*(1-Orders[[#This Row],[Discount]])</f>
        <v>64394.894999999997</v>
      </c>
      <c r="Q1456" s="1" t="str">
        <f>IF(AND(Orders[[#This Row],[Order Value]]&gt;50000,Orders[[#This Row],[Status]]="Completed"),"Yes","No")</f>
        <v>Yes</v>
      </c>
      <c r="R1456" s="1" t="str">
        <f>IF(OR(Orders[[#This Row],[Region]]="Dhaka",Orders[[#This Row],[Region]]="Chattogram"),"Priority","Standard")</f>
        <v>Priority</v>
      </c>
      <c r="S1456" s="1" t="str">
        <f>_xlfn.CONCAT(Orders[[#This Row],[OrderID]],Orders[[#This Row],[CustomerID]],Orders[[#This Row],[Order Value]])</f>
        <v>O01535C028564394.895</v>
      </c>
    </row>
    <row r="1457" spans="1:19" x14ac:dyDescent="0.25">
      <c r="A1457" s="1" t="s">
        <v>1953</v>
      </c>
      <c r="B1457" s="1" t="s">
        <v>507</v>
      </c>
      <c r="C1457" s="1" t="s">
        <v>131</v>
      </c>
      <c r="D1457" s="1" t="str">
        <f>VLOOKUP(C1457,Products[],2,FALSE)</f>
        <v>Tables Plus 844</v>
      </c>
      <c r="E1457" s="1" t="str">
        <f>VLOOKUP(Orders[[#This Row],[ProductID]],Products[],3,FALSE)</f>
        <v>Furniture</v>
      </c>
      <c r="F1457" s="1" t="s">
        <v>47</v>
      </c>
      <c r="G1457" s="1" t="str">
        <f>_xlfn.XLOOKUP(Orders[[#This Row],[CustomerID]],'Customers'!A:A,'Customers'!E:E)</f>
        <v>Consumer</v>
      </c>
      <c r="H1457" s="2">
        <v>45836</v>
      </c>
      <c r="I1457" s="2">
        <v>45845</v>
      </c>
      <c r="J1457">
        <v>7</v>
      </c>
      <c r="K1457">
        <v>1382.72</v>
      </c>
      <c r="L1457">
        <v>0</v>
      </c>
      <c r="M1457" s="1" t="s">
        <v>20</v>
      </c>
      <c r="N1457" s="1" t="s">
        <v>34</v>
      </c>
      <c r="O1457" s="1" t="s">
        <v>21</v>
      </c>
      <c r="P1457" s="3">
        <f>Orders[[#This Row],[Quantity]]*Orders[[#This Row],[UnitPrice]]*(1-Orders[[#This Row],[Discount]])</f>
        <v>9679.0400000000009</v>
      </c>
      <c r="Q1457" s="1" t="str">
        <f>IF(AND(Orders[[#This Row],[Order Value]]&gt;50000,Orders[[#This Row],[Status]]="Completed"),"Yes","No")</f>
        <v>No</v>
      </c>
      <c r="R1457" s="1" t="str">
        <f>IF(OR(Orders[[#This Row],[Region]]="Dhaka",Orders[[#This Row],[Region]]="Chattogram"),"Priority","Standard")</f>
        <v>Priority</v>
      </c>
      <c r="S1457" s="1" t="str">
        <f>_xlfn.CONCAT(Orders[[#This Row],[OrderID]],Orders[[#This Row],[CustomerID]],Orders[[#This Row],[Order Value]])</f>
        <v>O02744C00809679.04</v>
      </c>
    </row>
    <row r="1458" spans="1:19" x14ac:dyDescent="0.25">
      <c r="A1458" s="1" t="s">
        <v>1954</v>
      </c>
      <c r="B1458" s="1" t="s">
        <v>281</v>
      </c>
      <c r="C1458" s="1" t="s">
        <v>151</v>
      </c>
      <c r="D1458" s="1" t="str">
        <f>VLOOKUP(C1458,Products[],2,FALSE)</f>
        <v>Paper Lite 570</v>
      </c>
      <c r="E1458" s="1" t="str">
        <f>VLOOKUP(Orders[[#This Row],[ProductID]],Products[],3,FALSE)</f>
        <v>Office Supplies</v>
      </c>
      <c r="F1458" s="1" t="s">
        <v>19</v>
      </c>
      <c r="G1458" s="1" t="str">
        <f>_xlfn.XLOOKUP(Orders[[#This Row],[CustomerID]],'Customers'!A:A,'Customers'!E:E)</f>
        <v>SMB</v>
      </c>
      <c r="H1458" s="2">
        <v>45659</v>
      </c>
      <c r="I1458" s="2">
        <v>45667</v>
      </c>
      <c r="J1458">
        <v>21</v>
      </c>
      <c r="K1458">
        <v>2340.34</v>
      </c>
      <c r="L1458">
        <v>0.05</v>
      </c>
      <c r="M1458" s="1" t="s">
        <v>43</v>
      </c>
      <c r="N1458" s="1" t="s">
        <v>84</v>
      </c>
      <c r="O1458" s="1" t="s">
        <v>35</v>
      </c>
      <c r="P1458" s="3">
        <f>Orders[[#This Row],[Quantity]]*Orders[[#This Row],[UnitPrice]]*(1-Orders[[#This Row],[Discount]])</f>
        <v>46689.782999999996</v>
      </c>
      <c r="Q1458" s="1" t="str">
        <f>IF(AND(Orders[[#This Row],[Order Value]]&gt;50000,Orders[[#This Row],[Status]]="Completed"),"Yes","No")</f>
        <v>No</v>
      </c>
      <c r="R1458" s="1" t="str">
        <f>IF(OR(Orders[[#This Row],[Region]]="Dhaka",Orders[[#This Row],[Region]]="Chattogram"),"Priority","Standard")</f>
        <v>Standard</v>
      </c>
      <c r="S1458" s="1" t="str">
        <f>_xlfn.CONCAT(Orders[[#This Row],[OrderID]],Orders[[#This Row],[CustomerID]],Orders[[#This Row],[Order Value]])</f>
        <v>O04173C037646689.783</v>
      </c>
    </row>
    <row r="1459" spans="1:19" hidden="1" x14ac:dyDescent="0.25">
      <c r="A1459" s="1" t="s">
        <v>1955</v>
      </c>
      <c r="B1459" s="1" t="s">
        <v>328</v>
      </c>
      <c r="C1459" s="1" t="s">
        <v>38</v>
      </c>
      <c r="D1459" s="1" t="e">
        <f>VLOOKUP(C1459,Products[],2,FALSE)</f>
        <v>#N/A</v>
      </c>
      <c r="E1459" s="1" t="e">
        <f>VLOOKUP(Orders[[#This Row],[ProductID]],Products[],3,FALSE)</f>
        <v>#N/A</v>
      </c>
      <c r="F1459" s="1" t="s">
        <v>13</v>
      </c>
      <c r="G1459" s="1" t="str">
        <f>_xlfn.XLOOKUP(Orders[[#This Row],[CustomerID]],'Customers'!A:A,'Customers'!E:E)</f>
        <v>Consumer</v>
      </c>
      <c r="H1459" s="2">
        <v>45801</v>
      </c>
      <c r="I1459" s="2">
        <v>45802</v>
      </c>
      <c r="J1459">
        <v>6</v>
      </c>
      <c r="K1459">
        <v>3913.29</v>
      </c>
      <c r="L1459">
        <v>0.15</v>
      </c>
      <c r="M1459" s="1" t="s">
        <v>43</v>
      </c>
      <c r="N1459" s="1" t="s">
        <v>84</v>
      </c>
      <c r="O1459" s="1" t="s">
        <v>29</v>
      </c>
      <c r="P1459" s="3">
        <f>Orders[[#This Row],[Quantity]]*Orders[[#This Row],[UnitPrice]]*(1-Orders[[#This Row],[Discount]])</f>
        <v>19957.778999999999</v>
      </c>
      <c r="Q1459" s="1" t="str">
        <f>IF(AND(Orders[[#This Row],[Order Value]]&gt;50000,Orders[[#This Row],[Status]]="Completed"),"Yes","No")</f>
        <v>No</v>
      </c>
      <c r="R1459" s="1" t="str">
        <f>IF(OR(Orders[[#This Row],[Region]]="Dhaka",Orders[[#This Row],[Region]]="Chattogram"),"Priority","Standard")</f>
        <v>Standard</v>
      </c>
      <c r="S1459" s="1" t="str">
        <f>_xlfn.CONCAT(Orders[[#This Row],[OrderID]],Orders[[#This Row],[CustomerID]],Orders[[#This Row],[Order Value]])</f>
        <v>O04637C007519957.779</v>
      </c>
    </row>
    <row r="1460" spans="1:19" hidden="1" x14ac:dyDescent="0.25">
      <c r="A1460" s="1" t="s">
        <v>551</v>
      </c>
      <c r="B1460" s="1" t="s">
        <v>552</v>
      </c>
      <c r="C1460" s="1" t="s">
        <v>95</v>
      </c>
      <c r="D1460" s="1" t="e">
        <f>VLOOKUP(C1460,Products[],2,FALSE)</f>
        <v>#N/A</v>
      </c>
      <c r="E1460" s="1" t="e">
        <f>VLOOKUP(Orders[[#This Row],[ProductID]],Products[],3,FALSE)</f>
        <v>#N/A</v>
      </c>
      <c r="F1460" s="1" t="s">
        <v>19</v>
      </c>
      <c r="G1460" s="1" t="str">
        <f>_xlfn.XLOOKUP(Orders[[#This Row],[CustomerID]],'Customers'!A:A,'Customers'!E:E)</f>
        <v>Corporate</v>
      </c>
      <c r="H1460" s="2">
        <v>45435</v>
      </c>
      <c r="I1460" s="2">
        <v>45443</v>
      </c>
      <c r="J1460">
        <v>24</v>
      </c>
      <c r="K1460">
        <v>4003.1</v>
      </c>
      <c r="L1460">
        <v>0</v>
      </c>
      <c r="M1460" s="1" t="s">
        <v>14</v>
      </c>
      <c r="N1460" s="1" t="s">
        <v>28</v>
      </c>
      <c r="O1460" s="1" t="s">
        <v>29</v>
      </c>
      <c r="P1460" s="3">
        <f>Orders[[#This Row],[Quantity]]*Orders[[#This Row],[UnitPrice]]*(1-Orders[[#This Row],[Discount]])</f>
        <v>96074.4</v>
      </c>
      <c r="Q1460" s="1" t="str">
        <f>IF(AND(Orders[[#This Row],[Order Value]]&gt;50000,Orders[[#This Row],[Status]]="Completed"),"Yes","No")</f>
        <v>No</v>
      </c>
      <c r="R1460" s="1" t="str">
        <f>IF(OR(Orders[[#This Row],[Region]]="Dhaka",Orders[[#This Row],[Region]]="Chattogram"),"Priority","Standard")</f>
        <v>Standard</v>
      </c>
      <c r="S1460" s="1" t="str">
        <f>_xlfn.CONCAT(Orders[[#This Row],[OrderID]],Orders[[#This Row],[CustomerID]],Orders[[#This Row],[Order Value]])</f>
        <v>O00522C001696074.4</v>
      </c>
    </row>
    <row r="1461" spans="1:19" x14ac:dyDescent="0.25">
      <c r="A1461" s="1" t="s">
        <v>1956</v>
      </c>
      <c r="B1461" s="1" t="s">
        <v>411</v>
      </c>
      <c r="C1461" s="1" t="s">
        <v>41</v>
      </c>
      <c r="D1461" s="1" t="str">
        <f>VLOOKUP(C1461,Products[],2,FALSE)</f>
        <v>Personal Care Mini 941</v>
      </c>
      <c r="E1461" s="1" t="str">
        <f>VLOOKUP(Orders[[#This Row],[ProductID]],Products[],3,FALSE)</f>
        <v>Groceries</v>
      </c>
      <c r="F1461" s="1" t="s">
        <v>63</v>
      </c>
      <c r="G1461" s="1" t="str">
        <f>_xlfn.XLOOKUP(Orders[[#This Row],[CustomerID]],'Customers'!A:A,'Customers'!E:E)</f>
        <v>Corporate</v>
      </c>
      <c r="H1461" s="2">
        <v>45921</v>
      </c>
      <c r="I1461" s="2">
        <v>45919</v>
      </c>
      <c r="J1461">
        <v>15</v>
      </c>
      <c r="K1461">
        <v>7475.51</v>
      </c>
      <c r="L1461">
        <v>0.05</v>
      </c>
      <c r="M1461" s="1" t="s">
        <v>14</v>
      </c>
      <c r="N1461" s="1" t="s">
        <v>15</v>
      </c>
      <c r="O1461" s="1" t="s">
        <v>24</v>
      </c>
      <c r="P1461" s="3">
        <f>Orders[[#This Row],[Quantity]]*Orders[[#This Row],[UnitPrice]]*(1-Orders[[#This Row],[Discount]])</f>
        <v>106526.0175</v>
      </c>
      <c r="Q1461" s="1" t="str">
        <f>IF(AND(Orders[[#This Row],[Order Value]]&gt;50000,Orders[[#This Row],[Status]]="Completed"),"Yes","No")</f>
        <v>No</v>
      </c>
      <c r="R1461" s="1" t="str">
        <f>IF(OR(Orders[[#This Row],[Region]]="Dhaka",Orders[[#This Row],[Region]]="Chattogram"),"Priority","Standard")</f>
        <v>Standard</v>
      </c>
      <c r="S1461" s="1" t="str">
        <f>_xlfn.CONCAT(Orders[[#This Row],[OrderID]],Orders[[#This Row],[CustomerID]],Orders[[#This Row],[Order Value]])</f>
        <v>O02853C0495106526.0175</v>
      </c>
    </row>
    <row r="1462" spans="1:19" hidden="1" x14ac:dyDescent="0.25">
      <c r="A1462" s="1" t="s">
        <v>1957</v>
      </c>
      <c r="B1462" s="1" t="s">
        <v>1583</v>
      </c>
      <c r="C1462" s="1" t="s">
        <v>95</v>
      </c>
      <c r="D1462" s="1" t="e">
        <f>VLOOKUP(C1462,Products[],2,FALSE)</f>
        <v>#N/A</v>
      </c>
      <c r="E1462" s="1" t="e">
        <f>VLOOKUP(Orders[[#This Row],[ProductID]],Products[],3,FALSE)</f>
        <v>#N/A</v>
      </c>
      <c r="F1462" s="1" t="s">
        <v>13</v>
      </c>
      <c r="G1462" s="1" t="str">
        <f>_xlfn.XLOOKUP(Orders[[#This Row],[CustomerID]],'Customers'!A:A,'Customers'!E:E)</f>
        <v>consumer</v>
      </c>
      <c r="H1462" s="2">
        <v>45678</v>
      </c>
      <c r="I1462" s="2">
        <v>45688</v>
      </c>
      <c r="J1462">
        <v>17</v>
      </c>
      <c r="K1462">
        <v>2349.5300000000002</v>
      </c>
      <c r="L1462">
        <v>0</v>
      </c>
      <c r="M1462" s="1" t="s">
        <v>39</v>
      </c>
      <c r="N1462" s="1" t="s">
        <v>34</v>
      </c>
      <c r="O1462" s="1" t="s">
        <v>35</v>
      </c>
      <c r="P1462" s="3">
        <f>Orders[[#This Row],[Quantity]]*Orders[[#This Row],[UnitPrice]]*(1-Orders[[#This Row],[Discount]])</f>
        <v>39942.01</v>
      </c>
      <c r="Q1462" s="1" t="str">
        <f>IF(AND(Orders[[#This Row],[Order Value]]&gt;50000,Orders[[#This Row],[Status]]="Completed"),"Yes","No")</f>
        <v>No</v>
      </c>
      <c r="R1462" s="1" t="str">
        <f>IF(OR(Orders[[#This Row],[Region]]="Dhaka",Orders[[#This Row],[Region]]="Chattogram"),"Priority","Standard")</f>
        <v>Standard</v>
      </c>
      <c r="S1462" s="1" t="str">
        <f>_xlfn.CONCAT(Orders[[#This Row],[OrderID]],Orders[[#This Row],[CustomerID]],Orders[[#This Row],[Order Value]])</f>
        <v>O03211C041839942.01</v>
      </c>
    </row>
    <row r="1463" spans="1:19" x14ac:dyDescent="0.25">
      <c r="A1463" s="1" t="s">
        <v>1958</v>
      </c>
      <c r="B1463" s="1" t="s">
        <v>1765</v>
      </c>
      <c r="C1463" s="1" t="s">
        <v>131</v>
      </c>
      <c r="D1463" s="1" t="str">
        <f>VLOOKUP(C1463,Products[],2,FALSE)</f>
        <v>Tables Plus 844</v>
      </c>
      <c r="E1463" s="1" t="str">
        <f>VLOOKUP(Orders[[#This Row],[ProductID]],Products[],3,FALSE)</f>
        <v>Furniture</v>
      </c>
      <c r="F1463" s="1" t="s">
        <v>55</v>
      </c>
      <c r="G1463" s="1" t="str">
        <f>_xlfn.XLOOKUP(Orders[[#This Row],[CustomerID]],'Customers'!A:A,'Customers'!E:E)</f>
        <v>consumer</v>
      </c>
      <c r="H1463" s="2">
        <v>45404</v>
      </c>
      <c r="I1463" s="2">
        <v>45403</v>
      </c>
      <c r="J1463">
        <v>3</v>
      </c>
      <c r="K1463">
        <v>7417.64</v>
      </c>
      <c r="L1463">
        <v>0.1</v>
      </c>
      <c r="M1463" s="1" t="s">
        <v>39</v>
      </c>
      <c r="N1463" s="1" t="s">
        <v>34</v>
      </c>
      <c r="O1463" s="1" t="s">
        <v>35</v>
      </c>
      <c r="P1463" s="3">
        <f>Orders[[#This Row],[Quantity]]*Orders[[#This Row],[UnitPrice]]*(1-Orders[[#This Row],[Discount]])</f>
        <v>20027.628000000001</v>
      </c>
      <c r="Q1463" s="1" t="str">
        <f>IF(AND(Orders[[#This Row],[Order Value]]&gt;50000,Orders[[#This Row],[Status]]="Completed"),"Yes","No")</f>
        <v>No</v>
      </c>
      <c r="R1463" s="1" t="str">
        <f>IF(OR(Orders[[#This Row],[Region]]="Dhaka",Orders[[#This Row],[Region]]="Chattogram"),"Priority","Standard")</f>
        <v>Standard</v>
      </c>
      <c r="S1463" s="1" t="str">
        <f>_xlfn.CONCAT(Orders[[#This Row],[OrderID]],Orders[[#This Row],[CustomerID]],Orders[[#This Row],[Order Value]])</f>
        <v>O02175C018720027.628</v>
      </c>
    </row>
    <row r="1464" spans="1:19" x14ac:dyDescent="0.25">
      <c r="A1464" s="1" t="s">
        <v>1855</v>
      </c>
      <c r="B1464" s="1" t="s">
        <v>86</v>
      </c>
      <c r="C1464" s="1" t="s">
        <v>108</v>
      </c>
      <c r="D1464" s="1" t="str">
        <f>VLOOKUP(C1464,Products[],2,FALSE)</f>
        <v>Men Max 446</v>
      </c>
      <c r="E1464" s="1" t="str">
        <f>VLOOKUP(Orders[[#This Row],[ProductID]],Products[],3,FALSE)</f>
        <v>Apparel</v>
      </c>
      <c r="F1464" s="1" t="s">
        <v>79</v>
      </c>
      <c r="G1464" s="1" t="str">
        <f>_xlfn.XLOOKUP(Orders[[#This Row],[CustomerID]],'Customers'!A:A,'Customers'!E:E)</f>
        <v>Consumer</v>
      </c>
      <c r="H1464" s="2">
        <v>45378</v>
      </c>
      <c r="I1464" s="2">
        <v>45384</v>
      </c>
      <c r="J1464">
        <v>1</v>
      </c>
      <c r="K1464">
        <v>867.01</v>
      </c>
      <c r="L1464">
        <v>0</v>
      </c>
      <c r="M1464" s="1" t="s">
        <v>52</v>
      </c>
      <c r="N1464" s="1" t="s">
        <v>28</v>
      </c>
      <c r="O1464" s="1" t="s">
        <v>29</v>
      </c>
      <c r="P1464" s="3">
        <f>Orders[[#This Row],[Quantity]]*Orders[[#This Row],[UnitPrice]]*(1-Orders[[#This Row],[Discount]])</f>
        <v>867.01</v>
      </c>
      <c r="Q1464" s="1" t="str">
        <f>IF(AND(Orders[[#This Row],[Order Value]]&gt;50000,Orders[[#This Row],[Status]]="Completed"),"Yes","No")</f>
        <v>No</v>
      </c>
      <c r="R1464" s="1" t="str">
        <f>IF(OR(Orders[[#This Row],[Region]]="Dhaka",Orders[[#This Row],[Region]]="Chattogram"),"Priority","Standard")</f>
        <v>Priority</v>
      </c>
      <c r="S1464" s="1" t="str">
        <f>_xlfn.CONCAT(Orders[[#This Row],[OrderID]],Orders[[#This Row],[CustomerID]],Orders[[#This Row],[Order Value]])</f>
        <v>O03429C0462867.01</v>
      </c>
    </row>
    <row r="1465" spans="1:19" x14ac:dyDescent="0.25">
      <c r="A1465" s="1" t="s">
        <v>1959</v>
      </c>
      <c r="B1465" s="1" t="s">
        <v>328</v>
      </c>
      <c r="C1465" s="1" t="s">
        <v>78</v>
      </c>
      <c r="D1465" s="1" t="str">
        <f>VLOOKUP(C1465,Products[],2,FALSE)</f>
        <v>Personal Care Eco 185</v>
      </c>
      <c r="E1465" s="1" t="str">
        <f>VLOOKUP(Orders[[#This Row],[ProductID]],Products[],3,FALSE)</f>
        <v>Groceries</v>
      </c>
      <c r="F1465" s="1" t="s">
        <v>125</v>
      </c>
      <c r="G1465" s="1" t="str">
        <f>_xlfn.XLOOKUP(Orders[[#This Row],[CustomerID]],'Customers'!A:A,'Customers'!E:E)</f>
        <v>Consumer</v>
      </c>
      <c r="H1465" s="2">
        <v>45453</v>
      </c>
      <c r="I1465" s="2">
        <v>45461</v>
      </c>
      <c r="J1465">
        <v>22</v>
      </c>
      <c r="K1465">
        <v>3300.08</v>
      </c>
      <c r="L1465">
        <v>0.15</v>
      </c>
      <c r="M1465" s="1" t="s">
        <v>52</v>
      </c>
      <c r="N1465" s="1" t="s">
        <v>15</v>
      </c>
      <c r="O1465" s="1" t="s">
        <v>21</v>
      </c>
      <c r="P1465" s="3">
        <f>Orders[[#This Row],[Quantity]]*Orders[[#This Row],[UnitPrice]]*(1-Orders[[#This Row],[Discount]])</f>
        <v>61711.495999999992</v>
      </c>
      <c r="Q1465" s="1" t="str">
        <f>IF(AND(Orders[[#This Row],[Order Value]]&gt;50000,Orders[[#This Row],[Status]]="Completed"),"Yes","No")</f>
        <v>No</v>
      </c>
      <c r="R1465" s="1" t="str">
        <f>IF(OR(Orders[[#This Row],[Region]]="Dhaka",Orders[[#This Row],[Region]]="Chattogram"),"Priority","Standard")</f>
        <v>Priority</v>
      </c>
      <c r="S1465" s="1" t="str">
        <f>_xlfn.CONCAT(Orders[[#This Row],[OrderID]],Orders[[#This Row],[CustomerID]],Orders[[#This Row],[Order Value]])</f>
        <v>O03837C007561711.496</v>
      </c>
    </row>
    <row r="1466" spans="1:19" x14ac:dyDescent="0.25">
      <c r="A1466" s="1" t="s">
        <v>1960</v>
      </c>
      <c r="B1466" s="1" t="s">
        <v>636</v>
      </c>
      <c r="C1466" s="1" t="s">
        <v>212</v>
      </c>
      <c r="D1466" s="1" t="str">
        <f>VLOOKUP(C1466,Products[],2,FALSE)</f>
        <v>Binders Lite 858</v>
      </c>
      <c r="E1466" s="1" t="str">
        <f>VLOOKUP(Orders[[#This Row],[ProductID]],Products[],3,FALSE)</f>
        <v>Office Supplies</v>
      </c>
      <c r="F1466" s="1" t="s">
        <v>105</v>
      </c>
      <c r="G1466" s="1" t="str">
        <f>_xlfn.XLOOKUP(Orders[[#This Row],[CustomerID]],'Customers'!A:A,'Customers'!E:E)</f>
        <v>Home Office</v>
      </c>
      <c r="H1466" s="2">
        <v>45702</v>
      </c>
      <c r="I1466" s="2">
        <v>45713</v>
      </c>
      <c r="J1466">
        <v>6</v>
      </c>
      <c r="K1466">
        <v>4835.68</v>
      </c>
      <c r="L1466">
        <v>0.2</v>
      </c>
      <c r="M1466" s="1" t="s">
        <v>52</v>
      </c>
      <c r="N1466" s="1" t="s">
        <v>15</v>
      </c>
      <c r="O1466" s="1" t="s">
        <v>29</v>
      </c>
      <c r="P1466" s="3">
        <f>Orders[[#This Row],[Quantity]]*Orders[[#This Row],[UnitPrice]]*(1-Orders[[#This Row],[Discount]])</f>
        <v>23211.264000000003</v>
      </c>
      <c r="Q1466" s="1" t="str">
        <f>IF(AND(Orders[[#This Row],[Order Value]]&gt;50000,Orders[[#This Row],[Status]]="Completed"),"Yes","No")</f>
        <v>No</v>
      </c>
      <c r="R1466" s="1" t="str">
        <f>IF(OR(Orders[[#This Row],[Region]]="Dhaka",Orders[[#This Row],[Region]]="Chattogram"),"Priority","Standard")</f>
        <v>Priority</v>
      </c>
      <c r="S1466" s="1" t="str">
        <f>_xlfn.CONCAT(Orders[[#This Row],[OrderID]],Orders[[#This Row],[CustomerID]],Orders[[#This Row],[Order Value]])</f>
        <v>O03753C013423211.264</v>
      </c>
    </row>
    <row r="1467" spans="1:19" x14ac:dyDescent="0.25">
      <c r="A1467" s="1" t="s">
        <v>1961</v>
      </c>
      <c r="B1467" s="1" t="s">
        <v>390</v>
      </c>
      <c r="C1467" s="1" t="s">
        <v>12</v>
      </c>
      <c r="D1467" s="1" t="str">
        <f>VLOOKUP(C1467,Products[],2,FALSE)</f>
        <v>Beverages Plus 578</v>
      </c>
      <c r="E1467" s="1" t="str">
        <f>VLOOKUP(Orders[[#This Row],[ProductID]],Products[],3,FALSE)</f>
        <v>Groceries</v>
      </c>
      <c r="F1467" s="1" t="s">
        <v>105</v>
      </c>
      <c r="G1467" s="1" t="str">
        <f>_xlfn.XLOOKUP(Orders[[#This Row],[CustomerID]],'Customers'!A:A,'Customers'!E:E)</f>
        <v>Corporate</v>
      </c>
      <c r="H1467" s="2">
        <v>45647</v>
      </c>
      <c r="I1467" s="2">
        <v>45649</v>
      </c>
      <c r="J1467">
        <v>15</v>
      </c>
      <c r="K1467">
        <v>5597.22</v>
      </c>
      <c r="L1467">
        <v>0</v>
      </c>
      <c r="M1467" s="1" t="s">
        <v>14</v>
      </c>
      <c r="N1467" s="1" t="s">
        <v>84</v>
      </c>
      <c r="O1467" s="1" t="s">
        <v>35</v>
      </c>
      <c r="P1467" s="3">
        <f>Orders[[#This Row],[Quantity]]*Orders[[#This Row],[UnitPrice]]*(1-Orders[[#This Row],[Discount]])</f>
        <v>83958.3</v>
      </c>
      <c r="Q1467" s="1" t="str">
        <f>IF(AND(Orders[[#This Row],[Order Value]]&gt;50000,Orders[[#This Row],[Status]]="Completed"),"Yes","No")</f>
        <v>No</v>
      </c>
      <c r="R1467" s="1" t="str">
        <f>IF(OR(Orders[[#This Row],[Region]]="Dhaka",Orders[[#This Row],[Region]]="Chattogram"),"Priority","Standard")</f>
        <v>Standard</v>
      </c>
      <c r="S1467" s="1" t="str">
        <f>_xlfn.CONCAT(Orders[[#This Row],[OrderID]],Orders[[#This Row],[CustomerID]],Orders[[#This Row],[Order Value]])</f>
        <v>O04404C022783958.3</v>
      </c>
    </row>
    <row r="1468" spans="1:19" x14ac:dyDescent="0.25">
      <c r="A1468" s="1" t="s">
        <v>1530</v>
      </c>
      <c r="B1468" s="1" t="s">
        <v>467</v>
      </c>
      <c r="C1468" s="1" t="s">
        <v>58</v>
      </c>
      <c r="D1468" s="1" t="str">
        <f>VLOOKUP(C1468,Products[],2,FALSE)</f>
        <v>Beverages Standard 258</v>
      </c>
      <c r="E1468" s="1" t="str">
        <f>VLOOKUP(Orders[[#This Row],[ProductID]],Products[],3,FALSE)</f>
        <v>Groceries</v>
      </c>
      <c r="F1468" s="1" t="s">
        <v>59</v>
      </c>
      <c r="G1468" s="1" t="str">
        <f>_xlfn.XLOOKUP(Orders[[#This Row],[CustomerID]],'Customers'!A:A,'Customers'!E:E)</f>
        <v>Consumer</v>
      </c>
      <c r="H1468" s="2">
        <v>45298</v>
      </c>
      <c r="I1468" s="2">
        <v>45296</v>
      </c>
      <c r="J1468">
        <v>9</v>
      </c>
      <c r="K1468">
        <v>2614.1799999999998</v>
      </c>
      <c r="L1468">
        <v>0.1</v>
      </c>
      <c r="M1468" s="1" t="s">
        <v>20</v>
      </c>
      <c r="N1468" s="1" t="s">
        <v>84</v>
      </c>
      <c r="O1468" s="1" t="s">
        <v>35</v>
      </c>
      <c r="P1468" s="3">
        <f>Orders[[#This Row],[Quantity]]*Orders[[#This Row],[UnitPrice]]*(1-Orders[[#This Row],[Discount]])</f>
        <v>21174.858</v>
      </c>
      <c r="Q1468" s="1" t="str">
        <f>IF(AND(Orders[[#This Row],[Order Value]]&gt;50000,Orders[[#This Row],[Status]]="Completed"),"Yes","No")</f>
        <v>No</v>
      </c>
      <c r="R1468" s="1" t="str">
        <f>IF(OR(Orders[[#This Row],[Region]]="Dhaka",Orders[[#This Row],[Region]]="Chattogram"),"Priority","Standard")</f>
        <v>Priority</v>
      </c>
      <c r="S1468" s="1" t="str">
        <f>_xlfn.CONCAT(Orders[[#This Row],[OrderID]],Orders[[#This Row],[CustomerID]],Orders[[#This Row],[Order Value]])</f>
        <v>O01534C023621174.858</v>
      </c>
    </row>
    <row r="1469" spans="1:19" x14ac:dyDescent="0.25">
      <c r="A1469" s="1" t="s">
        <v>1962</v>
      </c>
      <c r="B1469" s="1" t="s">
        <v>833</v>
      </c>
      <c r="C1469" s="1" t="s">
        <v>27</v>
      </c>
      <c r="D1469" s="1" t="str">
        <f>VLOOKUP(C1469,Products[],2,FALSE)</f>
        <v>Women Eco 225</v>
      </c>
      <c r="E1469" s="1" t="str">
        <f>VLOOKUP(Orders[[#This Row],[ProductID]],Products[],3,FALSE)</f>
        <v>Apparel</v>
      </c>
      <c r="F1469" s="1" t="s">
        <v>82</v>
      </c>
      <c r="G1469" s="1" t="str">
        <f>_xlfn.XLOOKUP(Orders[[#This Row],[CustomerID]],'Customers'!A:A,'Customers'!E:E)</f>
        <v>consumer</v>
      </c>
      <c r="H1469" s="2">
        <v>45675</v>
      </c>
      <c r="I1469" s="2">
        <v>45682</v>
      </c>
      <c r="J1469">
        <v>22</v>
      </c>
      <c r="K1469">
        <v>2559.11</v>
      </c>
      <c r="L1469">
        <v>0</v>
      </c>
      <c r="M1469" s="1" t="s">
        <v>14</v>
      </c>
      <c r="N1469" s="1" t="s">
        <v>34</v>
      </c>
      <c r="O1469" s="1" t="s">
        <v>29</v>
      </c>
      <c r="P1469" s="3">
        <f>Orders[[#This Row],[Quantity]]*Orders[[#This Row],[UnitPrice]]*(1-Orders[[#This Row],[Discount]])</f>
        <v>56300.420000000006</v>
      </c>
      <c r="Q1469" s="1" t="str">
        <f>IF(AND(Orders[[#This Row],[Order Value]]&gt;50000,Orders[[#This Row],[Status]]="Completed"),"Yes","No")</f>
        <v>Yes</v>
      </c>
      <c r="R1469" s="1" t="str">
        <f>IF(OR(Orders[[#This Row],[Region]]="Dhaka",Orders[[#This Row],[Region]]="Chattogram"),"Priority","Standard")</f>
        <v>Standard</v>
      </c>
      <c r="S1469" s="1" t="str">
        <f>_xlfn.CONCAT(Orders[[#This Row],[OrderID]],Orders[[#This Row],[CustomerID]],Orders[[#This Row],[Order Value]])</f>
        <v>O03228C014056300.42</v>
      </c>
    </row>
    <row r="1470" spans="1:19" x14ac:dyDescent="0.25">
      <c r="A1470" s="1" t="s">
        <v>1963</v>
      </c>
      <c r="B1470" s="1" t="s">
        <v>1262</v>
      </c>
      <c r="C1470" s="1" t="s">
        <v>159</v>
      </c>
      <c r="D1470" s="1" t="str">
        <f>VLOOKUP(C1470,Products[],2,FALSE)</f>
        <v>Kids Pro 394</v>
      </c>
      <c r="E1470" s="1" t="str">
        <f>VLOOKUP(Orders[[#This Row],[ProductID]],Products[],3,FALSE)</f>
        <v>Apparel</v>
      </c>
      <c r="F1470" s="1" t="s">
        <v>23</v>
      </c>
      <c r="G1470" s="1" t="str">
        <f>_xlfn.XLOOKUP(Orders[[#This Row],[CustomerID]],'Customers'!A:A,'Customers'!E:E)</f>
        <v>consumer</v>
      </c>
      <c r="H1470" s="2">
        <v>45965</v>
      </c>
      <c r="I1470" s="2">
        <v>45970</v>
      </c>
      <c r="J1470">
        <v>2</v>
      </c>
      <c r="K1470">
        <v>1051.47</v>
      </c>
      <c r="L1470">
        <v>0.2</v>
      </c>
      <c r="M1470" s="1" t="s">
        <v>39</v>
      </c>
      <c r="N1470" s="1" t="s">
        <v>34</v>
      </c>
      <c r="O1470" s="1" t="s">
        <v>24</v>
      </c>
      <c r="P1470" s="3">
        <f>Orders[[#This Row],[Quantity]]*Orders[[#This Row],[UnitPrice]]*(1-Orders[[#This Row],[Discount]])</f>
        <v>1682.3520000000001</v>
      </c>
      <c r="Q1470" s="1" t="str">
        <f>IF(AND(Orders[[#This Row],[Order Value]]&gt;50000,Orders[[#This Row],[Status]]="Completed"),"Yes","No")</f>
        <v>No</v>
      </c>
      <c r="R1470" s="1" t="str">
        <f>IF(OR(Orders[[#This Row],[Region]]="Dhaka",Orders[[#This Row],[Region]]="Chattogram"),"Priority","Standard")</f>
        <v>Standard</v>
      </c>
      <c r="S1470" s="1" t="str">
        <f>_xlfn.CONCAT(Orders[[#This Row],[OrderID]],Orders[[#This Row],[CustomerID]],Orders[[#This Row],[Order Value]])</f>
        <v>O02461C04491682.352</v>
      </c>
    </row>
    <row r="1471" spans="1:19" x14ac:dyDescent="0.25">
      <c r="A1471" s="1" t="s">
        <v>1964</v>
      </c>
      <c r="B1471" s="1" t="s">
        <v>57</v>
      </c>
      <c r="C1471" s="1" t="s">
        <v>133</v>
      </c>
      <c r="D1471" s="1" t="str">
        <f>VLOOKUP(C1471,Products[],2,FALSE)</f>
        <v>Paper Eco 932</v>
      </c>
      <c r="E1471" s="1" t="str">
        <f>VLOOKUP(Orders[[#This Row],[ProductID]],Products[],3,FALSE)</f>
        <v>Office Supplies</v>
      </c>
      <c r="F1471" s="1" t="s">
        <v>13</v>
      </c>
      <c r="G1471" s="1" t="str">
        <f>_xlfn.XLOOKUP(Orders[[#This Row],[CustomerID]],'Customers'!A:A,'Customers'!E:E)</f>
        <v>Home Office</v>
      </c>
      <c r="H1471" s="2">
        <v>45698</v>
      </c>
      <c r="I1471" s="2">
        <v>45709</v>
      </c>
      <c r="J1471">
        <v>2</v>
      </c>
      <c r="K1471">
        <v>1448.09</v>
      </c>
      <c r="L1471">
        <v>0</v>
      </c>
      <c r="M1471" s="1" t="s">
        <v>52</v>
      </c>
      <c r="N1471" s="1" t="s">
        <v>15</v>
      </c>
      <c r="O1471" s="1" t="s">
        <v>35</v>
      </c>
      <c r="P1471" s="3">
        <f>Orders[[#This Row],[Quantity]]*Orders[[#This Row],[UnitPrice]]*(1-Orders[[#This Row],[Discount]])</f>
        <v>2896.18</v>
      </c>
      <c r="Q1471" s="1" t="str">
        <f>IF(AND(Orders[[#This Row],[Order Value]]&gt;50000,Orders[[#This Row],[Status]]="Completed"),"Yes","No")</f>
        <v>No</v>
      </c>
      <c r="R1471" s="1" t="str">
        <f>IF(OR(Orders[[#This Row],[Region]]="Dhaka",Orders[[#This Row],[Region]]="Chattogram"),"Priority","Standard")</f>
        <v>Priority</v>
      </c>
      <c r="S1471" s="1" t="str">
        <f>_xlfn.CONCAT(Orders[[#This Row],[OrderID]],Orders[[#This Row],[CustomerID]],Orders[[#This Row],[Order Value]])</f>
        <v>O02520C04432896.18</v>
      </c>
    </row>
    <row r="1472" spans="1:19" x14ac:dyDescent="0.25">
      <c r="A1472" s="1" t="s">
        <v>1965</v>
      </c>
      <c r="B1472" s="1" t="s">
        <v>1224</v>
      </c>
      <c r="C1472" s="1" t="s">
        <v>76</v>
      </c>
      <c r="D1472" s="1" t="str">
        <f>VLOOKUP(C1472,Products[],2,FALSE)</f>
        <v>Mobile Accessories Mini 994</v>
      </c>
      <c r="E1472" s="1" t="str">
        <f>VLOOKUP(Orders[[#This Row],[ProductID]],Products[],3,FALSE)</f>
        <v>Electronics</v>
      </c>
      <c r="F1472" s="1" t="s">
        <v>152</v>
      </c>
      <c r="G1472" s="1" t="str">
        <f>_xlfn.XLOOKUP(Orders[[#This Row],[CustomerID]],'Customers'!A:A,'Customers'!E:E)</f>
        <v>consumer</v>
      </c>
      <c r="H1472" s="2">
        <v>45725</v>
      </c>
      <c r="I1472" s="2">
        <v>45737</v>
      </c>
      <c r="J1472">
        <v>23</v>
      </c>
      <c r="K1472">
        <v>4700.42</v>
      </c>
      <c r="L1472">
        <v>0.05</v>
      </c>
      <c r="M1472" s="1" t="s">
        <v>52</v>
      </c>
      <c r="N1472" s="1" t="s">
        <v>34</v>
      </c>
      <c r="O1472" s="1" t="s">
        <v>24</v>
      </c>
      <c r="P1472" s="3">
        <f>Orders[[#This Row],[Quantity]]*Orders[[#This Row],[UnitPrice]]*(1-Orders[[#This Row],[Discount]])</f>
        <v>102704.177</v>
      </c>
      <c r="Q1472" s="1" t="str">
        <f>IF(AND(Orders[[#This Row],[Order Value]]&gt;50000,Orders[[#This Row],[Status]]="Completed"),"Yes","No")</f>
        <v>Yes</v>
      </c>
      <c r="R1472" s="1" t="str">
        <f>IF(OR(Orders[[#This Row],[Region]]="Dhaka",Orders[[#This Row],[Region]]="Chattogram"),"Priority","Standard")</f>
        <v>Priority</v>
      </c>
      <c r="S1472" s="1" t="str">
        <f>_xlfn.CONCAT(Orders[[#This Row],[OrderID]],Orders[[#This Row],[CustomerID]],Orders[[#This Row],[Order Value]])</f>
        <v>O04510C0071102704.177</v>
      </c>
    </row>
    <row r="1473" spans="1:19" hidden="1" x14ac:dyDescent="0.25">
      <c r="A1473" s="1" t="s">
        <v>1966</v>
      </c>
      <c r="B1473" s="1" t="s">
        <v>881</v>
      </c>
      <c r="C1473" s="1" t="s">
        <v>181</v>
      </c>
      <c r="D1473" s="1" t="e">
        <f>VLOOKUP(C1473,Products[],2,FALSE)</f>
        <v>#N/A</v>
      </c>
      <c r="E1473" s="1" t="e">
        <f>VLOOKUP(Orders[[#This Row],[ProductID]],Products[],3,FALSE)</f>
        <v>#N/A</v>
      </c>
      <c r="F1473" s="1" t="s">
        <v>13</v>
      </c>
      <c r="G1473" s="1" t="str">
        <f>_xlfn.XLOOKUP(Orders[[#This Row],[CustomerID]],'Customers'!A:A,'Customers'!E:E)</f>
        <v>SMB</v>
      </c>
      <c r="H1473" s="2">
        <v>45312</v>
      </c>
      <c r="I1473" s="2">
        <v>45320</v>
      </c>
      <c r="J1473">
        <v>12</v>
      </c>
      <c r="K1473">
        <v>557.44000000000005</v>
      </c>
      <c r="L1473">
        <v>0</v>
      </c>
      <c r="M1473" s="1" t="s">
        <v>52</v>
      </c>
      <c r="N1473" s="1" t="s">
        <v>34</v>
      </c>
      <c r="O1473" s="1" t="s">
        <v>21</v>
      </c>
      <c r="P1473" s="3">
        <f>Orders[[#This Row],[Quantity]]*Orders[[#This Row],[UnitPrice]]*(1-Orders[[#This Row],[Discount]])</f>
        <v>6689.2800000000007</v>
      </c>
      <c r="Q1473" s="1" t="str">
        <f>IF(AND(Orders[[#This Row],[Order Value]]&gt;50000,Orders[[#This Row],[Status]]="Completed"),"Yes","No")</f>
        <v>No</v>
      </c>
      <c r="R1473" s="1" t="str">
        <f>IF(OR(Orders[[#This Row],[Region]]="Dhaka",Orders[[#This Row],[Region]]="Chattogram"),"Priority","Standard")</f>
        <v>Priority</v>
      </c>
      <c r="S1473" s="1" t="str">
        <f>_xlfn.CONCAT(Orders[[#This Row],[OrderID]],Orders[[#This Row],[CustomerID]],Orders[[#This Row],[Order Value]])</f>
        <v>O05533C00896689.28</v>
      </c>
    </row>
    <row r="1474" spans="1:19" x14ac:dyDescent="0.25">
      <c r="A1474" s="1" t="s">
        <v>1967</v>
      </c>
      <c r="B1474" s="1" t="s">
        <v>963</v>
      </c>
      <c r="C1474" s="1" t="s">
        <v>62</v>
      </c>
      <c r="D1474" s="1" t="str">
        <f>VLOOKUP(C1474,Products[],2,FALSE)</f>
        <v>Mobile Accessories Lite 346</v>
      </c>
      <c r="E1474" s="1" t="str">
        <f>VLOOKUP(Orders[[#This Row],[ProductID]],Products[],3,FALSE)</f>
        <v>Electronics</v>
      </c>
      <c r="F1474" s="1" t="s">
        <v>51</v>
      </c>
      <c r="G1474" s="1" t="str">
        <f>_xlfn.XLOOKUP(Orders[[#This Row],[CustomerID]],'Customers'!A:A,'Customers'!E:E)</f>
        <v>Consumer</v>
      </c>
      <c r="H1474" s="2">
        <v>45513</v>
      </c>
      <c r="I1474" s="2">
        <v>45527</v>
      </c>
      <c r="J1474">
        <v>8</v>
      </c>
      <c r="K1474">
        <v>1482.82</v>
      </c>
      <c r="L1474">
        <v>0</v>
      </c>
      <c r="M1474" s="1" t="s">
        <v>20</v>
      </c>
      <c r="N1474" s="1" t="s">
        <v>34</v>
      </c>
      <c r="O1474" s="1" t="s">
        <v>21</v>
      </c>
      <c r="P1474" s="3">
        <f>Orders[[#This Row],[Quantity]]*Orders[[#This Row],[UnitPrice]]*(1-Orders[[#This Row],[Discount]])</f>
        <v>11862.56</v>
      </c>
      <c r="Q1474" s="1" t="str">
        <f>IF(AND(Orders[[#This Row],[Order Value]]&gt;50000,Orders[[#This Row],[Status]]="Completed"),"Yes","No")</f>
        <v>No</v>
      </c>
      <c r="R1474" s="1" t="str">
        <f>IF(OR(Orders[[#This Row],[Region]]="Dhaka",Orders[[#This Row],[Region]]="Chattogram"),"Priority","Standard")</f>
        <v>Priority</v>
      </c>
      <c r="S1474" s="1" t="str">
        <f>_xlfn.CONCAT(Orders[[#This Row],[OrderID]],Orders[[#This Row],[CustomerID]],Orders[[#This Row],[Order Value]])</f>
        <v>O02840C036411862.56</v>
      </c>
    </row>
    <row r="1475" spans="1:19" x14ac:dyDescent="0.25">
      <c r="A1475" s="1" t="s">
        <v>1968</v>
      </c>
      <c r="B1475" s="1" t="s">
        <v>289</v>
      </c>
      <c r="C1475" s="1" t="s">
        <v>111</v>
      </c>
      <c r="D1475" s="1" t="str">
        <f>VLOOKUP(C1475,Products[],2,FALSE)</f>
        <v>Footwear Eco 867</v>
      </c>
      <c r="E1475" s="1" t="str">
        <f>VLOOKUP(Orders[[#This Row],[ProductID]],Products[],3,FALSE)</f>
        <v>Apparel</v>
      </c>
      <c r="F1475" s="1" t="s">
        <v>79</v>
      </c>
      <c r="G1475" s="1" t="str">
        <f>_xlfn.XLOOKUP(Orders[[#This Row],[CustomerID]],'Customers'!A:A,'Customers'!E:E)</f>
        <v>Corporate</v>
      </c>
      <c r="H1475" s="2">
        <v>45919</v>
      </c>
      <c r="I1475" s="2">
        <v>45917</v>
      </c>
      <c r="J1475">
        <v>2</v>
      </c>
      <c r="K1475">
        <v>4030.72</v>
      </c>
      <c r="L1475">
        <v>0</v>
      </c>
      <c r="M1475" s="1" t="s">
        <v>20</v>
      </c>
      <c r="N1475" s="1" t="s">
        <v>28</v>
      </c>
      <c r="O1475" s="1" t="s">
        <v>29</v>
      </c>
      <c r="P1475" s="3">
        <f>Orders[[#This Row],[Quantity]]*Orders[[#This Row],[UnitPrice]]*(1-Orders[[#This Row],[Discount]])</f>
        <v>8061.44</v>
      </c>
      <c r="Q1475" s="1" t="str">
        <f>IF(AND(Orders[[#This Row],[Order Value]]&gt;50000,Orders[[#This Row],[Status]]="Completed"),"Yes","No")</f>
        <v>No</v>
      </c>
      <c r="R1475" s="1" t="str">
        <f>IF(OR(Orders[[#This Row],[Region]]="Dhaka",Orders[[#This Row],[Region]]="Chattogram"),"Priority","Standard")</f>
        <v>Priority</v>
      </c>
      <c r="S1475" s="1" t="str">
        <f>_xlfn.CONCAT(Orders[[#This Row],[OrderID]],Orders[[#This Row],[CustomerID]],Orders[[#This Row],[Order Value]])</f>
        <v>O01865C04738061.44</v>
      </c>
    </row>
    <row r="1476" spans="1:19" x14ac:dyDescent="0.25">
      <c r="A1476" s="1" t="s">
        <v>1969</v>
      </c>
      <c r="B1476" s="1" t="s">
        <v>70</v>
      </c>
      <c r="C1476" s="1" t="s">
        <v>133</v>
      </c>
      <c r="D1476" s="1" t="str">
        <f>VLOOKUP(C1476,Products[],2,FALSE)</f>
        <v>Paper Eco 932</v>
      </c>
      <c r="E1476" s="1" t="str">
        <f>VLOOKUP(Orders[[#This Row],[ProductID]],Products[],3,FALSE)</f>
        <v>Office Supplies</v>
      </c>
      <c r="F1476" s="1" t="s">
        <v>125</v>
      </c>
      <c r="G1476" s="1" t="str">
        <f>_xlfn.XLOOKUP(Orders[[#This Row],[CustomerID]],'Customers'!A:A,'Customers'!E:E)</f>
        <v>consumer</v>
      </c>
      <c r="H1476" s="2">
        <v>45456</v>
      </c>
      <c r="I1476" s="2">
        <v>45457</v>
      </c>
      <c r="J1476">
        <v>7</v>
      </c>
      <c r="K1476">
        <v>7927.4</v>
      </c>
      <c r="L1476">
        <v>0.15</v>
      </c>
      <c r="M1476" s="1" t="s">
        <v>43</v>
      </c>
      <c r="N1476" s="1" t="s">
        <v>34</v>
      </c>
      <c r="O1476" s="1" t="s">
        <v>24</v>
      </c>
      <c r="P1476" s="3">
        <f>Orders[[#This Row],[Quantity]]*Orders[[#This Row],[UnitPrice]]*(1-Orders[[#This Row],[Discount]])</f>
        <v>47168.029999999992</v>
      </c>
      <c r="Q1476" s="1" t="str">
        <f>IF(AND(Orders[[#This Row],[Order Value]]&gt;50000,Orders[[#This Row],[Status]]="Completed"),"Yes","No")</f>
        <v>No</v>
      </c>
      <c r="R1476" s="1" t="str">
        <f>IF(OR(Orders[[#This Row],[Region]]="Dhaka",Orders[[#This Row],[Region]]="Chattogram"),"Priority","Standard")</f>
        <v>Standard</v>
      </c>
      <c r="S1476" s="1" t="str">
        <f>_xlfn.CONCAT(Orders[[#This Row],[OrderID]],Orders[[#This Row],[CustomerID]],Orders[[#This Row],[Order Value]])</f>
        <v>O00592C031447168.03</v>
      </c>
    </row>
    <row r="1477" spans="1:19" x14ac:dyDescent="0.25">
      <c r="A1477" s="1" t="s">
        <v>1970</v>
      </c>
      <c r="B1477" s="1" t="s">
        <v>818</v>
      </c>
      <c r="C1477" s="1" t="s">
        <v>201</v>
      </c>
      <c r="D1477" s="1" t="str">
        <f>VLOOKUP(C1477,Products[],2,FALSE)</f>
        <v>Men Lite 154 (New)</v>
      </c>
      <c r="E1477" s="1" t="str">
        <f>VLOOKUP(Orders[[#This Row],[ProductID]],Products[],3,FALSE)</f>
        <v>Apparel</v>
      </c>
      <c r="F1477" s="1" t="s">
        <v>82</v>
      </c>
      <c r="G1477" s="1" t="str">
        <f>_xlfn.XLOOKUP(Orders[[#This Row],[CustomerID]],'Customers'!A:A,'Customers'!E:E)</f>
        <v>SMB</v>
      </c>
      <c r="H1477" s="2">
        <v>45745</v>
      </c>
      <c r="I1477" s="2">
        <v>45758</v>
      </c>
      <c r="J1477">
        <v>7</v>
      </c>
      <c r="K1477">
        <v>6930.86</v>
      </c>
      <c r="L1477">
        <v>0</v>
      </c>
      <c r="M1477" s="1" t="s">
        <v>39</v>
      </c>
      <c r="N1477" s="1" t="s">
        <v>15</v>
      </c>
      <c r="O1477" s="1" t="s">
        <v>29</v>
      </c>
      <c r="P1477" s="3">
        <f>Orders[[#This Row],[Quantity]]*Orders[[#This Row],[UnitPrice]]*(1-Orders[[#This Row],[Discount]])</f>
        <v>48516.02</v>
      </c>
      <c r="Q1477" s="1" t="str">
        <f>IF(AND(Orders[[#This Row],[Order Value]]&gt;50000,Orders[[#This Row],[Status]]="Completed"),"Yes","No")</f>
        <v>No</v>
      </c>
      <c r="R1477" s="1" t="str">
        <f>IF(OR(Orders[[#This Row],[Region]]="Dhaka",Orders[[#This Row],[Region]]="Chattogram"),"Priority","Standard")</f>
        <v>Standard</v>
      </c>
      <c r="S1477" s="1" t="str">
        <f>_xlfn.CONCAT(Orders[[#This Row],[OrderID]],Orders[[#This Row],[CustomerID]],Orders[[#This Row],[Order Value]])</f>
        <v>O02750C023548516.02</v>
      </c>
    </row>
    <row r="1478" spans="1:19" x14ac:dyDescent="0.25">
      <c r="A1478" s="1" t="s">
        <v>1971</v>
      </c>
      <c r="B1478" s="1" t="s">
        <v>435</v>
      </c>
      <c r="C1478" s="1" t="s">
        <v>230</v>
      </c>
      <c r="D1478" s="1" t="str">
        <f>VLOOKUP(C1478,Products[],2,FALSE)</f>
        <v>Footwear Eco 532</v>
      </c>
      <c r="E1478" s="1" t="str">
        <f>VLOOKUP(Orders[[#This Row],[ProductID]],Products[],3,FALSE)</f>
        <v>Apparel</v>
      </c>
      <c r="F1478" s="1" t="s">
        <v>13</v>
      </c>
      <c r="G1478" s="1" t="str">
        <f>_xlfn.XLOOKUP(Orders[[#This Row],[CustomerID]],'Customers'!A:A,'Customers'!E:E)</f>
        <v>Consumer</v>
      </c>
      <c r="H1478" s="2">
        <v>45498</v>
      </c>
      <c r="I1478" s="2">
        <v>45497</v>
      </c>
      <c r="J1478">
        <v>1</v>
      </c>
      <c r="K1478">
        <v>1330.49</v>
      </c>
      <c r="L1478">
        <v>0.15</v>
      </c>
      <c r="M1478" s="1" t="s">
        <v>14</v>
      </c>
      <c r="N1478" s="1" t="s">
        <v>34</v>
      </c>
      <c r="O1478" s="1" t="s">
        <v>21</v>
      </c>
      <c r="P1478" s="3">
        <f>Orders[[#This Row],[Quantity]]*Orders[[#This Row],[UnitPrice]]*(1-Orders[[#This Row],[Discount]])</f>
        <v>1130.9165</v>
      </c>
      <c r="Q1478" s="1" t="str">
        <f>IF(AND(Orders[[#This Row],[Order Value]]&gt;50000,Orders[[#This Row],[Status]]="Completed"),"Yes","No")</f>
        <v>No</v>
      </c>
      <c r="R1478" s="1" t="str">
        <f>IF(OR(Orders[[#This Row],[Region]]="Dhaka",Orders[[#This Row],[Region]]="Chattogram"),"Priority","Standard")</f>
        <v>Standard</v>
      </c>
      <c r="S1478" s="1" t="str">
        <f>_xlfn.CONCAT(Orders[[#This Row],[OrderID]],Orders[[#This Row],[CustomerID]],Orders[[#This Row],[Order Value]])</f>
        <v>O00348C00101130.9165</v>
      </c>
    </row>
    <row r="1479" spans="1:19" x14ac:dyDescent="0.25">
      <c r="A1479" s="1" t="s">
        <v>1972</v>
      </c>
      <c r="B1479" s="1" t="s">
        <v>107</v>
      </c>
      <c r="C1479" s="1" t="s">
        <v>174</v>
      </c>
      <c r="D1479" s="1" t="str">
        <f>VLOOKUP(C1479,Products[],2,FALSE)</f>
        <v>Women Eco 309</v>
      </c>
      <c r="E1479" s="1" t="str">
        <f>VLOOKUP(Orders[[#This Row],[ProductID]],Products[],3,FALSE)</f>
        <v>Apparel</v>
      </c>
      <c r="F1479" s="1" t="s">
        <v>47</v>
      </c>
      <c r="G1479" s="1" t="str">
        <f>_xlfn.XLOOKUP(Orders[[#This Row],[CustomerID]],'Customers'!A:A,'Customers'!E:E)</f>
        <v>Home Office</v>
      </c>
      <c r="H1479" s="2">
        <v>45524</v>
      </c>
      <c r="I1479" s="2">
        <v>45526</v>
      </c>
      <c r="J1479">
        <v>21</v>
      </c>
      <c r="K1479">
        <v>6934.95</v>
      </c>
      <c r="L1479">
        <v>0</v>
      </c>
      <c r="M1479" s="1" t="s">
        <v>43</v>
      </c>
      <c r="N1479" s="1" t="s">
        <v>34</v>
      </c>
      <c r="O1479" s="1" t="s">
        <v>21</v>
      </c>
      <c r="P1479" s="3">
        <f>Orders[[#This Row],[Quantity]]*Orders[[#This Row],[UnitPrice]]*(1-Orders[[#This Row],[Discount]])</f>
        <v>145633.94999999998</v>
      </c>
      <c r="Q1479" s="1" t="str">
        <f>IF(AND(Orders[[#This Row],[Order Value]]&gt;50000,Orders[[#This Row],[Status]]="Completed"),"Yes","No")</f>
        <v>Yes</v>
      </c>
      <c r="R1479" s="1" t="str">
        <f>IF(OR(Orders[[#This Row],[Region]]="Dhaka",Orders[[#This Row],[Region]]="Chattogram"),"Priority","Standard")</f>
        <v>Standard</v>
      </c>
      <c r="S1479" s="1" t="str">
        <f>_xlfn.CONCAT(Orders[[#This Row],[OrderID]],Orders[[#This Row],[CustomerID]],Orders[[#This Row],[Order Value]])</f>
        <v>O01252C0108145633.95</v>
      </c>
    </row>
    <row r="1480" spans="1:19" hidden="1" x14ac:dyDescent="0.25">
      <c r="A1480" s="1" t="s">
        <v>1973</v>
      </c>
      <c r="B1480" s="1" t="s">
        <v>1262</v>
      </c>
      <c r="C1480" s="1" t="s">
        <v>181</v>
      </c>
      <c r="D1480" s="1" t="e">
        <f>VLOOKUP(C1480,Products[],2,FALSE)</f>
        <v>#N/A</v>
      </c>
      <c r="E1480" s="1" t="e">
        <f>VLOOKUP(Orders[[#This Row],[ProductID]],Products[],3,FALSE)</f>
        <v>#N/A</v>
      </c>
      <c r="F1480" s="1" t="s">
        <v>19</v>
      </c>
      <c r="G1480" s="1" t="str">
        <f>_xlfn.XLOOKUP(Orders[[#This Row],[CustomerID]],'Customers'!A:A,'Customers'!E:E)</f>
        <v>consumer</v>
      </c>
      <c r="H1480" s="2">
        <v>45905</v>
      </c>
      <c r="I1480" s="2">
        <v>45911</v>
      </c>
      <c r="J1480">
        <v>20</v>
      </c>
      <c r="K1480">
        <v>5692.67</v>
      </c>
      <c r="L1480">
        <v>0.2</v>
      </c>
      <c r="M1480" s="1" t="s">
        <v>39</v>
      </c>
      <c r="N1480" s="1" t="s">
        <v>84</v>
      </c>
      <c r="O1480" s="1" t="s">
        <v>21</v>
      </c>
      <c r="P1480" s="3">
        <f>Orders[[#This Row],[Quantity]]*Orders[[#This Row],[UnitPrice]]*(1-Orders[[#This Row],[Discount]])</f>
        <v>91082.72</v>
      </c>
      <c r="Q1480" s="1" t="str">
        <f>IF(AND(Orders[[#This Row],[Order Value]]&gt;50000,Orders[[#This Row],[Status]]="Completed"),"Yes","No")</f>
        <v>No</v>
      </c>
      <c r="R1480" s="1" t="str">
        <f>IF(OR(Orders[[#This Row],[Region]]="Dhaka",Orders[[#This Row],[Region]]="Chattogram"),"Priority","Standard")</f>
        <v>Standard</v>
      </c>
      <c r="S1480" s="1" t="str">
        <f>_xlfn.CONCAT(Orders[[#This Row],[OrderID]],Orders[[#This Row],[CustomerID]],Orders[[#This Row],[Order Value]])</f>
        <v>O05394C044991082.72</v>
      </c>
    </row>
    <row r="1481" spans="1:19" x14ac:dyDescent="0.25">
      <c r="A1481" s="1" t="s">
        <v>1884</v>
      </c>
      <c r="B1481" s="1" t="s">
        <v>308</v>
      </c>
      <c r="C1481" s="1" t="s">
        <v>473</v>
      </c>
      <c r="D1481" s="1" t="str">
        <f>VLOOKUP(C1481,Products[],2,FALSE)</f>
        <v>Laptops Prime 770</v>
      </c>
      <c r="E1481" s="1" t="str">
        <f>VLOOKUP(Orders[[#This Row],[ProductID]],Products[],3,FALSE)</f>
        <v>Electronics</v>
      </c>
      <c r="F1481" s="1" t="s">
        <v>79</v>
      </c>
      <c r="G1481" s="1" t="str">
        <f>_xlfn.XLOOKUP(Orders[[#This Row],[CustomerID]],'Customers'!A:A,'Customers'!E:E)</f>
        <v>Consumer</v>
      </c>
      <c r="H1481" s="2">
        <v>45377</v>
      </c>
      <c r="I1481" s="2">
        <v>45381</v>
      </c>
      <c r="J1481">
        <v>14</v>
      </c>
      <c r="K1481">
        <v>319.49</v>
      </c>
      <c r="L1481">
        <v>0.1</v>
      </c>
      <c r="M1481" s="1" t="s">
        <v>43</v>
      </c>
      <c r="N1481" s="1" t="s">
        <v>84</v>
      </c>
      <c r="O1481" s="1" t="s">
        <v>24</v>
      </c>
      <c r="P1481" s="3">
        <f>Orders[[#This Row],[Quantity]]*Orders[[#This Row],[UnitPrice]]*(1-Orders[[#This Row],[Discount]])</f>
        <v>4025.5740000000005</v>
      </c>
      <c r="Q1481" s="1" t="str">
        <f>IF(AND(Orders[[#This Row],[Order Value]]&gt;50000,Orders[[#This Row],[Status]]="Completed"),"Yes","No")</f>
        <v>No</v>
      </c>
      <c r="R1481" s="1" t="str">
        <f>IF(OR(Orders[[#This Row],[Region]]="Dhaka",Orders[[#This Row],[Region]]="Chattogram"),"Priority","Standard")</f>
        <v>Standard</v>
      </c>
      <c r="S1481" s="1" t="str">
        <f>_xlfn.CONCAT(Orders[[#This Row],[OrderID]],Orders[[#This Row],[CustomerID]],Orders[[#This Row],[Order Value]])</f>
        <v>O03099C03314025.574</v>
      </c>
    </row>
    <row r="1482" spans="1:19" x14ac:dyDescent="0.25">
      <c r="A1482" s="1" t="s">
        <v>1974</v>
      </c>
      <c r="B1482" s="1" t="s">
        <v>520</v>
      </c>
      <c r="C1482" s="1" t="s">
        <v>197</v>
      </c>
      <c r="D1482" s="1" t="str">
        <f>VLOOKUP(C1482,Products[],2,FALSE)</f>
        <v>Chairs Prime 149</v>
      </c>
      <c r="E1482" s="1" t="str">
        <f>VLOOKUP(Orders[[#This Row],[ProductID]],Products[],3,FALSE)</f>
        <v>Furniture</v>
      </c>
      <c r="F1482" s="1" t="s">
        <v>42</v>
      </c>
      <c r="G1482" s="1" t="str">
        <f>_xlfn.XLOOKUP(Orders[[#This Row],[CustomerID]],'Customers'!A:A,'Customers'!E:E)</f>
        <v>Corporate</v>
      </c>
      <c r="H1482" s="2">
        <v>45984</v>
      </c>
      <c r="I1482" s="2">
        <v>45986</v>
      </c>
      <c r="J1482">
        <v>15</v>
      </c>
      <c r="K1482">
        <v>5291.64</v>
      </c>
      <c r="L1482">
        <v>0.2</v>
      </c>
      <c r="M1482" s="1" t="s">
        <v>43</v>
      </c>
      <c r="N1482" s="1" t="s">
        <v>34</v>
      </c>
      <c r="O1482" s="1" t="s">
        <v>35</v>
      </c>
      <c r="P1482" s="3">
        <f>Orders[[#This Row],[Quantity]]*Orders[[#This Row],[UnitPrice]]*(1-Orders[[#This Row],[Discount]])</f>
        <v>63499.680000000008</v>
      </c>
      <c r="Q1482" s="1" t="str">
        <f>IF(AND(Orders[[#This Row],[Order Value]]&gt;50000,Orders[[#This Row],[Status]]="Completed"),"Yes","No")</f>
        <v>Yes</v>
      </c>
      <c r="R1482" s="1" t="str">
        <f>IF(OR(Orders[[#This Row],[Region]]="Dhaka",Orders[[#This Row],[Region]]="Chattogram"),"Priority","Standard")</f>
        <v>Standard</v>
      </c>
      <c r="S1482" s="1" t="str">
        <f>_xlfn.CONCAT(Orders[[#This Row],[OrderID]],Orders[[#This Row],[CustomerID]],Orders[[#This Row],[Order Value]])</f>
        <v>O01767C022963499.68</v>
      </c>
    </row>
    <row r="1483" spans="1:19" x14ac:dyDescent="0.25">
      <c r="A1483" s="1" t="s">
        <v>1975</v>
      </c>
      <c r="B1483" s="1" t="s">
        <v>696</v>
      </c>
      <c r="C1483" s="1" t="s">
        <v>124</v>
      </c>
      <c r="D1483" s="1" t="str">
        <f>VLOOKUP(C1483,Products[],2,FALSE)</f>
        <v>Decor Lite 474</v>
      </c>
      <c r="E1483" s="1" t="str">
        <f>VLOOKUP(Orders[[#This Row],[ProductID]],Products[],3,FALSE)</f>
        <v>Furniture</v>
      </c>
      <c r="F1483" s="1" t="s">
        <v>42</v>
      </c>
      <c r="G1483" s="1" t="str">
        <f>_xlfn.XLOOKUP(Orders[[#This Row],[CustomerID]],'Customers'!A:A,'Customers'!E:E)</f>
        <v>SMB</v>
      </c>
      <c r="H1483" s="2">
        <v>45896</v>
      </c>
      <c r="I1483" s="2">
        <v>45905</v>
      </c>
      <c r="J1483">
        <v>5</v>
      </c>
      <c r="K1483">
        <v>5060.4399999999996</v>
      </c>
      <c r="L1483">
        <v>0</v>
      </c>
      <c r="M1483" s="1" t="s">
        <v>39</v>
      </c>
      <c r="N1483" s="1" t="s">
        <v>34</v>
      </c>
      <c r="O1483" s="1" t="s">
        <v>21</v>
      </c>
      <c r="P1483" s="3">
        <f>Orders[[#This Row],[Quantity]]*Orders[[#This Row],[UnitPrice]]*(1-Orders[[#This Row],[Discount]])</f>
        <v>25302.199999999997</v>
      </c>
      <c r="Q1483" s="1" t="str">
        <f>IF(AND(Orders[[#This Row],[Order Value]]&gt;50000,Orders[[#This Row],[Status]]="Completed"),"Yes","No")</f>
        <v>No</v>
      </c>
      <c r="R1483" s="1" t="str">
        <f>IF(OR(Orders[[#This Row],[Region]]="Dhaka",Orders[[#This Row],[Region]]="Chattogram"),"Priority","Standard")</f>
        <v>Standard</v>
      </c>
      <c r="S1483" s="1" t="str">
        <f>_xlfn.CONCAT(Orders[[#This Row],[OrderID]],Orders[[#This Row],[CustomerID]],Orders[[#This Row],[Order Value]])</f>
        <v>O02731C012625302.2</v>
      </c>
    </row>
    <row r="1484" spans="1:19" x14ac:dyDescent="0.25">
      <c r="A1484" s="1" t="s">
        <v>1976</v>
      </c>
      <c r="B1484" s="1" t="s">
        <v>757</v>
      </c>
      <c r="C1484" s="1" t="s">
        <v>174</v>
      </c>
      <c r="D1484" s="1" t="str">
        <f>VLOOKUP(C1484,Products[],2,FALSE)</f>
        <v>Women Eco 309</v>
      </c>
      <c r="E1484" s="1" t="str">
        <f>VLOOKUP(Orders[[#This Row],[ProductID]],Products[],3,FALSE)</f>
        <v>Apparel</v>
      </c>
      <c r="F1484" s="1" t="s">
        <v>79</v>
      </c>
      <c r="G1484" s="1" t="str">
        <f>_xlfn.XLOOKUP(Orders[[#This Row],[CustomerID]],'Customers'!A:A,'Customers'!E:E)</f>
        <v>Corporate</v>
      </c>
      <c r="H1484" s="2">
        <v>45736</v>
      </c>
      <c r="I1484" s="2">
        <v>45743</v>
      </c>
      <c r="J1484">
        <v>14</v>
      </c>
      <c r="K1484">
        <v>6608.91</v>
      </c>
      <c r="L1484">
        <v>0</v>
      </c>
      <c r="M1484" s="1" t="s">
        <v>39</v>
      </c>
      <c r="N1484" s="1" t="s">
        <v>84</v>
      </c>
      <c r="O1484" s="1" t="s">
        <v>21</v>
      </c>
      <c r="P1484" s="3">
        <f>Orders[[#This Row],[Quantity]]*Orders[[#This Row],[UnitPrice]]*(1-Orders[[#This Row],[Discount]])</f>
        <v>92524.739999999991</v>
      </c>
      <c r="Q1484" s="1" t="str">
        <f>IF(AND(Orders[[#This Row],[Order Value]]&gt;50000,Orders[[#This Row],[Status]]="Completed"),"Yes","No")</f>
        <v>No</v>
      </c>
      <c r="R1484" s="1" t="str">
        <f>IF(OR(Orders[[#This Row],[Region]]="Dhaka",Orders[[#This Row],[Region]]="Chattogram"),"Priority","Standard")</f>
        <v>Standard</v>
      </c>
      <c r="S1484" s="1" t="str">
        <f>_xlfn.CONCAT(Orders[[#This Row],[OrderID]],Orders[[#This Row],[CustomerID]],Orders[[#This Row],[Order Value]])</f>
        <v>O00607C026792524.74</v>
      </c>
    </row>
    <row r="1485" spans="1:19" x14ac:dyDescent="0.25">
      <c r="A1485" s="1" t="s">
        <v>1977</v>
      </c>
      <c r="B1485" s="1" t="s">
        <v>562</v>
      </c>
      <c r="C1485" s="1" t="s">
        <v>176</v>
      </c>
      <c r="D1485" s="1" t="str">
        <f>VLOOKUP(C1485,Products[],2,FALSE)</f>
        <v>Decor Standard 312 (New)</v>
      </c>
      <c r="E1485" s="1" t="str">
        <f>VLOOKUP(Orders[[#This Row],[ProductID]],Products[],3,FALSE)</f>
        <v>Furniture</v>
      </c>
      <c r="F1485" s="1" t="s">
        <v>152</v>
      </c>
      <c r="G1485" s="1" t="str">
        <f>_xlfn.XLOOKUP(Orders[[#This Row],[CustomerID]],'Customers'!A:A,'Customers'!E:E)</f>
        <v>consumer</v>
      </c>
      <c r="H1485" s="2">
        <v>45495</v>
      </c>
      <c r="I1485" s="2">
        <v>45506</v>
      </c>
      <c r="J1485">
        <v>24</v>
      </c>
      <c r="K1485">
        <v>7753.37</v>
      </c>
      <c r="L1485">
        <v>0</v>
      </c>
      <c r="M1485" s="1" t="s">
        <v>14</v>
      </c>
      <c r="N1485" s="1" t="s">
        <v>34</v>
      </c>
      <c r="O1485" s="1" t="s">
        <v>21</v>
      </c>
      <c r="P1485" s="3">
        <f>Orders[[#This Row],[Quantity]]*Orders[[#This Row],[UnitPrice]]*(1-Orders[[#This Row],[Discount]])</f>
        <v>186080.88</v>
      </c>
      <c r="Q1485" s="1" t="str">
        <f>IF(AND(Orders[[#This Row],[Order Value]]&gt;50000,Orders[[#This Row],[Status]]="Completed"),"Yes","No")</f>
        <v>Yes</v>
      </c>
      <c r="R1485" s="1" t="str">
        <f>IF(OR(Orders[[#This Row],[Region]]="Dhaka",Orders[[#This Row],[Region]]="Chattogram"),"Priority","Standard")</f>
        <v>Standard</v>
      </c>
      <c r="S1485" s="1" t="str">
        <f>_xlfn.CONCAT(Orders[[#This Row],[OrderID]],Orders[[#This Row],[CustomerID]],Orders[[#This Row],[Order Value]])</f>
        <v>O03467C0082186080.88</v>
      </c>
    </row>
    <row r="1486" spans="1:19" x14ac:dyDescent="0.25">
      <c r="A1486" s="1" t="s">
        <v>1978</v>
      </c>
      <c r="B1486" s="1" t="s">
        <v>394</v>
      </c>
      <c r="C1486" s="1" t="s">
        <v>18</v>
      </c>
      <c r="D1486" s="1" t="str">
        <f>VLOOKUP(C1486,Products[],2,FALSE)</f>
        <v>Labels Deluxe 800</v>
      </c>
      <c r="E1486" s="1" t="str">
        <f>VLOOKUP(Orders[[#This Row],[ProductID]],Products[],3,FALSE)</f>
        <v>Office Supplies</v>
      </c>
      <c r="F1486" s="1" t="s">
        <v>13</v>
      </c>
      <c r="G1486" s="1" t="str">
        <f>_xlfn.XLOOKUP(Orders[[#This Row],[CustomerID]],'Customers'!A:A,'Customers'!E:E)</f>
        <v>Corporate</v>
      </c>
      <c r="H1486" s="2">
        <v>45928</v>
      </c>
      <c r="I1486" s="2">
        <v>45933</v>
      </c>
      <c r="J1486">
        <v>22</v>
      </c>
      <c r="K1486">
        <v>771.31</v>
      </c>
      <c r="L1486">
        <v>0.15</v>
      </c>
      <c r="M1486" s="1" t="s">
        <v>52</v>
      </c>
      <c r="N1486" s="1" t="s">
        <v>34</v>
      </c>
      <c r="O1486" s="1" t="s">
        <v>21</v>
      </c>
      <c r="P1486" s="3">
        <f>Orders[[#This Row],[Quantity]]*Orders[[#This Row],[UnitPrice]]*(1-Orders[[#This Row],[Discount]])</f>
        <v>14423.496999999999</v>
      </c>
      <c r="Q1486" s="1" t="str">
        <f>IF(AND(Orders[[#This Row],[Order Value]]&gt;50000,Orders[[#This Row],[Status]]="Completed"),"Yes","No")</f>
        <v>No</v>
      </c>
      <c r="R1486" s="1" t="str">
        <f>IF(OR(Orders[[#This Row],[Region]]="Dhaka",Orders[[#This Row],[Region]]="Chattogram"),"Priority","Standard")</f>
        <v>Priority</v>
      </c>
      <c r="S1486" s="1" t="str">
        <f>_xlfn.CONCAT(Orders[[#This Row],[OrderID]],Orders[[#This Row],[CustomerID]],Orders[[#This Row],[Order Value]])</f>
        <v>O04763C035314423.497</v>
      </c>
    </row>
    <row r="1487" spans="1:19" x14ac:dyDescent="0.25">
      <c r="A1487" s="1" t="s">
        <v>1979</v>
      </c>
      <c r="B1487" s="1" t="s">
        <v>1122</v>
      </c>
      <c r="C1487" s="1" t="s">
        <v>81</v>
      </c>
      <c r="D1487" s="1" t="str">
        <f>VLOOKUP(C1487,Products[],2,FALSE)</f>
        <v>Beverages Pro 760</v>
      </c>
      <c r="E1487" s="1" t="str">
        <f>VLOOKUP(Orders[[#This Row],[ProductID]],Products[],3,FALSE)</f>
        <v>Groceries</v>
      </c>
      <c r="F1487" s="1" t="s">
        <v>33</v>
      </c>
      <c r="G1487" s="1" t="str">
        <f>_xlfn.XLOOKUP(Orders[[#This Row],[CustomerID]],'Customers'!A:A,'Customers'!E:E)</f>
        <v>Consumer</v>
      </c>
      <c r="H1487" s="2">
        <v>45344</v>
      </c>
      <c r="I1487" s="2">
        <v>45356</v>
      </c>
      <c r="J1487">
        <v>15</v>
      </c>
      <c r="K1487">
        <v>6072.99</v>
      </c>
      <c r="L1487">
        <v>0.15</v>
      </c>
      <c r="M1487" s="1" t="s">
        <v>14</v>
      </c>
      <c r="N1487" s="1" t="s">
        <v>34</v>
      </c>
      <c r="O1487" s="1" t="s">
        <v>24</v>
      </c>
      <c r="P1487" s="3">
        <f>Orders[[#This Row],[Quantity]]*Orders[[#This Row],[UnitPrice]]*(1-Orders[[#This Row],[Discount]])</f>
        <v>77430.622499999998</v>
      </c>
      <c r="Q1487" s="1" t="str">
        <f>IF(AND(Orders[[#This Row],[Order Value]]&gt;50000,Orders[[#This Row],[Status]]="Completed"),"Yes","No")</f>
        <v>Yes</v>
      </c>
      <c r="R1487" s="1" t="str">
        <f>IF(OR(Orders[[#This Row],[Region]]="Dhaka",Orders[[#This Row],[Region]]="Chattogram"),"Priority","Standard")</f>
        <v>Standard</v>
      </c>
      <c r="S1487" s="1" t="str">
        <f>_xlfn.CONCAT(Orders[[#This Row],[OrderID]],Orders[[#This Row],[CustomerID]],Orders[[#This Row],[Order Value]])</f>
        <v>O00678C041377430.6225</v>
      </c>
    </row>
    <row r="1488" spans="1:19" x14ac:dyDescent="0.25">
      <c r="A1488" s="1" t="s">
        <v>1980</v>
      </c>
      <c r="B1488" s="1" t="s">
        <v>797</v>
      </c>
      <c r="C1488" s="1" t="s">
        <v>102</v>
      </c>
      <c r="D1488" s="1" t="str">
        <f>VLOOKUP(C1488,Products[],2,FALSE)</f>
        <v>Pens Mini 821</v>
      </c>
      <c r="E1488" s="1" t="str">
        <f>VLOOKUP(Orders[[#This Row],[ProductID]],Products[],3,FALSE)</f>
        <v>Office Supplies</v>
      </c>
      <c r="F1488" s="1" t="s">
        <v>55</v>
      </c>
      <c r="G1488" s="1" t="str">
        <f>_xlfn.XLOOKUP(Orders[[#This Row],[CustomerID]],'Customers'!A:A,'Customers'!E:E)</f>
        <v>Home Office</v>
      </c>
      <c r="H1488" s="2">
        <v>45600</v>
      </c>
      <c r="I1488" s="2">
        <v>45612</v>
      </c>
      <c r="J1488">
        <v>11</v>
      </c>
      <c r="K1488">
        <v>1632.6</v>
      </c>
      <c r="L1488">
        <v>0.2</v>
      </c>
      <c r="M1488" s="1" t="s">
        <v>14</v>
      </c>
      <c r="N1488" s="1" t="s">
        <v>34</v>
      </c>
      <c r="O1488" s="1" t="s">
        <v>24</v>
      </c>
      <c r="P1488" s="3">
        <f>Orders[[#This Row],[Quantity]]*Orders[[#This Row],[UnitPrice]]*(1-Orders[[#This Row],[Discount]])</f>
        <v>14366.88</v>
      </c>
      <c r="Q1488" s="1" t="str">
        <f>IF(AND(Orders[[#This Row],[Order Value]]&gt;50000,Orders[[#This Row],[Status]]="Completed"),"Yes","No")</f>
        <v>No</v>
      </c>
      <c r="R1488" s="1" t="str">
        <f>IF(OR(Orders[[#This Row],[Region]]="Dhaka",Orders[[#This Row],[Region]]="Chattogram"),"Priority","Standard")</f>
        <v>Standard</v>
      </c>
      <c r="S1488" s="1" t="str">
        <f>_xlfn.CONCAT(Orders[[#This Row],[OrderID]],Orders[[#This Row],[CustomerID]],Orders[[#This Row],[Order Value]])</f>
        <v>O01631C028914366.88</v>
      </c>
    </row>
    <row r="1489" spans="1:19" x14ac:dyDescent="0.25">
      <c r="A1489" s="1" t="s">
        <v>1981</v>
      </c>
      <c r="B1489" s="1" t="s">
        <v>224</v>
      </c>
      <c r="C1489" s="1" t="s">
        <v>199</v>
      </c>
      <c r="D1489" s="1" t="str">
        <f>VLOOKUP(C1489,Products[],2,FALSE)</f>
        <v>Laptops Deluxe 892</v>
      </c>
      <c r="E1489" s="1" t="str">
        <f>VLOOKUP(Orders[[#This Row],[ProductID]],Products[],3,FALSE)</f>
        <v>Electronics</v>
      </c>
      <c r="F1489" s="1" t="s">
        <v>63</v>
      </c>
      <c r="G1489" s="1" t="str">
        <f>_xlfn.XLOOKUP(Orders[[#This Row],[CustomerID]],'Customers'!A:A,'Customers'!E:E)</f>
        <v>SMB</v>
      </c>
      <c r="H1489" s="2">
        <v>45517</v>
      </c>
      <c r="I1489" s="2">
        <v>45515</v>
      </c>
      <c r="J1489">
        <v>17</v>
      </c>
      <c r="K1489">
        <v>3425.2</v>
      </c>
      <c r="L1489">
        <v>0.15</v>
      </c>
      <c r="M1489" s="1" t="s">
        <v>52</v>
      </c>
      <c r="N1489" s="1" t="s">
        <v>15</v>
      </c>
      <c r="O1489" s="1" t="s">
        <v>29</v>
      </c>
      <c r="P1489" s="3">
        <f>Orders[[#This Row],[Quantity]]*Orders[[#This Row],[UnitPrice]]*(1-Orders[[#This Row],[Discount]])</f>
        <v>49494.139999999992</v>
      </c>
      <c r="Q1489" s="1" t="str">
        <f>IF(AND(Orders[[#This Row],[Order Value]]&gt;50000,Orders[[#This Row],[Status]]="Completed"),"Yes","No")</f>
        <v>No</v>
      </c>
      <c r="R1489" s="1" t="str">
        <f>IF(OR(Orders[[#This Row],[Region]]="Dhaka",Orders[[#This Row],[Region]]="Chattogram"),"Priority","Standard")</f>
        <v>Priority</v>
      </c>
      <c r="S1489" s="1" t="str">
        <f>_xlfn.CONCAT(Orders[[#This Row],[OrderID]],Orders[[#This Row],[CustomerID]],Orders[[#This Row],[Order Value]])</f>
        <v>O01366C048149494.14</v>
      </c>
    </row>
    <row r="1490" spans="1:19" x14ac:dyDescent="0.25">
      <c r="A1490" s="1" t="s">
        <v>1982</v>
      </c>
      <c r="B1490" s="1" t="s">
        <v>519</v>
      </c>
      <c r="C1490" s="1" t="s">
        <v>111</v>
      </c>
      <c r="D1490" s="1" t="str">
        <f>VLOOKUP(C1490,Products[],2,FALSE)</f>
        <v>Footwear Eco 867</v>
      </c>
      <c r="E1490" s="1" t="str">
        <f>VLOOKUP(Orders[[#This Row],[ProductID]],Products[],3,FALSE)</f>
        <v>Apparel</v>
      </c>
      <c r="F1490" s="1" t="s">
        <v>82</v>
      </c>
      <c r="G1490" s="1" t="str">
        <f>_xlfn.XLOOKUP(Orders[[#This Row],[CustomerID]],'Customers'!A:A,'Customers'!E:E)</f>
        <v>Corporate</v>
      </c>
      <c r="H1490" s="2">
        <v>46021</v>
      </c>
      <c r="I1490" s="2">
        <v>46032</v>
      </c>
      <c r="J1490">
        <v>16</v>
      </c>
      <c r="K1490">
        <v>414.87</v>
      </c>
      <c r="L1490">
        <v>0</v>
      </c>
      <c r="M1490" s="1" t="s">
        <v>14</v>
      </c>
      <c r="N1490" s="1" t="s">
        <v>34</v>
      </c>
      <c r="O1490" s="1" t="s">
        <v>35</v>
      </c>
      <c r="P1490" s="3">
        <f>Orders[[#This Row],[Quantity]]*Orders[[#This Row],[UnitPrice]]*(1-Orders[[#This Row],[Discount]])</f>
        <v>6637.92</v>
      </c>
      <c r="Q1490" s="1" t="str">
        <f>IF(AND(Orders[[#This Row],[Order Value]]&gt;50000,Orders[[#This Row],[Status]]="Completed"),"Yes","No")</f>
        <v>No</v>
      </c>
      <c r="R1490" s="1" t="str">
        <f>IF(OR(Orders[[#This Row],[Region]]="Dhaka",Orders[[#This Row],[Region]]="Chattogram"),"Priority","Standard")</f>
        <v>Standard</v>
      </c>
      <c r="S1490" s="1" t="str">
        <f>_xlfn.CONCAT(Orders[[#This Row],[OrderID]],Orders[[#This Row],[CustomerID]],Orders[[#This Row],[Order Value]])</f>
        <v>O05544C02316637.92</v>
      </c>
    </row>
    <row r="1491" spans="1:19" x14ac:dyDescent="0.25">
      <c r="A1491" s="1" t="s">
        <v>1983</v>
      </c>
      <c r="B1491" s="1" t="s">
        <v>90</v>
      </c>
      <c r="C1491" s="1" t="s">
        <v>121</v>
      </c>
      <c r="D1491" s="1" t="str">
        <f>VLOOKUP(C1491,Products[],2,FALSE)</f>
        <v>Storage Max 865</v>
      </c>
      <c r="E1491" s="1" t="str">
        <f>VLOOKUP(Orders[[#This Row],[ProductID]],Products[],3,FALSE)</f>
        <v>Furniture</v>
      </c>
      <c r="F1491" s="1" t="s">
        <v>63</v>
      </c>
      <c r="G1491" s="1" t="str">
        <f>_xlfn.XLOOKUP(Orders[[#This Row],[CustomerID]],'Customers'!A:A,'Customers'!E:E)</f>
        <v>consumer</v>
      </c>
      <c r="H1491" s="2">
        <v>45623</v>
      </c>
      <c r="I1491" s="2">
        <v>45633</v>
      </c>
      <c r="J1491">
        <v>17</v>
      </c>
      <c r="K1491">
        <v>3480.77</v>
      </c>
      <c r="L1491">
        <v>0.15</v>
      </c>
      <c r="M1491" s="1" t="s">
        <v>14</v>
      </c>
      <c r="N1491" s="1" t="s">
        <v>34</v>
      </c>
      <c r="O1491" s="1" t="s">
        <v>21</v>
      </c>
      <c r="P1491" s="3">
        <f>Orders[[#This Row],[Quantity]]*Orders[[#This Row],[UnitPrice]]*(1-Orders[[#This Row],[Discount]])</f>
        <v>50297.126499999998</v>
      </c>
      <c r="Q1491" s="1" t="str">
        <f>IF(AND(Orders[[#This Row],[Order Value]]&gt;50000,Orders[[#This Row],[Status]]="Completed"),"Yes","No")</f>
        <v>Yes</v>
      </c>
      <c r="R1491" s="1" t="str">
        <f>IF(OR(Orders[[#This Row],[Region]]="Dhaka",Orders[[#This Row],[Region]]="Chattogram"),"Priority","Standard")</f>
        <v>Standard</v>
      </c>
      <c r="S1491" s="1" t="str">
        <f>_xlfn.CONCAT(Orders[[#This Row],[OrderID]],Orders[[#This Row],[CustomerID]],Orders[[#This Row],[Order Value]])</f>
        <v>O03666C014150297.1265</v>
      </c>
    </row>
    <row r="1492" spans="1:19" hidden="1" x14ac:dyDescent="0.25">
      <c r="A1492" s="1" t="s">
        <v>1984</v>
      </c>
      <c r="B1492" s="1" t="s">
        <v>183</v>
      </c>
      <c r="C1492" s="1" t="s">
        <v>221</v>
      </c>
      <c r="D1492" s="1" t="e">
        <f>VLOOKUP(C1492,Products[],2,FALSE)</f>
        <v>#N/A</v>
      </c>
      <c r="E1492" s="1" t="e">
        <f>VLOOKUP(Orders[[#This Row],[ProductID]],Products[],3,FALSE)</f>
        <v>#N/A</v>
      </c>
      <c r="F1492" s="1" t="s">
        <v>13</v>
      </c>
      <c r="G1492" s="1" t="str">
        <f>_xlfn.XLOOKUP(Orders[[#This Row],[CustomerID]],'Customers'!A:A,'Customers'!E:E)</f>
        <v>consumer</v>
      </c>
      <c r="H1492" s="2">
        <v>45773</v>
      </c>
      <c r="I1492" s="2">
        <v>45774</v>
      </c>
      <c r="J1492">
        <v>9</v>
      </c>
      <c r="K1492">
        <v>7445.14</v>
      </c>
      <c r="L1492">
        <v>0</v>
      </c>
      <c r="M1492" s="1" t="s">
        <v>43</v>
      </c>
      <c r="N1492" s="1" t="s">
        <v>34</v>
      </c>
      <c r="O1492" s="1" t="s">
        <v>21</v>
      </c>
      <c r="P1492" s="3">
        <f>Orders[[#This Row],[Quantity]]*Orders[[#This Row],[UnitPrice]]*(1-Orders[[#This Row],[Discount]])</f>
        <v>67006.260000000009</v>
      </c>
      <c r="Q1492" s="1" t="str">
        <f>IF(AND(Orders[[#This Row],[Order Value]]&gt;50000,Orders[[#This Row],[Status]]="Completed"),"Yes","No")</f>
        <v>Yes</v>
      </c>
      <c r="R1492" s="1" t="str">
        <f>IF(OR(Orders[[#This Row],[Region]]="Dhaka",Orders[[#This Row],[Region]]="Chattogram"),"Priority","Standard")</f>
        <v>Standard</v>
      </c>
      <c r="S1492" s="1" t="str">
        <f>_xlfn.CONCAT(Orders[[#This Row],[OrderID]],Orders[[#This Row],[CustomerID]],Orders[[#This Row],[Order Value]])</f>
        <v>O05467C007067006.26</v>
      </c>
    </row>
    <row r="1493" spans="1:19" x14ac:dyDescent="0.25">
      <c r="A1493" s="1" t="s">
        <v>1985</v>
      </c>
      <c r="B1493" s="1" t="s">
        <v>1538</v>
      </c>
      <c r="C1493" s="1" t="s">
        <v>133</v>
      </c>
      <c r="D1493" s="1" t="str">
        <f>VLOOKUP(C1493,Products[],2,FALSE)</f>
        <v>Paper Eco 932</v>
      </c>
      <c r="E1493" s="1" t="str">
        <f>VLOOKUP(Orders[[#This Row],[ProductID]],Products[],3,FALSE)</f>
        <v>Office Supplies</v>
      </c>
      <c r="F1493" s="1" t="s">
        <v>42</v>
      </c>
      <c r="G1493" s="1" t="str">
        <f>_xlfn.XLOOKUP(Orders[[#This Row],[CustomerID]],'Customers'!A:A,'Customers'!E:E)</f>
        <v>Consumer</v>
      </c>
      <c r="H1493" s="2">
        <v>45424</v>
      </c>
      <c r="I1493" s="2">
        <v>45431</v>
      </c>
      <c r="J1493">
        <v>5</v>
      </c>
      <c r="K1493">
        <v>6396.07</v>
      </c>
      <c r="L1493">
        <v>0</v>
      </c>
      <c r="M1493" s="1" t="s">
        <v>43</v>
      </c>
      <c r="N1493" s="1" t="s">
        <v>28</v>
      </c>
      <c r="O1493" s="1" t="s">
        <v>29</v>
      </c>
      <c r="P1493" s="3">
        <f>Orders[[#This Row],[Quantity]]*Orders[[#This Row],[UnitPrice]]*(1-Orders[[#This Row],[Discount]])</f>
        <v>31980.35</v>
      </c>
      <c r="Q1493" s="1" t="str">
        <f>IF(AND(Orders[[#This Row],[Order Value]]&gt;50000,Orders[[#This Row],[Status]]="Completed"),"Yes","No")</f>
        <v>No</v>
      </c>
      <c r="R1493" s="1" t="str">
        <f>IF(OR(Orders[[#This Row],[Region]]="Dhaka",Orders[[#This Row],[Region]]="Chattogram"),"Priority","Standard")</f>
        <v>Standard</v>
      </c>
      <c r="S1493" s="1" t="str">
        <f>_xlfn.CONCAT(Orders[[#This Row],[OrderID]],Orders[[#This Row],[CustomerID]],Orders[[#This Row],[Order Value]])</f>
        <v>O01758C039431980.35</v>
      </c>
    </row>
    <row r="1494" spans="1:19" hidden="1" x14ac:dyDescent="0.25">
      <c r="A1494" s="1" t="s">
        <v>1986</v>
      </c>
      <c r="B1494" s="1" t="s">
        <v>161</v>
      </c>
      <c r="C1494" s="1" t="s">
        <v>95</v>
      </c>
      <c r="D1494" s="1" t="e">
        <f>VLOOKUP(C1494,Products[],2,FALSE)</f>
        <v>#N/A</v>
      </c>
      <c r="E1494" s="1" t="e">
        <f>VLOOKUP(Orders[[#This Row],[ProductID]],Products[],3,FALSE)</f>
        <v>#N/A</v>
      </c>
      <c r="F1494" s="1" t="s">
        <v>63</v>
      </c>
      <c r="G1494" s="1" t="str">
        <f>_xlfn.XLOOKUP(Orders[[#This Row],[CustomerID]],'Customers'!A:A,'Customers'!E:E)</f>
        <v>consumer</v>
      </c>
      <c r="H1494" s="2">
        <v>45456</v>
      </c>
      <c r="I1494" s="2">
        <v>45469</v>
      </c>
      <c r="J1494">
        <v>11</v>
      </c>
      <c r="K1494">
        <v>4512.66</v>
      </c>
      <c r="L1494">
        <v>0</v>
      </c>
      <c r="M1494" s="1" t="s">
        <v>43</v>
      </c>
      <c r="N1494" s="1" t="s">
        <v>34</v>
      </c>
      <c r="O1494" s="1" t="s">
        <v>24</v>
      </c>
      <c r="P1494" s="3">
        <f>Orders[[#This Row],[Quantity]]*Orders[[#This Row],[UnitPrice]]*(1-Orders[[#This Row],[Discount]])</f>
        <v>49639.259999999995</v>
      </c>
      <c r="Q1494" s="1" t="str">
        <f>IF(AND(Orders[[#This Row],[Order Value]]&gt;50000,Orders[[#This Row],[Status]]="Completed"),"Yes","No")</f>
        <v>No</v>
      </c>
      <c r="R1494" s="1" t="str">
        <f>IF(OR(Orders[[#This Row],[Region]]="Dhaka",Orders[[#This Row],[Region]]="Chattogram"),"Priority","Standard")</f>
        <v>Standard</v>
      </c>
      <c r="S1494" s="1" t="str">
        <f>_xlfn.CONCAT(Orders[[#This Row],[OrderID]],Orders[[#This Row],[CustomerID]],Orders[[#This Row],[Order Value]])</f>
        <v>O01562C043749639.26</v>
      </c>
    </row>
    <row r="1495" spans="1:19" x14ac:dyDescent="0.25">
      <c r="A1495" s="1" t="s">
        <v>1987</v>
      </c>
      <c r="B1495" s="1" t="s">
        <v>83</v>
      </c>
      <c r="C1495" s="1" t="s">
        <v>111</v>
      </c>
      <c r="D1495" s="1" t="str">
        <f>VLOOKUP(C1495,Products[],2,FALSE)</f>
        <v>Footwear Eco 867</v>
      </c>
      <c r="E1495" s="1" t="str">
        <f>VLOOKUP(Orders[[#This Row],[ProductID]],Products[],3,FALSE)</f>
        <v>Apparel</v>
      </c>
      <c r="F1495" s="1" t="s">
        <v>55</v>
      </c>
      <c r="G1495" s="1" t="str">
        <f>_xlfn.XLOOKUP(Orders[[#This Row],[CustomerID]],'Customers'!A:A,'Customers'!E:E)</f>
        <v>consumer</v>
      </c>
      <c r="H1495" s="2">
        <v>45659</v>
      </c>
      <c r="I1495" s="2">
        <v>45664</v>
      </c>
      <c r="J1495">
        <v>20</v>
      </c>
      <c r="K1495">
        <v>3335.07</v>
      </c>
      <c r="L1495">
        <v>0.05</v>
      </c>
      <c r="M1495" s="1" t="s">
        <v>43</v>
      </c>
      <c r="N1495" s="1" t="s">
        <v>34</v>
      </c>
      <c r="O1495" s="1" t="s">
        <v>35</v>
      </c>
      <c r="P1495" s="3">
        <f>Orders[[#This Row],[Quantity]]*Orders[[#This Row],[UnitPrice]]*(1-Orders[[#This Row],[Discount]])</f>
        <v>63366.33</v>
      </c>
      <c r="Q1495" s="1" t="str">
        <f>IF(AND(Orders[[#This Row],[Order Value]]&gt;50000,Orders[[#This Row],[Status]]="Completed"),"Yes","No")</f>
        <v>Yes</v>
      </c>
      <c r="R1495" s="1" t="str">
        <f>IF(OR(Orders[[#This Row],[Region]]="Dhaka",Orders[[#This Row],[Region]]="Chattogram"),"Priority","Standard")</f>
        <v>Standard</v>
      </c>
      <c r="S1495" s="1" t="str">
        <f>_xlfn.CONCAT(Orders[[#This Row],[OrderID]],Orders[[#This Row],[CustomerID]],Orders[[#This Row],[Order Value]])</f>
        <v>O01038C018663366.33</v>
      </c>
    </row>
    <row r="1496" spans="1:19" x14ac:dyDescent="0.25">
      <c r="A1496" s="1" t="s">
        <v>1988</v>
      </c>
      <c r="B1496" s="1" t="s">
        <v>652</v>
      </c>
      <c r="C1496" s="1" t="s">
        <v>218</v>
      </c>
      <c r="D1496" s="1" t="str">
        <f>VLOOKUP(C1496,Products[],2,FALSE)</f>
        <v>Kids Eco 762</v>
      </c>
      <c r="E1496" s="1" t="str">
        <f>VLOOKUP(Orders[[#This Row],[ProductID]],Products[],3,FALSE)</f>
        <v>Apparel</v>
      </c>
      <c r="F1496" s="1" t="s">
        <v>51</v>
      </c>
      <c r="G1496" s="1" t="str">
        <f>_xlfn.XLOOKUP(Orders[[#This Row],[CustomerID]],'Customers'!A:A,'Customers'!E:E)</f>
        <v>Home Office</v>
      </c>
      <c r="H1496" s="2">
        <v>45593</v>
      </c>
      <c r="I1496" s="2">
        <v>45595</v>
      </c>
      <c r="J1496">
        <v>23</v>
      </c>
      <c r="K1496">
        <v>394.75</v>
      </c>
      <c r="L1496">
        <v>0.05</v>
      </c>
      <c r="M1496" s="1" t="s">
        <v>39</v>
      </c>
      <c r="N1496" s="1" t="s">
        <v>15</v>
      </c>
      <c r="O1496" s="1" t="s">
        <v>21</v>
      </c>
      <c r="P1496" s="3">
        <f>Orders[[#This Row],[Quantity]]*Orders[[#This Row],[UnitPrice]]*(1-Orders[[#This Row],[Discount]])</f>
        <v>8625.2875000000004</v>
      </c>
      <c r="Q1496" s="1" t="str">
        <f>IF(AND(Orders[[#This Row],[Order Value]]&gt;50000,Orders[[#This Row],[Status]]="Completed"),"Yes","No")</f>
        <v>No</v>
      </c>
      <c r="R1496" s="1" t="str">
        <f>IF(OR(Orders[[#This Row],[Region]]="Dhaka",Orders[[#This Row],[Region]]="Chattogram"),"Priority","Standard")</f>
        <v>Standard</v>
      </c>
      <c r="S1496" s="1" t="str">
        <f>_xlfn.CONCAT(Orders[[#This Row],[OrderID]],Orders[[#This Row],[CustomerID]],Orders[[#This Row],[Order Value]])</f>
        <v>O00965C01898625.2875</v>
      </c>
    </row>
    <row r="1497" spans="1:19" x14ac:dyDescent="0.25">
      <c r="A1497" s="1" t="s">
        <v>1989</v>
      </c>
      <c r="B1497" s="1" t="s">
        <v>562</v>
      </c>
      <c r="C1497" s="1" t="s">
        <v>131</v>
      </c>
      <c r="D1497" s="1" t="str">
        <f>VLOOKUP(C1497,Products[],2,FALSE)</f>
        <v>Tables Plus 844</v>
      </c>
      <c r="E1497" s="1" t="str">
        <f>VLOOKUP(Orders[[#This Row],[ProductID]],Products[],3,FALSE)</f>
        <v>Furniture</v>
      </c>
      <c r="F1497" s="1" t="s">
        <v>42</v>
      </c>
      <c r="G1497" s="1" t="str">
        <f>_xlfn.XLOOKUP(Orders[[#This Row],[CustomerID]],'Customers'!A:A,'Customers'!E:E)</f>
        <v>consumer</v>
      </c>
      <c r="H1497" s="2">
        <v>45738</v>
      </c>
      <c r="I1497" s="2">
        <v>45747</v>
      </c>
      <c r="J1497">
        <v>12</v>
      </c>
      <c r="K1497">
        <v>7676.68</v>
      </c>
      <c r="L1497">
        <v>0</v>
      </c>
      <c r="M1497" s="1" t="s">
        <v>14</v>
      </c>
      <c r="N1497" s="1" t="s">
        <v>28</v>
      </c>
      <c r="O1497" s="1" t="s">
        <v>29</v>
      </c>
      <c r="P1497" s="3">
        <f>Orders[[#This Row],[Quantity]]*Orders[[#This Row],[UnitPrice]]*(1-Orders[[#This Row],[Discount]])</f>
        <v>92120.16</v>
      </c>
      <c r="Q1497" s="1" t="str">
        <f>IF(AND(Orders[[#This Row],[Order Value]]&gt;50000,Orders[[#This Row],[Status]]="Completed"),"Yes","No")</f>
        <v>No</v>
      </c>
      <c r="R1497" s="1" t="str">
        <f>IF(OR(Orders[[#This Row],[Region]]="Dhaka",Orders[[#This Row],[Region]]="Chattogram"),"Priority","Standard")</f>
        <v>Standard</v>
      </c>
      <c r="S1497" s="1" t="str">
        <f>_xlfn.CONCAT(Orders[[#This Row],[OrderID]],Orders[[#This Row],[CustomerID]],Orders[[#This Row],[Order Value]])</f>
        <v>O01050C008292120.16</v>
      </c>
    </row>
    <row r="1498" spans="1:19" x14ac:dyDescent="0.25">
      <c r="A1498" s="1" t="s">
        <v>1990</v>
      </c>
      <c r="B1498" s="1" t="s">
        <v>623</v>
      </c>
      <c r="C1498" s="1" t="s">
        <v>22</v>
      </c>
      <c r="D1498" s="1" t="str">
        <f>VLOOKUP(C1498,Products[],2,FALSE)</f>
        <v>Laptops Lite 159</v>
      </c>
      <c r="E1498" s="1" t="str">
        <f>VLOOKUP(Orders[[#This Row],[ProductID]],Products[],3,FALSE)</f>
        <v>Electronics</v>
      </c>
      <c r="F1498" s="1" t="s">
        <v>82</v>
      </c>
      <c r="G1498" s="1" t="str">
        <f>_xlfn.XLOOKUP(Orders[[#This Row],[CustomerID]],'Customers'!A:A,'Customers'!E:E)</f>
        <v>Corporate</v>
      </c>
      <c r="H1498" s="2">
        <v>45677</v>
      </c>
      <c r="I1498" s="2">
        <v>45683</v>
      </c>
      <c r="J1498">
        <v>8</v>
      </c>
      <c r="K1498">
        <v>2241.9899999999998</v>
      </c>
      <c r="L1498">
        <v>0.15</v>
      </c>
      <c r="M1498" s="1" t="s">
        <v>14</v>
      </c>
      <c r="N1498" s="1" t="s">
        <v>28</v>
      </c>
      <c r="O1498" s="1" t="s">
        <v>24</v>
      </c>
      <c r="P1498" s="3">
        <f>Orders[[#This Row],[Quantity]]*Orders[[#This Row],[UnitPrice]]*(1-Orders[[#This Row],[Discount]])</f>
        <v>15245.531999999997</v>
      </c>
      <c r="Q1498" s="1" t="str">
        <f>IF(AND(Orders[[#This Row],[Order Value]]&gt;50000,Orders[[#This Row],[Status]]="Completed"),"Yes","No")</f>
        <v>No</v>
      </c>
      <c r="R1498" s="1" t="str">
        <f>IF(OR(Orders[[#This Row],[Region]]="Dhaka",Orders[[#This Row],[Region]]="Chattogram"),"Priority","Standard")</f>
        <v>Standard</v>
      </c>
      <c r="S1498" s="1" t="str">
        <f>_xlfn.CONCAT(Orders[[#This Row],[OrderID]],Orders[[#This Row],[CustomerID]],Orders[[#This Row],[Order Value]])</f>
        <v>O00752C010415245.532</v>
      </c>
    </row>
    <row r="1499" spans="1:19" x14ac:dyDescent="0.25">
      <c r="A1499" s="1" t="s">
        <v>1991</v>
      </c>
      <c r="B1499" s="1" t="s">
        <v>986</v>
      </c>
      <c r="C1499" s="1" t="s">
        <v>212</v>
      </c>
      <c r="D1499" s="1" t="str">
        <f>VLOOKUP(C1499,Products[],2,FALSE)</f>
        <v>Binders Lite 858</v>
      </c>
      <c r="E1499" s="1" t="str">
        <f>VLOOKUP(Orders[[#This Row],[ProductID]],Products[],3,FALSE)</f>
        <v>Office Supplies</v>
      </c>
      <c r="F1499" s="1" t="s">
        <v>19</v>
      </c>
      <c r="G1499" s="1" t="str">
        <f>_xlfn.XLOOKUP(Orders[[#This Row],[CustomerID]],'Customers'!A:A,'Customers'!E:E)</f>
        <v>SMB</v>
      </c>
      <c r="H1499" s="2">
        <v>45575</v>
      </c>
      <c r="I1499" s="2">
        <v>45582</v>
      </c>
      <c r="J1499">
        <v>24</v>
      </c>
      <c r="K1499">
        <v>7777.25</v>
      </c>
      <c r="L1499">
        <v>0.2</v>
      </c>
      <c r="M1499" s="1" t="s">
        <v>14</v>
      </c>
      <c r="N1499" s="1" t="s">
        <v>34</v>
      </c>
      <c r="O1499" s="1" t="s">
        <v>29</v>
      </c>
      <c r="P1499" s="3">
        <f>Orders[[#This Row],[Quantity]]*Orders[[#This Row],[UnitPrice]]*(1-Orders[[#This Row],[Discount]])</f>
        <v>149323.20000000001</v>
      </c>
      <c r="Q1499" s="1" t="str">
        <f>IF(AND(Orders[[#This Row],[Order Value]]&gt;50000,Orders[[#This Row],[Status]]="Completed"),"Yes","No")</f>
        <v>Yes</v>
      </c>
      <c r="R1499" s="1" t="str">
        <f>IF(OR(Orders[[#This Row],[Region]]="Dhaka",Orders[[#This Row],[Region]]="Chattogram"),"Priority","Standard")</f>
        <v>Standard</v>
      </c>
      <c r="S1499" s="1" t="str">
        <f>_xlfn.CONCAT(Orders[[#This Row],[OrderID]],Orders[[#This Row],[CustomerID]],Orders[[#This Row],[Order Value]])</f>
        <v>O00356C0018149323.2</v>
      </c>
    </row>
    <row r="1500" spans="1:19" x14ac:dyDescent="0.25">
      <c r="A1500" s="1" t="s">
        <v>1992</v>
      </c>
      <c r="B1500" s="1" t="s">
        <v>1122</v>
      </c>
      <c r="C1500" s="1" t="s">
        <v>50</v>
      </c>
      <c r="D1500" s="1" t="str">
        <f>VLOOKUP(C1500,Products[],2,FALSE)</f>
        <v>Kids Pro 311</v>
      </c>
      <c r="E1500" s="1" t="str">
        <f>VLOOKUP(Orders[[#This Row],[ProductID]],Products[],3,FALSE)</f>
        <v>Apparel</v>
      </c>
      <c r="F1500" s="1" t="s">
        <v>19</v>
      </c>
      <c r="G1500" s="1" t="str">
        <f>_xlfn.XLOOKUP(Orders[[#This Row],[CustomerID]],'Customers'!A:A,'Customers'!E:E)</f>
        <v>Consumer</v>
      </c>
      <c r="H1500" s="2">
        <v>45547</v>
      </c>
      <c r="I1500" s="2">
        <v>45549</v>
      </c>
      <c r="J1500">
        <v>10</v>
      </c>
      <c r="K1500">
        <v>2051.83</v>
      </c>
      <c r="L1500">
        <v>0.05</v>
      </c>
      <c r="M1500" s="1" t="s">
        <v>52</v>
      </c>
      <c r="N1500" s="1" t="s">
        <v>28</v>
      </c>
      <c r="O1500" s="1" t="s">
        <v>35</v>
      </c>
      <c r="P1500" s="3">
        <f>Orders[[#This Row],[Quantity]]*Orders[[#This Row],[UnitPrice]]*(1-Orders[[#This Row],[Discount]])</f>
        <v>19492.384999999998</v>
      </c>
      <c r="Q1500" s="1" t="str">
        <f>IF(AND(Orders[[#This Row],[Order Value]]&gt;50000,Orders[[#This Row],[Status]]="Completed"),"Yes","No")</f>
        <v>No</v>
      </c>
      <c r="R1500" s="1" t="str">
        <f>IF(OR(Orders[[#This Row],[Region]]="Dhaka",Orders[[#This Row],[Region]]="Chattogram"),"Priority","Standard")</f>
        <v>Priority</v>
      </c>
      <c r="S1500" s="1" t="str">
        <f>_xlfn.CONCAT(Orders[[#This Row],[OrderID]],Orders[[#This Row],[CustomerID]],Orders[[#This Row],[Order Value]])</f>
        <v>O01096C041319492.385</v>
      </c>
    </row>
    <row r="1501" spans="1:19" x14ac:dyDescent="0.25">
      <c r="A1501" s="1" t="s">
        <v>1993</v>
      </c>
      <c r="B1501" s="1" t="s">
        <v>61</v>
      </c>
      <c r="C1501" s="1" t="s">
        <v>81</v>
      </c>
      <c r="D1501" s="1" t="str">
        <f>VLOOKUP(C1501,Products[],2,FALSE)</f>
        <v>Beverages Pro 760</v>
      </c>
      <c r="E1501" s="1" t="str">
        <f>VLOOKUP(Orders[[#This Row],[ProductID]],Products[],3,FALSE)</f>
        <v>Groceries</v>
      </c>
      <c r="F1501" s="1" t="s">
        <v>59</v>
      </c>
      <c r="G1501" s="1" t="str">
        <f>_xlfn.XLOOKUP(Orders[[#This Row],[CustomerID]],'Customers'!A:A,'Customers'!E:E)</f>
        <v>SMB</v>
      </c>
      <c r="H1501" s="2">
        <v>45729</v>
      </c>
      <c r="I1501" s="2">
        <v>45728</v>
      </c>
      <c r="J1501">
        <v>12</v>
      </c>
      <c r="K1501">
        <v>7605.48</v>
      </c>
      <c r="L1501">
        <v>0.05</v>
      </c>
      <c r="M1501" s="1" t="s">
        <v>14</v>
      </c>
      <c r="N1501" s="1" t="s">
        <v>34</v>
      </c>
      <c r="O1501" s="1" t="s">
        <v>35</v>
      </c>
      <c r="P1501" s="3">
        <f>Orders[[#This Row],[Quantity]]*Orders[[#This Row],[UnitPrice]]*(1-Orders[[#This Row],[Discount]])</f>
        <v>86702.471999999994</v>
      </c>
      <c r="Q1501" s="1" t="str">
        <f>IF(AND(Orders[[#This Row],[Order Value]]&gt;50000,Orders[[#This Row],[Status]]="Completed"),"Yes","No")</f>
        <v>Yes</v>
      </c>
      <c r="R1501" s="1" t="str">
        <f>IF(OR(Orders[[#This Row],[Region]]="Dhaka",Orders[[#This Row],[Region]]="Chattogram"),"Priority","Standard")</f>
        <v>Standard</v>
      </c>
      <c r="S1501" s="1" t="str">
        <f>_xlfn.CONCAT(Orders[[#This Row],[OrderID]],Orders[[#This Row],[CustomerID]],Orders[[#This Row],[Order Value]])</f>
        <v>O00221C038086702.472</v>
      </c>
    </row>
    <row r="1502" spans="1:19" x14ac:dyDescent="0.25">
      <c r="A1502" s="1" t="s">
        <v>1994</v>
      </c>
      <c r="B1502" s="1" t="s">
        <v>90</v>
      </c>
      <c r="C1502" s="1" t="s">
        <v>197</v>
      </c>
      <c r="D1502" s="1" t="str">
        <f>VLOOKUP(C1502,Products[],2,FALSE)</f>
        <v>Chairs Prime 149</v>
      </c>
      <c r="E1502" s="1" t="str">
        <f>VLOOKUP(Orders[[#This Row],[ProductID]],Products[],3,FALSE)</f>
        <v>Furniture</v>
      </c>
      <c r="F1502" s="1" t="s">
        <v>125</v>
      </c>
      <c r="G1502" s="1" t="str">
        <f>_xlfn.XLOOKUP(Orders[[#This Row],[CustomerID]],'Customers'!A:A,'Customers'!E:E)</f>
        <v>consumer</v>
      </c>
      <c r="H1502" s="2">
        <v>45542</v>
      </c>
      <c r="I1502" s="2">
        <v>45555</v>
      </c>
      <c r="J1502">
        <v>21</v>
      </c>
      <c r="K1502">
        <v>5286.75</v>
      </c>
      <c r="L1502">
        <v>0</v>
      </c>
      <c r="M1502" s="1" t="s">
        <v>20</v>
      </c>
      <c r="N1502" s="1" t="s">
        <v>28</v>
      </c>
      <c r="O1502" s="1" t="s">
        <v>21</v>
      </c>
      <c r="P1502" s="3">
        <f>Orders[[#This Row],[Quantity]]*Orders[[#This Row],[UnitPrice]]*(1-Orders[[#This Row],[Discount]])</f>
        <v>111021.75</v>
      </c>
      <c r="Q1502" s="1" t="str">
        <f>IF(AND(Orders[[#This Row],[Order Value]]&gt;50000,Orders[[#This Row],[Status]]="Completed"),"Yes","No")</f>
        <v>No</v>
      </c>
      <c r="R1502" s="1" t="str">
        <f>IF(OR(Orders[[#This Row],[Region]]="Dhaka",Orders[[#This Row],[Region]]="Chattogram"),"Priority","Standard")</f>
        <v>Priority</v>
      </c>
      <c r="S1502" s="1" t="str">
        <f>_xlfn.CONCAT(Orders[[#This Row],[OrderID]],Orders[[#This Row],[CustomerID]],Orders[[#This Row],[Order Value]])</f>
        <v>O02762C0141111021.75</v>
      </c>
    </row>
    <row r="1503" spans="1:19" x14ac:dyDescent="0.25">
      <c r="A1503" s="1" t="s">
        <v>1995</v>
      </c>
      <c r="B1503" s="1" t="s">
        <v>719</v>
      </c>
      <c r="C1503" s="1" t="s">
        <v>65</v>
      </c>
      <c r="D1503" s="1" t="str">
        <f>VLOOKUP(C1503,Products[],2,FALSE)</f>
        <v>Household Classic 671</v>
      </c>
      <c r="E1503" s="1" t="str">
        <f>VLOOKUP(Orders[[#This Row],[ProductID]],Products[],3,FALSE)</f>
        <v>Groceries</v>
      </c>
      <c r="F1503" s="1" t="s">
        <v>19</v>
      </c>
      <c r="G1503" s="1" t="str">
        <f>_xlfn.XLOOKUP(Orders[[#This Row],[CustomerID]],'Customers'!A:A,'Customers'!E:E)</f>
        <v>Home Office</v>
      </c>
      <c r="H1503" s="2">
        <v>45551</v>
      </c>
      <c r="I1503" s="2">
        <v>45553</v>
      </c>
      <c r="J1503">
        <v>18</v>
      </c>
      <c r="K1503">
        <v>5600.21</v>
      </c>
      <c r="L1503">
        <v>0</v>
      </c>
      <c r="M1503" s="1" t="s">
        <v>20</v>
      </c>
      <c r="N1503" s="1" t="s">
        <v>34</v>
      </c>
      <c r="O1503" s="1" t="s">
        <v>35</v>
      </c>
      <c r="P1503" s="3">
        <f>Orders[[#This Row],[Quantity]]*Orders[[#This Row],[UnitPrice]]*(1-Orders[[#This Row],[Discount]])</f>
        <v>100803.78</v>
      </c>
      <c r="Q1503" s="1" t="str">
        <f>IF(AND(Orders[[#This Row],[Order Value]]&gt;50000,Orders[[#This Row],[Status]]="Completed"),"Yes","No")</f>
        <v>Yes</v>
      </c>
      <c r="R1503" s="1" t="str">
        <f>IF(OR(Orders[[#This Row],[Region]]="Dhaka",Orders[[#This Row],[Region]]="Chattogram"),"Priority","Standard")</f>
        <v>Priority</v>
      </c>
      <c r="S1503" s="1" t="str">
        <f>_xlfn.CONCAT(Orders[[#This Row],[OrderID]],Orders[[#This Row],[CustomerID]],Orders[[#This Row],[Order Value]])</f>
        <v>O05233C0005100803.78</v>
      </c>
    </row>
    <row r="1504" spans="1:19" x14ac:dyDescent="0.25">
      <c r="A1504" s="1" t="s">
        <v>1996</v>
      </c>
      <c r="B1504" s="1" t="s">
        <v>863</v>
      </c>
      <c r="C1504" s="1" t="s">
        <v>473</v>
      </c>
      <c r="D1504" s="1" t="str">
        <f>VLOOKUP(C1504,Products[],2,FALSE)</f>
        <v>Laptops Prime 770</v>
      </c>
      <c r="E1504" s="1" t="str">
        <f>VLOOKUP(Orders[[#This Row],[ProductID]],Products[],3,FALSE)</f>
        <v>Electronics</v>
      </c>
      <c r="F1504" s="1" t="s">
        <v>125</v>
      </c>
      <c r="G1504" s="1" t="str">
        <f>_xlfn.XLOOKUP(Orders[[#This Row],[CustomerID]],'Customers'!A:A,'Customers'!E:E)</f>
        <v>SMB</v>
      </c>
      <c r="H1504" s="2">
        <v>45614</v>
      </c>
      <c r="I1504" s="2">
        <v>45620</v>
      </c>
      <c r="J1504">
        <v>4</v>
      </c>
      <c r="K1504">
        <v>7624.68</v>
      </c>
      <c r="L1504">
        <v>0</v>
      </c>
      <c r="M1504" s="1" t="s">
        <v>43</v>
      </c>
      <c r="N1504" s="1" t="s">
        <v>34</v>
      </c>
      <c r="O1504" s="1" t="s">
        <v>24</v>
      </c>
      <c r="P1504" s="3">
        <f>Orders[[#This Row],[Quantity]]*Orders[[#This Row],[UnitPrice]]*(1-Orders[[#This Row],[Discount]])</f>
        <v>30498.720000000001</v>
      </c>
      <c r="Q1504" s="1" t="str">
        <f>IF(AND(Orders[[#This Row],[Order Value]]&gt;50000,Orders[[#This Row],[Status]]="Completed"),"Yes","No")</f>
        <v>No</v>
      </c>
      <c r="R1504" s="1" t="str">
        <f>IF(OR(Orders[[#This Row],[Region]]="Dhaka",Orders[[#This Row],[Region]]="Chattogram"),"Priority","Standard")</f>
        <v>Standard</v>
      </c>
      <c r="S1504" s="1" t="str">
        <f>_xlfn.CONCAT(Orders[[#This Row],[OrderID]],Orders[[#This Row],[CustomerID]],Orders[[#This Row],[Order Value]])</f>
        <v>O05277C041930498.72</v>
      </c>
    </row>
    <row r="1505" spans="1:19" x14ac:dyDescent="0.25">
      <c r="A1505" s="1" t="s">
        <v>1997</v>
      </c>
      <c r="B1505" s="1" t="s">
        <v>948</v>
      </c>
      <c r="C1505" s="1" t="s">
        <v>104</v>
      </c>
      <c r="D1505" s="1" t="str">
        <f>VLOOKUP(C1505,Products[],2,FALSE)</f>
        <v>Audio Prime 238</v>
      </c>
      <c r="E1505" s="1" t="str">
        <f>VLOOKUP(Orders[[#This Row],[ProductID]],Products[],3,FALSE)</f>
        <v>Electronics</v>
      </c>
      <c r="F1505" s="1" t="s">
        <v>152</v>
      </c>
      <c r="G1505" s="1" t="str">
        <f>_xlfn.XLOOKUP(Orders[[#This Row],[CustomerID]],'Customers'!A:A,'Customers'!E:E)</f>
        <v>consumer</v>
      </c>
      <c r="H1505" s="2">
        <v>45661</v>
      </c>
      <c r="I1505" s="2">
        <v>45674</v>
      </c>
      <c r="J1505">
        <v>18</v>
      </c>
      <c r="K1505">
        <v>7149.22</v>
      </c>
      <c r="L1505">
        <v>0</v>
      </c>
      <c r="M1505" s="1" t="s">
        <v>52</v>
      </c>
      <c r="N1505" s="1" t="s">
        <v>34</v>
      </c>
      <c r="O1505" s="1" t="s">
        <v>29</v>
      </c>
      <c r="P1505" s="3">
        <f>Orders[[#This Row],[Quantity]]*Orders[[#This Row],[UnitPrice]]*(1-Orders[[#This Row],[Discount]])</f>
        <v>128685.96</v>
      </c>
      <c r="Q1505" s="1" t="str">
        <f>IF(AND(Orders[[#This Row],[Order Value]]&gt;50000,Orders[[#This Row],[Status]]="Completed"),"Yes","No")</f>
        <v>Yes</v>
      </c>
      <c r="R1505" s="1" t="str">
        <f>IF(OR(Orders[[#This Row],[Region]]="Dhaka",Orders[[#This Row],[Region]]="Chattogram"),"Priority","Standard")</f>
        <v>Priority</v>
      </c>
      <c r="S1505" s="1" t="str">
        <f>_xlfn.CONCAT(Orders[[#This Row],[OrderID]],Orders[[#This Row],[CustomerID]],Orders[[#This Row],[Order Value]])</f>
        <v>O02057C0047128685.96</v>
      </c>
    </row>
    <row r="1506" spans="1:19" x14ac:dyDescent="0.25">
      <c r="A1506" s="1" t="s">
        <v>1998</v>
      </c>
      <c r="B1506" s="1" t="s">
        <v>132</v>
      </c>
      <c r="C1506" s="1" t="s">
        <v>46</v>
      </c>
      <c r="D1506" s="1" t="str">
        <f>VLOOKUP(C1506,Products[],2,FALSE)</f>
        <v>Tables Max 631</v>
      </c>
      <c r="E1506" s="1" t="str">
        <f>VLOOKUP(Orders[[#This Row],[ProductID]],Products[],3,FALSE)</f>
        <v>Furniture</v>
      </c>
      <c r="F1506" s="1" t="s">
        <v>79</v>
      </c>
      <c r="G1506" s="1" t="str">
        <f>_xlfn.XLOOKUP(Orders[[#This Row],[CustomerID]],'Customers'!A:A,'Customers'!E:E)</f>
        <v>Corporate</v>
      </c>
      <c r="H1506" s="2">
        <v>45911</v>
      </c>
      <c r="I1506" s="2">
        <v>45919</v>
      </c>
      <c r="J1506">
        <v>8</v>
      </c>
      <c r="K1506">
        <v>6794.07</v>
      </c>
      <c r="L1506">
        <v>0.05</v>
      </c>
      <c r="M1506" s="1" t="s">
        <v>43</v>
      </c>
      <c r="N1506" s="1" t="s">
        <v>84</v>
      </c>
      <c r="O1506" s="1" t="s">
        <v>21</v>
      </c>
      <c r="P1506" s="3">
        <f>Orders[[#This Row],[Quantity]]*Orders[[#This Row],[UnitPrice]]*(1-Orders[[#This Row],[Discount]])</f>
        <v>51634.931999999993</v>
      </c>
      <c r="Q1506" s="1" t="str">
        <f>IF(AND(Orders[[#This Row],[Order Value]]&gt;50000,Orders[[#This Row],[Status]]="Completed"),"Yes","No")</f>
        <v>No</v>
      </c>
      <c r="R1506" s="1" t="str">
        <f>IF(OR(Orders[[#This Row],[Region]]="Dhaka",Orders[[#This Row],[Region]]="Chattogram"),"Priority","Standard")</f>
        <v>Standard</v>
      </c>
      <c r="S1506" s="1" t="str">
        <f>_xlfn.CONCAT(Orders[[#This Row],[OrderID]],Orders[[#This Row],[CustomerID]],Orders[[#This Row],[Order Value]])</f>
        <v>O01842C034051634.932</v>
      </c>
    </row>
    <row r="1507" spans="1:19" x14ac:dyDescent="0.25">
      <c r="A1507" s="1" t="s">
        <v>1999</v>
      </c>
      <c r="B1507" s="1" t="s">
        <v>555</v>
      </c>
      <c r="C1507" s="1" t="s">
        <v>12</v>
      </c>
      <c r="D1507" s="1" t="str">
        <f>VLOOKUP(C1507,Products[],2,FALSE)</f>
        <v>Beverages Plus 578</v>
      </c>
      <c r="E1507" s="1" t="str">
        <f>VLOOKUP(Orders[[#This Row],[ProductID]],Products[],3,FALSE)</f>
        <v>Groceries</v>
      </c>
      <c r="F1507" s="1" t="s">
        <v>19</v>
      </c>
      <c r="G1507" s="1" t="str">
        <f>_xlfn.XLOOKUP(Orders[[#This Row],[CustomerID]],'Customers'!A:A,'Customers'!E:E)</f>
        <v>Home Office</v>
      </c>
      <c r="H1507" s="2">
        <v>45777</v>
      </c>
      <c r="I1507" s="2">
        <v>45790</v>
      </c>
      <c r="J1507">
        <v>24</v>
      </c>
      <c r="K1507">
        <v>5267.81</v>
      </c>
      <c r="L1507">
        <v>0</v>
      </c>
      <c r="M1507" s="1" t="s">
        <v>20</v>
      </c>
      <c r="N1507" s="1" t="s">
        <v>34</v>
      </c>
      <c r="O1507" s="1" t="s">
        <v>24</v>
      </c>
      <c r="P1507" s="3">
        <f>Orders[[#This Row],[Quantity]]*Orders[[#This Row],[UnitPrice]]*(1-Orders[[#This Row],[Discount]])</f>
        <v>126427.44</v>
      </c>
      <c r="Q1507" s="1" t="str">
        <f>IF(AND(Orders[[#This Row],[Order Value]]&gt;50000,Orders[[#This Row],[Status]]="Completed"),"Yes","No")</f>
        <v>Yes</v>
      </c>
      <c r="R1507" s="1" t="str">
        <f>IF(OR(Orders[[#This Row],[Region]]="Dhaka",Orders[[#This Row],[Region]]="Chattogram"),"Priority","Standard")</f>
        <v>Priority</v>
      </c>
      <c r="S1507" s="1" t="str">
        <f>_xlfn.CONCAT(Orders[[#This Row],[OrderID]],Orders[[#This Row],[CustomerID]],Orders[[#This Row],[Order Value]])</f>
        <v>O05156C0389126427.44</v>
      </c>
    </row>
    <row r="1508" spans="1:19" x14ac:dyDescent="0.25">
      <c r="A1508" s="1" t="s">
        <v>2000</v>
      </c>
      <c r="B1508" s="1" t="s">
        <v>1098</v>
      </c>
      <c r="C1508" s="1" t="s">
        <v>197</v>
      </c>
      <c r="D1508" s="1" t="str">
        <f>VLOOKUP(C1508,Products[],2,FALSE)</f>
        <v>Chairs Prime 149</v>
      </c>
      <c r="E1508" s="1" t="str">
        <f>VLOOKUP(Orders[[#This Row],[ProductID]],Products[],3,FALSE)</f>
        <v>Furniture</v>
      </c>
      <c r="F1508" s="1" t="s">
        <v>79</v>
      </c>
      <c r="G1508" s="1" t="str">
        <f>_xlfn.XLOOKUP(Orders[[#This Row],[CustomerID]],'Customers'!A:A,'Customers'!E:E)</f>
        <v>Home Office</v>
      </c>
      <c r="H1508" s="2">
        <v>45382</v>
      </c>
      <c r="I1508" s="2">
        <v>45388</v>
      </c>
      <c r="J1508">
        <v>16</v>
      </c>
      <c r="K1508">
        <v>6412.77</v>
      </c>
      <c r="L1508">
        <v>0</v>
      </c>
      <c r="M1508" s="1" t="s">
        <v>52</v>
      </c>
      <c r="N1508" s="1" t="s">
        <v>34</v>
      </c>
      <c r="O1508" s="1" t="s">
        <v>35</v>
      </c>
      <c r="P1508" s="3">
        <f>Orders[[#This Row],[Quantity]]*Orders[[#This Row],[UnitPrice]]*(1-Orders[[#This Row],[Discount]])</f>
        <v>102604.32</v>
      </c>
      <c r="Q1508" s="1" t="str">
        <f>IF(AND(Orders[[#This Row],[Order Value]]&gt;50000,Orders[[#This Row],[Status]]="Completed"),"Yes","No")</f>
        <v>Yes</v>
      </c>
      <c r="R1508" s="1" t="str">
        <f>IF(OR(Orders[[#This Row],[Region]]="Dhaka",Orders[[#This Row],[Region]]="Chattogram"),"Priority","Standard")</f>
        <v>Priority</v>
      </c>
      <c r="S1508" s="1" t="str">
        <f>_xlfn.CONCAT(Orders[[#This Row],[OrderID]],Orders[[#This Row],[CustomerID]],Orders[[#This Row],[Order Value]])</f>
        <v>O04244C0278102604.32</v>
      </c>
    </row>
    <row r="1509" spans="1:19" x14ac:dyDescent="0.25">
      <c r="A1509" s="1" t="s">
        <v>2001</v>
      </c>
      <c r="B1509" s="1" t="s">
        <v>429</v>
      </c>
      <c r="C1509" s="1" t="s">
        <v>71</v>
      </c>
      <c r="D1509" s="1" t="str">
        <f>VLOOKUP(C1509,Products[],2,FALSE)</f>
        <v>Cameras Classic 922</v>
      </c>
      <c r="E1509" s="1" t="str">
        <f>VLOOKUP(Orders[[#This Row],[ProductID]],Products[],3,FALSE)</f>
        <v>Electronics</v>
      </c>
      <c r="F1509" s="1" t="s">
        <v>79</v>
      </c>
      <c r="G1509" s="1" t="str">
        <f>_xlfn.XLOOKUP(Orders[[#This Row],[CustomerID]],'Customers'!A:A,'Customers'!E:E)</f>
        <v>Corporate</v>
      </c>
      <c r="H1509" s="2">
        <v>45646</v>
      </c>
      <c r="I1509" s="2">
        <v>45660</v>
      </c>
      <c r="J1509">
        <v>13</v>
      </c>
      <c r="K1509">
        <v>3276.23</v>
      </c>
      <c r="L1509">
        <v>0</v>
      </c>
      <c r="M1509" s="1" t="s">
        <v>39</v>
      </c>
      <c r="N1509" s="1" t="s">
        <v>34</v>
      </c>
      <c r="O1509" s="1" t="s">
        <v>24</v>
      </c>
      <c r="P1509" s="3">
        <f>Orders[[#This Row],[Quantity]]*Orders[[#This Row],[UnitPrice]]*(1-Orders[[#This Row],[Discount]])</f>
        <v>42590.99</v>
      </c>
      <c r="Q1509" s="1" t="str">
        <f>IF(AND(Orders[[#This Row],[Order Value]]&gt;50000,Orders[[#This Row],[Status]]="Completed"),"Yes","No")</f>
        <v>No</v>
      </c>
      <c r="R1509" s="1" t="str">
        <f>IF(OR(Orders[[#This Row],[Region]]="Dhaka",Orders[[#This Row],[Region]]="Chattogram"),"Priority","Standard")</f>
        <v>Standard</v>
      </c>
      <c r="S1509" s="1" t="str">
        <f>_xlfn.CONCAT(Orders[[#This Row],[OrderID]],Orders[[#This Row],[CustomerID]],Orders[[#This Row],[Order Value]])</f>
        <v>O05476C031942590.99</v>
      </c>
    </row>
    <row r="1510" spans="1:19" x14ac:dyDescent="0.25">
      <c r="A1510" s="1" t="s">
        <v>2002</v>
      </c>
      <c r="B1510" s="1" t="s">
        <v>522</v>
      </c>
      <c r="C1510" s="1" t="s">
        <v>54</v>
      </c>
      <c r="D1510" s="1" t="str">
        <f>VLOOKUP(C1510,Products[],2,FALSE)</f>
        <v>Women Lite 643</v>
      </c>
      <c r="E1510" s="1" t="str">
        <f>VLOOKUP(Orders[[#This Row],[ProductID]],Products[],3,FALSE)</f>
        <v>Apparel</v>
      </c>
      <c r="F1510" s="1" t="s">
        <v>19</v>
      </c>
      <c r="G1510" s="1" t="str">
        <f>_xlfn.XLOOKUP(Orders[[#This Row],[CustomerID]],'Customers'!A:A,'Customers'!E:E)</f>
        <v>Home Office</v>
      </c>
      <c r="H1510" s="2">
        <v>45701</v>
      </c>
      <c r="I1510" s="2">
        <v>45712</v>
      </c>
      <c r="J1510">
        <v>13</v>
      </c>
      <c r="K1510">
        <v>7751.58</v>
      </c>
      <c r="L1510">
        <v>0</v>
      </c>
      <c r="M1510" s="1" t="s">
        <v>14</v>
      </c>
      <c r="N1510" s="1" t="s">
        <v>84</v>
      </c>
      <c r="O1510" s="1" t="s">
        <v>24</v>
      </c>
      <c r="P1510" s="3">
        <f>Orders[[#This Row],[Quantity]]*Orders[[#This Row],[UnitPrice]]*(1-Orders[[#This Row],[Discount]])</f>
        <v>100770.54</v>
      </c>
      <c r="Q1510" s="1" t="str">
        <f>IF(AND(Orders[[#This Row],[Order Value]]&gt;50000,Orders[[#This Row],[Status]]="Completed"),"Yes","No")</f>
        <v>No</v>
      </c>
      <c r="R1510" s="1" t="str">
        <f>IF(OR(Orders[[#This Row],[Region]]="Dhaka",Orders[[#This Row],[Region]]="Chattogram"),"Priority","Standard")</f>
        <v>Standard</v>
      </c>
      <c r="S1510" s="1" t="str">
        <f>_xlfn.CONCAT(Orders[[#This Row],[OrderID]],Orders[[#This Row],[CustomerID]],Orders[[#This Row],[Order Value]])</f>
        <v>O01973C0003100770.54</v>
      </c>
    </row>
    <row r="1511" spans="1:19" x14ac:dyDescent="0.25">
      <c r="A1511" s="1" t="s">
        <v>2003</v>
      </c>
      <c r="B1511" s="1" t="s">
        <v>501</v>
      </c>
      <c r="C1511" s="1" t="s">
        <v>162</v>
      </c>
      <c r="D1511" s="1" t="str">
        <f>VLOOKUP(C1511,Products[],2,FALSE)</f>
        <v>Binders Lite 852</v>
      </c>
      <c r="E1511" s="1" t="str">
        <f>VLOOKUP(Orders[[#This Row],[ProductID]],Products[],3,FALSE)</f>
        <v>Office Supplies</v>
      </c>
      <c r="F1511" s="1" t="s">
        <v>19</v>
      </c>
      <c r="G1511" s="1" t="str">
        <f>_xlfn.XLOOKUP(Orders[[#This Row],[CustomerID]],'Customers'!A:A,'Customers'!E:E)</f>
        <v>Consumer</v>
      </c>
      <c r="H1511" s="2">
        <v>45590</v>
      </c>
      <c r="I1511" s="2">
        <v>45602</v>
      </c>
      <c r="J1511">
        <v>8</v>
      </c>
      <c r="K1511">
        <v>4224.79</v>
      </c>
      <c r="L1511">
        <v>0.1</v>
      </c>
      <c r="M1511" s="1" t="s">
        <v>52</v>
      </c>
      <c r="N1511" s="1" t="s">
        <v>34</v>
      </c>
      <c r="O1511" s="1" t="s">
        <v>29</v>
      </c>
      <c r="P1511" s="3">
        <f>Orders[[#This Row],[Quantity]]*Orders[[#This Row],[UnitPrice]]*(1-Orders[[#This Row],[Discount]])</f>
        <v>30418.488000000001</v>
      </c>
      <c r="Q1511" s="1" t="str">
        <f>IF(AND(Orders[[#This Row],[Order Value]]&gt;50000,Orders[[#This Row],[Status]]="Completed"),"Yes","No")</f>
        <v>No</v>
      </c>
      <c r="R1511" s="1" t="str">
        <f>IF(OR(Orders[[#This Row],[Region]]="Dhaka",Orders[[#This Row],[Region]]="Chattogram"),"Priority","Standard")</f>
        <v>Priority</v>
      </c>
      <c r="S1511" s="1" t="str">
        <f>_xlfn.CONCAT(Orders[[#This Row],[OrderID]],Orders[[#This Row],[CustomerID]],Orders[[#This Row],[Order Value]])</f>
        <v>O00474C011530418.488</v>
      </c>
    </row>
    <row r="1512" spans="1:19" x14ac:dyDescent="0.25">
      <c r="A1512" s="1" t="s">
        <v>2004</v>
      </c>
      <c r="B1512" s="1" t="s">
        <v>292</v>
      </c>
      <c r="C1512" s="1" t="s">
        <v>154</v>
      </c>
      <c r="D1512" s="1" t="str">
        <f>VLOOKUP(C1512,Products[],2,FALSE)</f>
        <v>Household Standard 873</v>
      </c>
      <c r="E1512" s="1" t="str">
        <f>VLOOKUP(Orders[[#This Row],[ProductID]],Products[],3,FALSE)</f>
        <v>Groceries</v>
      </c>
      <c r="F1512" s="1" t="s">
        <v>79</v>
      </c>
      <c r="G1512" s="1" t="str">
        <f>_xlfn.XLOOKUP(Orders[[#This Row],[CustomerID]],'Customers'!A:A,'Customers'!E:E)</f>
        <v>SMB</v>
      </c>
      <c r="H1512" s="2">
        <v>45346</v>
      </c>
      <c r="I1512" s="2">
        <v>45357</v>
      </c>
      <c r="J1512">
        <v>4</v>
      </c>
      <c r="K1512">
        <v>5004.82</v>
      </c>
      <c r="L1512">
        <v>0</v>
      </c>
      <c r="M1512" s="1" t="s">
        <v>39</v>
      </c>
      <c r="N1512" s="1" t="s">
        <v>15</v>
      </c>
      <c r="O1512" s="1" t="s">
        <v>21</v>
      </c>
      <c r="P1512" s="3">
        <f>Orders[[#This Row],[Quantity]]*Orders[[#This Row],[UnitPrice]]*(1-Orders[[#This Row],[Discount]])</f>
        <v>20019.28</v>
      </c>
      <c r="Q1512" s="1" t="str">
        <f>IF(AND(Orders[[#This Row],[Order Value]]&gt;50000,Orders[[#This Row],[Status]]="Completed"),"Yes","No")</f>
        <v>No</v>
      </c>
      <c r="R1512" s="1" t="str">
        <f>IF(OR(Orders[[#This Row],[Region]]="Dhaka",Orders[[#This Row],[Region]]="Chattogram"),"Priority","Standard")</f>
        <v>Standard</v>
      </c>
      <c r="S1512" s="1" t="str">
        <f>_xlfn.CONCAT(Orders[[#This Row],[OrderID]],Orders[[#This Row],[CustomerID]],Orders[[#This Row],[Order Value]])</f>
        <v>O01867C040620019.28</v>
      </c>
    </row>
    <row r="1513" spans="1:19" x14ac:dyDescent="0.25">
      <c r="A1513" s="1" t="s">
        <v>2005</v>
      </c>
      <c r="B1513" s="1" t="s">
        <v>754</v>
      </c>
      <c r="C1513" s="1" t="s">
        <v>230</v>
      </c>
      <c r="D1513" s="1" t="str">
        <f>VLOOKUP(C1513,Products[],2,FALSE)</f>
        <v>Footwear Eco 532</v>
      </c>
      <c r="E1513" s="1" t="str">
        <f>VLOOKUP(Orders[[#This Row],[ProductID]],Products[],3,FALSE)</f>
        <v>Apparel</v>
      </c>
      <c r="F1513" s="1" t="s">
        <v>82</v>
      </c>
      <c r="G1513" s="1" t="str">
        <f>_xlfn.XLOOKUP(Orders[[#This Row],[CustomerID]],'Customers'!A:A,'Customers'!E:E)</f>
        <v>SMB</v>
      </c>
      <c r="H1513" s="2">
        <v>45489</v>
      </c>
      <c r="I1513" s="2">
        <v>45489</v>
      </c>
      <c r="J1513">
        <v>8</v>
      </c>
      <c r="K1513">
        <v>7491.29</v>
      </c>
      <c r="L1513">
        <v>0.1</v>
      </c>
      <c r="M1513" s="1" t="s">
        <v>43</v>
      </c>
      <c r="N1513" s="1" t="s">
        <v>34</v>
      </c>
      <c r="O1513" s="1" t="s">
        <v>21</v>
      </c>
      <c r="P1513" s="3">
        <f>Orders[[#This Row],[Quantity]]*Orders[[#This Row],[UnitPrice]]*(1-Orders[[#This Row],[Discount]])</f>
        <v>53937.288</v>
      </c>
      <c r="Q1513" s="1" t="str">
        <f>IF(AND(Orders[[#This Row],[Order Value]]&gt;50000,Orders[[#This Row],[Status]]="Completed"),"Yes","No")</f>
        <v>Yes</v>
      </c>
      <c r="R1513" s="1" t="str">
        <f>IF(OR(Orders[[#This Row],[Region]]="Dhaka",Orders[[#This Row],[Region]]="Chattogram"),"Priority","Standard")</f>
        <v>Standard</v>
      </c>
      <c r="S1513" s="1" t="str">
        <f>_xlfn.CONCAT(Orders[[#This Row],[OrderID]],Orders[[#This Row],[CustomerID]],Orders[[#This Row],[Order Value]])</f>
        <v>O01156C034553937.288</v>
      </c>
    </row>
    <row r="1514" spans="1:19" x14ac:dyDescent="0.25">
      <c r="A1514" s="1" t="s">
        <v>2006</v>
      </c>
      <c r="B1514" s="1" t="s">
        <v>140</v>
      </c>
      <c r="C1514" s="1" t="s">
        <v>473</v>
      </c>
      <c r="D1514" s="1" t="str">
        <f>VLOOKUP(C1514,Products[],2,FALSE)</f>
        <v>Laptops Prime 770</v>
      </c>
      <c r="E1514" s="1" t="str">
        <f>VLOOKUP(Orders[[#This Row],[ProductID]],Products[],3,FALSE)</f>
        <v>Electronics</v>
      </c>
      <c r="F1514" s="1" t="s">
        <v>33</v>
      </c>
      <c r="G1514" s="1" t="str">
        <f>_xlfn.XLOOKUP(Orders[[#This Row],[CustomerID]],'Customers'!A:A,'Customers'!E:E)</f>
        <v>Consumer</v>
      </c>
      <c r="H1514" s="2">
        <v>45360</v>
      </c>
      <c r="I1514" s="2">
        <v>45370</v>
      </c>
      <c r="J1514">
        <v>15</v>
      </c>
      <c r="K1514">
        <v>5406.75</v>
      </c>
      <c r="L1514">
        <v>0</v>
      </c>
      <c r="M1514" s="1" t="s">
        <v>39</v>
      </c>
      <c r="N1514" s="1" t="s">
        <v>34</v>
      </c>
      <c r="O1514" s="1" t="s">
        <v>29</v>
      </c>
      <c r="P1514" s="3">
        <f>Orders[[#This Row],[Quantity]]*Orders[[#This Row],[UnitPrice]]*(1-Orders[[#This Row],[Discount]])</f>
        <v>81101.25</v>
      </c>
      <c r="Q1514" s="1" t="str">
        <f>IF(AND(Orders[[#This Row],[Order Value]]&gt;50000,Orders[[#This Row],[Status]]="Completed"),"Yes","No")</f>
        <v>Yes</v>
      </c>
      <c r="R1514" s="1" t="str">
        <f>IF(OR(Orders[[#This Row],[Region]]="Dhaka",Orders[[#This Row],[Region]]="Chattogram"),"Priority","Standard")</f>
        <v>Standard</v>
      </c>
      <c r="S1514" s="1" t="str">
        <f>_xlfn.CONCAT(Orders[[#This Row],[OrderID]],Orders[[#This Row],[CustomerID]],Orders[[#This Row],[Order Value]])</f>
        <v>O04001C040381101.25</v>
      </c>
    </row>
    <row r="1515" spans="1:19" x14ac:dyDescent="0.25">
      <c r="A1515" s="1" t="s">
        <v>2007</v>
      </c>
      <c r="B1515" s="1" t="s">
        <v>279</v>
      </c>
      <c r="C1515" s="1" t="s">
        <v>62</v>
      </c>
      <c r="D1515" s="1" t="str">
        <f>VLOOKUP(C1515,Products[],2,FALSE)</f>
        <v>Mobile Accessories Lite 346</v>
      </c>
      <c r="E1515" s="1" t="str">
        <f>VLOOKUP(Orders[[#This Row],[ProductID]],Products[],3,FALSE)</f>
        <v>Electronics</v>
      </c>
      <c r="F1515" s="1" t="s">
        <v>125</v>
      </c>
      <c r="G1515" s="1" t="str">
        <f>_xlfn.XLOOKUP(Orders[[#This Row],[CustomerID]],'Customers'!A:A,'Customers'!E:E)</f>
        <v>Home Office</v>
      </c>
      <c r="H1515" s="2">
        <v>45525</v>
      </c>
      <c r="I1515" s="2">
        <v>45532</v>
      </c>
      <c r="J1515">
        <v>12</v>
      </c>
      <c r="K1515">
        <v>4563.2299999999996</v>
      </c>
      <c r="L1515">
        <v>0</v>
      </c>
      <c r="M1515" s="1" t="s">
        <v>14</v>
      </c>
      <c r="N1515" s="1" t="s">
        <v>28</v>
      </c>
      <c r="O1515" s="1" t="s">
        <v>35</v>
      </c>
      <c r="P1515" s="3">
        <f>Orders[[#This Row],[Quantity]]*Orders[[#This Row],[UnitPrice]]*(1-Orders[[#This Row],[Discount]])</f>
        <v>54758.759999999995</v>
      </c>
      <c r="Q1515" s="1" t="str">
        <f>IF(AND(Orders[[#This Row],[Order Value]]&gt;50000,Orders[[#This Row],[Status]]="Completed"),"Yes","No")</f>
        <v>No</v>
      </c>
      <c r="R1515" s="1" t="str">
        <f>IF(OR(Orders[[#This Row],[Region]]="Dhaka",Orders[[#This Row],[Region]]="Chattogram"),"Priority","Standard")</f>
        <v>Standard</v>
      </c>
      <c r="S1515" s="1" t="str">
        <f>_xlfn.CONCAT(Orders[[#This Row],[OrderID]],Orders[[#This Row],[CustomerID]],Orders[[#This Row],[Order Value]])</f>
        <v>O05660C030054758.76</v>
      </c>
    </row>
    <row r="1516" spans="1:19" x14ac:dyDescent="0.25">
      <c r="A1516" s="1" t="s">
        <v>2008</v>
      </c>
      <c r="B1516" s="1" t="s">
        <v>1104</v>
      </c>
      <c r="C1516" s="1" t="s">
        <v>138</v>
      </c>
      <c r="D1516" s="1" t="str">
        <f>VLOOKUP(C1516,Products[],2,FALSE)</f>
        <v>Pens Deluxe 654</v>
      </c>
      <c r="E1516" s="1" t="str">
        <f>VLOOKUP(Orders[[#This Row],[ProductID]],Products[],3,FALSE)</f>
        <v>Office Supplies</v>
      </c>
      <c r="F1516" s="1" t="s">
        <v>63</v>
      </c>
      <c r="G1516" s="1" t="str">
        <f>_xlfn.XLOOKUP(Orders[[#This Row],[CustomerID]],'Customers'!A:A,'Customers'!E:E)</f>
        <v>SMB</v>
      </c>
      <c r="H1516" s="2">
        <v>45747</v>
      </c>
      <c r="I1516" s="2">
        <v>45751</v>
      </c>
      <c r="J1516">
        <v>3</v>
      </c>
      <c r="K1516">
        <v>5621.83</v>
      </c>
      <c r="L1516">
        <v>0.1</v>
      </c>
      <c r="M1516" s="1" t="s">
        <v>14</v>
      </c>
      <c r="N1516" s="1" t="s">
        <v>34</v>
      </c>
      <c r="O1516" s="1" t="s">
        <v>29</v>
      </c>
      <c r="P1516" s="3">
        <f>Orders[[#This Row],[Quantity]]*Orders[[#This Row],[UnitPrice]]*(1-Orders[[#This Row],[Discount]])</f>
        <v>15178.940999999999</v>
      </c>
      <c r="Q1516" s="1" t="str">
        <f>IF(AND(Orders[[#This Row],[Order Value]]&gt;50000,Orders[[#This Row],[Status]]="Completed"),"Yes","No")</f>
        <v>No</v>
      </c>
      <c r="R1516" s="1" t="str">
        <f>IF(OR(Orders[[#This Row],[Region]]="Dhaka",Orders[[#This Row],[Region]]="Chattogram"),"Priority","Standard")</f>
        <v>Standard</v>
      </c>
      <c r="S1516" s="1" t="str">
        <f>_xlfn.CONCAT(Orders[[#This Row],[OrderID]],Orders[[#This Row],[CustomerID]],Orders[[#This Row],[Order Value]])</f>
        <v>O03696C013515178.941</v>
      </c>
    </row>
    <row r="1517" spans="1:19" x14ac:dyDescent="0.25">
      <c r="A1517" s="1" t="s">
        <v>2009</v>
      </c>
      <c r="B1517" s="1" t="s">
        <v>263</v>
      </c>
      <c r="C1517" s="1" t="s">
        <v>41</v>
      </c>
      <c r="D1517" s="1" t="str">
        <f>VLOOKUP(C1517,Products[],2,FALSE)</f>
        <v>Personal Care Mini 941</v>
      </c>
      <c r="E1517" s="1" t="str">
        <f>VLOOKUP(Orders[[#This Row],[ProductID]],Products[],3,FALSE)</f>
        <v>Groceries</v>
      </c>
      <c r="F1517" s="1" t="s">
        <v>152</v>
      </c>
      <c r="G1517" s="1" t="str">
        <f>_xlfn.XLOOKUP(Orders[[#This Row],[CustomerID]],'Customers'!A:A,'Customers'!E:E)</f>
        <v>Consumer</v>
      </c>
      <c r="H1517" s="2">
        <v>45998</v>
      </c>
      <c r="I1517" s="2">
        <v>46004</v>
      </c>
      <c r="J1517">
        <v>12</v>
      </c>
      <c r="K1517">
        <v>230.28</v>
      </c>
      <c r="L1517">
        <v>0</v>
      </c>
      <c r="M1517" s="1" t="s">
        <v>52</v>
      </c>
      <c r="N1517" s="1" t="s">
        <v>28</v>
      </c>
      <c r="O1517" s="1" t="s">
        <v>35</v>
      </c>
      <c r="P1517" s="3">
        <f>Orders[[#This Row],[Quantity]]*Orders[[#This Row],[UnitPrice]]*(1-Orders[[#This Row],[Discount]])</f>
        <v>2763.36</v>
      </c>
      <c r="Q1517" s="1" t="str">
        <f>IF(AND(Orders[[#This Row],[Order Value]]&gt;50000,Orders[[#This Row],[Status]]="Completed"),"Yes","No")</f>
        <v>No</v>
      </c>
      <c r="R1517" s="1" t="str">
        <f>IF(OR(Orders[[#This Row],[Region]]="Dhaka",Orders[[#This Row],[Region]]="Chattogram"),"Priority","Standard")</f>
        <v>Priority</v>
      </c>
      <c r="S1517" s="1" t="str">
        <f>_xlfn.CONCAT(Orders[[#This Row],[OrderID]],Orders[[#This Row],[CustomerID]],Orders[[#This Row],[Order Value]])</f>
        <v>O01057C01742763.36</v>
      </c>
    </row>
    <row r="1518" spans="1:19" x14ac:dyDescent="0.25">
      <c r="A1518" s="1" t="s">
        <v>2010</v>
      </c>
      <c r="B1518" s="1" t="s">
        <v>237</v>
      </c>
      <c r="C1518" s="1" t="s">
        <v>148</v>
      </c>
      <c r="D1518" s="1" t="str">
        <f>VLOOKUP(C1518,Products[],2,FALSE)</f>
        <v>Audio Classic 927</v>
      </c>
      <c r="E1518" s="1" t="str">
        <f>VLOOKUP(Orders[[#This Row],[ProductID]],Products[],3,FALSE)</f>
        <v>Electronics</v>
      </c>
      <c r="F1518" s="1" t="s">
        <v>125</v>
      </c>
      <c r="G1518" s="1" t="str">
        <f>_xlfn.XLOOKUP(Orders[[#This Row],[CustomerID]],'Customers'!A:A,'Customers'!E:E)</f>
        <v>SMB</v>
      </c>
      <c r="H1518" s="2">
        <v>45946</v>
      </c>
      <c r="I1518" s="2">
        <v>45944</v>
      </c>
      <c r="J1518">
        <v>10</v>
      </c>
      <c r="K1518">
        <v>3260.43</v>
      </c>
      <c r="L1518">
        <v>0.15</v>
      </c>
      <c r="M1518" s="1" t="s">
        <v>43</v>
      </c>
      <c r="N1518" s="1" t="s">
        <v>15</v>
      </c>
      <c r="O1518" s="1" t="s">
        <v>35</v>
      </c>
      <c r="P1518" s="3">
        <f>Orders[[#This Row],[Quantity]]*Orders[[#This Row],[UnitPrice]]*(1-Orders[[#This Row],[Discount]])</f>
        <v>27713.654999999999</v>
      </c>
      <c r="Q1518" s="1" t="str">
        <f>IF(AND(Orders[[#This Row],[Order Value]]&gt;50000,Orders[[#This Row],[Status]]="Completed"),"Yes","No")</f>
        <v>No</v>
      </c>
      <c r="R1518" s="1" t="str">
        <f>IF(OR(Orders[[#This Row],[Region]]="Dhaka",Orders[[#This Row],[Region]]="Chattogram"),"Priority","Standard")</f>
        <v>Standard</v>
      </c>
      <c r="S1518" s="1" t="str">
        <f>_xlfn.CONCAT(Orders[[#This Row],[OrderID]],Orders[[#This Row],[CustomerID]],Orders[[#This Row],[Order Value]])</f>
        <v>O02814C028627713.655</v>
      </c>
    </row>
    <row r="1519" spans="1:19" x14ac:dyDescent="0.25">
      <c r="A1519" s="1" t="s">
        <v>2011</v>
      </c>
      <c r="B1519" s="1" t="s">
        <v>304</v>
      </c>
      <c r="C1519" s="1" t="s">
        <v>133</v>
      </c>
      <c r="D1519" s="1" t="str">
        <f>VLOOKUP(C1519,Products[],2,FALSE)</f>
        <v>Paper Eco 932</v>
      </c>
      <c r="E1519" s="1" t="str">
        <f>VLOOKUP(Orders[[#This Row],[ProductID]],Products[],3,FALSE)</f>
        <v>Office Supplies</v>
      </c>
      <c r="F1519" s="1" t="s">
        <v>42</v>
      </c>
      <c r="G1519" s="1" t="str">
        <f>_xlfn.XLOOKUP(Orders[[#This Row],[CustomerID]],'Customers'!A:A,'Customers'!E:E)</f>
        <v>Corporate</v>
      </c>
      <c r="H1519" s="2">
        <v>45811</v>
      </c>
      <c r="I1519" s="2">
        <v>45818</v>
      </c>
      <c r="J1519">
        <v>10</v>
      </c>
      <c r="K1519">
        <v>1238.0999999999999</v>
      </c>
      <c r="L1519">
        <v>0</v>
      </c>
      <c r="M1519" s="1" t="s">
        <v>39</v>
      </c>
      <c r="N1519" s="1" t="s">
        <v>15</v>
      </c>
      <c r="O1519" s="1" t="s">
        <v>21</v>
      </c>
      <c r="P1519" s="3">
        <f>Orders[[#This Row],[Quantity]]*Orders[[#This Row],[UnitPrice]]*(1-Orders[[#This Row],[Discount]])</f>
        <v>12381</v>
      </c>
      <c r="Q1519" s="1" t="str">
        <f>IF(AND(Orders[[#This Row],[Order Value]]&gt;50000,Orders[[#This Row],[Status]]="Completed"),"Yes","No")</f>
        <v>No</v>
      </c>
      <c r="R1519" s="1" t="str">
        <f>IF(OR(Orders[[#This Row],[Region]]="Dhaka",Orders[[#This Row],[Region]]="Chattogram"),"Priority","Standard")</f>
        <v>Standard</v>
      </c>
      <c r="S1519" s="1" t="str">
        <f>_xlfn.CONCAT(Orders[[#This Row],[OrderID]],Orders[[#This Row],[CustomerID]],Orders[[#This Row],[Order Value]])</f>
        <v>O04739C006512381</v>
      </c>
    </row>
    <row r="1520" spans="1:19" x14ac:dyDescent="0.25">
      <c r="A1520" s="1" t="s">
        <v>2012</v>
      </c>
      <c r="B1520" s="1" t="s">
        <v>507</v>
      </c>
      <c r="C1520" s="1" t="s">
        <v>160</v>
      </c>
      <c r="D1520" s="1" t="str">
        <f>VLOOKUP(C1520,Products[],2,FALSE)</f>
        <v>Audio Pro 619</v>
      </c>
      <c r="E1520" s="1" t="str">
        <f>VLOOKUP(Orders[[#This Row],[ProductID]],Products[],3,FALSE)</f>
        <v>Electronics</v>
      </c>
      <c r="F1520" s="1" t="s">
        <v>79</v>
      </c>
      <c r="G1520" s="1" t="str">
        <f>_xlfn.XLOOKUP(Orders[[#This Row],[CustomerID]],'Customers'!A:A,'Customers'!E:E)</f>
        <v>Consumer</v>
      </c>
      <c r="H1520" s="2">
        <v>45545</v>
      </c>
      <c r="I1520" s="2">
        <v>45557</v>
      </c>
      <c r="J1520">
        <v>14</v>
      </c>
      <c r="K1520">
        <v>6651.82</v>
      </c>
      <c r="L1520">
        <v>0</v>
      </c>
      <c r="M1520" s="1" t="s">
        <v>43</v>
      </c>
      <c r="N1520" s="1" t="s">
        <v>34</v>
      </c>
      <c r="O1520" s="1" t="s">
        <v>35</v>
      </c>
      <c r="P1520" s="3">
        <f>Orders[[#This Row],[Quantity]]*Orders[[#This Row],[UnitPrice]]*(1-Orders[[#This Row],[Discount]])</f>
        <v>93125.48</v>
      </c>
      <c r="Q1520" s="1" t="str">
        <f>IF(AND(Orders[[#This Row],[Order Value]]&gt;50000,Orders[[#This Row],[Status]]="Completed"),"Yes","No")</f>
        <v>Yes</v>
      </c>
      <c r="R1520" s="1" t="str">
        <f>IF(OR(Orders[[#This Row],[Region]]="Dhaka",Orders[[#This Row],[Region]]="Chattogram"),"Priority","Standard")</f>
        <v>Standard</v>
      </c>
      <c r="S1520" s="1" t="str">
        <f>_xlfn.CONCAT(Orders[[#This Row],[OrderID]],Orders[[#This Row],[CustomerID]],Orders[[#This Row],[Order Value]])</f>
        <v>O05641C008093125.48</v>
      </c>
    </row>
    <row r="1521" spans="1:19" x14ac:dyDescent="0.25">
      <c r="A1521" s="1" t="s">
        <v>2013</v>
      </c>
      <c r="B1521" s="1" t="s">
        <v>1318</v>
      </c>
      <c r="C1521" s="1" t="s">
        <v>102</v>
      </c>
      <c r="D1521" s="1" t="str">
        <f>VLOOKUP(C1521,Products[],2,FALSE)</f>
        <v>Pens Mini 821</v>
      </c>
      <c r="E1521" s="1" t="str">
        <f>VLOOKUP(Orders[[#This Row],[ProductID]],Products[],3,FALSE)</f>
        <v>Office Supplies</v>
      </c>
      <c r="F1521" s="1" t="s">
        <v>33</v>
      </c>
      <c r="G1521" s="1" t="str">
        <f>_xlfn.XLOOKUP(Orders[[#This Row],[CustomerID]],'Customers'!A:A,'Customers'!E:E)</f>
        <v>Home Office</v>
      </c>
      <c r="H1521" s="2">
        <v>45943</v>
      </c>
      <c r="I1521" s="2">
        <v>45948</v>
      </c>
      <c r="J1521">
        <v>15</v>
      </c>
      <c r="K1521">
        <v>302.08999999999997</v>
      </c>
      <c r="L1521">
        <v>0.05</v>
      </c>
      <c r="M1521" s="1" t="s">
        <v>14</v>
      </c>
      <c r="N1521" s="1" t="s">
        <v>34</v>
      </c>
      <c r="O1521" s="1" t="s">
        <v>24</v>
      </c>
      <c r="P1521" s="3">
        <f>Orders[[#This Row],[Quantity]]*Orders[[#This Row],[UnitPrice]]*(1-Orders[[#This Row],[Discount]])</f>
        <v>4304.7824999999993</v>
      </c>
      <c r="Q1521" s="1" t="str">
        <f>IF(AND(Orders[[#This Row],[Order Value]]&gt;50000,Orders[[#This Row],[Status]]="Completed"),"Yes","No")</f>
        <v>No</v>
      </c>
      <c r="R1521" s="1" t="str">
        <f>IF(OR(Orders[[#This Row],[Region]]="Dhaka",Orders[[#This Row],[Region]]="Chattogram"),"Priority","Standard")</f>
        <v>Standard</v>
      </c>
      <c r="S1521" s="1" t="str">
        <f>_xlfn.CONCAT(Orders[[#This Row],[OrderID]],Orders[[#This Row],[CustomerID]],Orders[[#This Row],[Order Value]])</f>
        <v>O04859C02304304.7825</v>
      </c>
    </row>
    <row r="1522" spans="1:19" x14ac:dyDescent="0.25">
      <c r="A1522" s="1" t="s">
        <v>2014</v>
      </c>
      <c r="B1522" s="1" t="s">
        <v>690</v>
      </c>
      <c r="C1522" s="1" t="s">
        <v>138</v>
      </c>
      <c r="D1522" s="1" t="str">
        <f>VLOOKUP(C1522,Products[],2,FALSE)</f>
        <v>Pens Deluxe 654</v>
      </c>
      <c r="E1522" s="1" t="str">
        <f>VLOOKUP(Orders[[#This Row],[ProductID]],Products[],3,FALSE)</f>
        <v>Office Supplies</v>
      </c>
      <c r="F1522" s="1" t="s">
        <v>63</v>
      </c>
      <c r="G1522" s="1" t="str">
        <f>_xlfn.XLOOKUP(Orders[[#This Row],[CustomerID]],'Customers'!A:A,'Customers'!E:E)</f>
        <v>Consumer</v>
      </c>
      <c r="H1522" s="2">
        <v>45662</v>
      </c>
      <c r="I1522" s="2">
        <v>45673</v>
      </c>
      <c r="J1522">
        <v>21</v>
      </c>
      <c r="K1522">
        <v>6926.68</v>
      </c>
      <c r="L1522">
        <v>0.1</v>
      </c>
      <c r="M1522" s="1" t="s">
        <v>43</v>
      </c>
      <c r="N1522" s="1" t="s">
        <v>34</v>
      </c>
      <c r="O1522" s="1" t="s">
        <v>21</v>
      </c>
      <c r="P1522" s="3">
        <f>Orders[[#This Row],[Quantity]]*Orders[[#This Row],[UnitPrice]]*(1-Orders[[#This Row],[Discount]])</f>
        <v>130914.25200000001</v>
      </c>
      <c r="Q1522" s="1" t="str">
        <f>IF(AND(Orders[[#This Row],[Order Value]]&gt;50000,Orders[[#This Row],[Status]]="Completed"),"Yes","No")</f>
        <v>Yes</v>
      </c>
      <c r="R1522" s="1" t="str">
        <f>IF(OR(Orders[[#This Row],[Region]]="Dhaka",Orders[[#This Row],[Region]]="Chattogram"),"Priority","Standard")</f>
        <v>Standard</v>
      </c>
      <c r="S1522" s="1" t="str">
        <f>_xlfn.CONCAT(Orders[[#This Row],[OrderID]],Orders[[#This Row],[CustomerID]],Orders[[#This Row],[Order Value]])</f>
        <v>O00367C0055130914.252</v>
      </c>
    </row>
    <row r="1523" spans="1:19" x14ac:dyDescent="0.25">
      <c r="A1523" s="1" t="s">
        <v>2015</v>
      </c>
      <c r="B1523" s="1" t="s">
        <v>53</v>
      </c>
      <c r="C1523" s="1" t="s">
        <v>162</v>
      </c>
      <c r="D1523" s="1" t="str">
        <f>VLOOKUP(C1523,Products[],2,FALSE)</f>
        <v>Binders Lite 852</v>
      </c>
      <c r="E1523" s="1" t="str">
        <f>VLOOKUP(Orders[[#This Row],[ProductID]],Products[],3,FALSE)</f>
        <v>Office Supplies</v>
      </c>
      <c r="F1523" s="1" t="s">
        <v>51</v>
      </c>
      <c r="G1523" s="1" t="str">
        <f>_xlfn.XLOOKUP(Orders[[#This Row],[CustomerID]],'Customers'!A:A,'Customers'!E:E)</f>
        <v>Consumer</v>
      </c>
      <c r="H1523" s="2">
        <v>45726</v>
      </c>
      <c r="I1523" s="2">
        <v>45725</v>
      </c>
      <c r="J1523">
        <v>10</v>
      </c>
      <c r="K1523">
        <v>7330.86</v>
      </c>
      <c r="L1523">
        <v>0</v>
      </c>
      <c r="M1523" s="1" t="s">
        <v>14</v>
      </c>
      <c r="N1523" s="1" t="s">
        <v>34</v>
      </c>
      <c r="O1523" s="1" t="s">
        <v>35</v>
      </c>
      <c r="P1523" s="3">
        <f>Orders[[#This Row],[Quantity]]*Orders[[#This Row],[UnitPrice]]*(1-Orders[[#This Row],[Discount]])</f>
        <v>73308.599999999991</v>
      </c>
      <c r="Q1523" s="1" t="str">
        <f>IF(AND(Orders[[#This Row],[Order Value]]&gt;50000,Orders[[#This Row],[Status]]="Completed"),"Yes","No")</f>
        <v>Yes</v>
      </c>
      <c r="R1523" s="1" t="str">
        <f>IF(OR(Orders[[#This Row],[Region]]="Dhaka",Orders[[#This Row],[Region]]="Chattogram"),"Priority","Standard")</f>
        <v>Standard</v>
      </c>
      <c r="S1523" s="1" t="str">
        <f>_xlfn.CONCAT(Orders[[#This Row],[OrderID]],Orders[[#This Row],[CustomerID]],Orders[[#This Row],[Order Value]])</f>
        <v>O00109C003573308.6</v>
      </c>
    </row>
    <row r="1524" spans="1:19" x14ac:dyDescent="0.25">
      <c r="A1524" s="1" t="s">
        <v>2016</v>
      </c>
      <c r="B1524" s="1" t="s">
        <v>1147</v>
      </c>
      <c r="C1524" s="1" t="s">
        <v>121</v>
      </c>
      <c r="D1524" s="1" t="str">
        <f>VLOOKUP(C1524,Products[],2,FALSE)</f>
        <v>Storage Max 865</v>
      </c>
      <c r="E1524" s="1" t="str">
        <f>VLOOKUP(Orders[[#This Row],[ProductID]],Products[],3,FALSE)</f>
        <v>Furniture</v>
      </c>
      <c r="F1524" s="1" t="s">
        <v>47</v>
      </c>
      <c r="G1524" s="1" t="str">
        <f>_xlfn.XLOOKUP(Orders[[#This Row],[CustomerID]],'Customers'!A:A,'Customers'!E:E)</f>
        <v>Consumer</v>
      </c>
      <c r="H1524" s="2">
        <v>45492</v>
      </c>
      <c r="I1524" s="2">
        <v>45494</v>
      </c>
      <c r="J1524">
        <v>17</v>
      </c>
      <c r="K1524">
        <v>5618.64</v>
      </c>
      <c r="L1524">
        <v>0.05</v>
      </c>
      <c r="M1524" s="1" t="s">
        <v>20</v>
      </c>
      <c r="N1524" s="1" t="s">
        <v>34</v>
      </c>
      <c r="O1524" s="1" t="s">
        <v>24</v>
      </c>
      <c r="P1524" s="3">
        <f>Orders[[#This Row],[Quantity]]*Orders[[#This Row],[UnitPrice]]*(1-Orders[[#This Row],[Discount]])</f>
        <v>90741.036000000007</v>
      </c>
      <c r="Q1524" s="1" t="str">
        <f>IF(AND(Orders[[#This Row],[Order Value]]&gt;50000,Orders[[#This Row],[Status]]="Completed"),"Yes","No")</f>
        <v>Yes</v>
      </c>
      <c r="R1524" s="1" t="str">
        <f>IF(OR(Orders[[#This Row],[Region]]="Dhaka",Orders[[#This Row],[Region]]="Chattogram"),"Priority","Standard")</f>
        <v>Priority</v>
      </c>
      <c r="S1524" s="1" t="str">
        <f>_xlfn.CONCAT(Orders[[#This Row],[OrderID]],Orders[[#This Row],[CustomerID]],Orders[[#This Row],[Order Value]])</f>
        <v>O03055C006290741.036</v>
      </c>
    </row>
    <row r="1525" spans="1:19" x14ac:dyDescent="0.25">
      <c r="A1525" s="1" t="s">
        <v>2017</v>
      </c>
      <c r="B1525" s="1" t="s">
        <v>812</v>
      </c>
      <c r="C1525" s="1" t="s">
        <v>473</v>
      </c>
      <c r="D1525" s="1" t="str">
        <f>VLOOKUP(C1525,Products[],2,FALSE)</f>
        <v>Laptops Prime 770</v>
      </c>
      <c r="E1525" s="1" t="str">
        <f>VLOOKUP(Orders[[#This Row],[ProductID]],Products[],3,FALSE)</f>
        <v>Electronics</v>
      </c>
      <c r="F1525" s="1" t="s">
        <v>13</v>
      </c>
      <c r="G1525" s="1" t="str">
        <f>_xlfn.XLOOKUP(Orders[[#This Row],[CustomerID]],'Customers'!A:A,'Customers'!E:E)</f>
        <v>Consumer</v>
      </c>
      <c r="H1525" s="2">
        <v>45433</v>
      </c>
      <c r="I1525" s="2">
        <v>45445</v>
      </c>
      <c r="J1525">
        <v>9</v>
      </c>
      <c r="K1525">
        <v>4763.92</v>
      </c>
      <c r="L1525">
        <v>0</v>
      </c>
      <c r="M1525" s="1" t="s">
        <v>20</v>
      </c>
      <c r="N1525" s="1" t="s">
        <v>34</v>
      </c>
      <c r="O1525" s="1" t="s">
        <v>21</v>
      </c>
      <c r="P1525" s="3">
        <f>Orders[[#This Row],[Quantity]]*Orders[[#This Row],[UnitPrice]]*(1-Orders[[#This Row],[Discount]])</f>
        <v>42875.28</v>
      </c>
      <c r="Q1525" s="1" t="str">
        <f>IF(AND(Orders[[#This Row],[Order Value]]&gt;50000,Orders[[#This Row],[Status]]="Completed"),"Yes","No")</f>
        <v>No</v>
      </c>
      <c r="R1525" s="1" t="str">
        <f>IF(OR(Orders[[#This Row],[Region]]="Dhaka",Orders[[#This Row],[Region]]="Chattogram"),"Priority","Standard")</f>
        <v>Priority</v>
      </c>
      <c r="S1525" s="1" t="str">
        <f>_xlfn.CONCAT(Orders[[#This Row],[OrderID]],Orders[[#This Row],[CustomerID]],Orders[[#This Row],[Order Value]])</f>
        <v>O01451C003142875.28</v>
      </c>
    </row>
    <row r="1526" spans="1:19" x14ac:dyDescent="0.25">
      <c r="A1526" s="1" t="s">
        <v>2018</v>
      </c>
      <c r="B1526" s="1" t="s">
        <v>952</v>
      </c>
      <c r="C1526" s="1" t="s">
        <v>76</v>
      </c>
      <c r="D1526" s="1" t="str">
        <f>VLOOKUP(C1526,Products[],2,FALSE)</f>
        <v>Mobile Accessories Mini 994</v>
      </c>
      <c r="E1526" s="1" t="str">
        <f>VLOOKUP(Orders[[#This Row],[ProductID]],Products[],3,FALSE)</f>
        <v>Electronics</v>
      </c>
      <c r="F1526" s="1" t="s">
        <v>105</v>
      </c>
      <c r="G1526" s="1" t="str">
        <f>_xlfn.XLOOKUP(Orders[[#This Row],[CustomerID]],'Customers'!A:A,'Customers'!E:E)</f>
        <v>Consumer</v>
      </c>
      <c r="H1526" s="2">
        <v>45349</v>
      </c>
      <c r="I1526" s="2">
        <v>45361</v>
      </c>
      <c r="J1526">
        <v>12</v>
      </c>
      <c r="K1526">
        <v>695.11</v>
      </c>
      <c r="L1526">
        <v>0.1</v>
      </c>
      <c r="M1526" s="1" t="s">
        <v>20</v>
      </c>
      <c r="N1526" s="1" t="s">
        <v>34</v>
      </c>
      <c r="O1526" s="1" t="s">
        <v>21</v>
      </c>
      <c r="P1526" s="3">
        <f>Orders[[#This Row],[Quantity]]*Orders[[#This Row],[UnitPrice]]*(1-Orders[[#This Row],[Discount]])</f>
        <v>7507.1880000000001</v>
      </c>
      <c r="Q1526" s="1" t="str">
        <f>IF(AND(Orders[[#This Row],[Order Value]]&gt;50000,Orders[[#This Row],[Status]]="Completed"),"Yes","No")</f>
        <v>No</v>
      </c>
      <c r="R1526" s="1" t="str">
        <f>IF(OR(Orders[[#This Row],[Region]]="Dhaka",Orders[[#This Row],[Region]]="Chattogram"),"Priority","Standard")</f>
        <v>Priority</v>
      </c>
      <c r="S1526" s="1" t="str">
        <f>_xlfn.CONCAT(Orders[[#This Row],[OrderID]],Orders[[#This Row],[CustomerID]],Orders[[#This Row],[Order Value]])</f>
        <v>O01405C03787507.188</v>
      </c>
    </row>
    <row r="1527" spans="1:19" x14ac:dyDescent="0.25">
      <c r="A1527" s="1" t="s">
        <v>2019</v>
      </c>
      <c r="B1527" s="1" t="s">
        <v>644</v>
      </c>
      <c r="C1527" s="1" t="s">
        <v>22</v>
      </c>
      <c r="D1527" s="1" t="str">
        <f>VLOOKUP(C1527,Products[],2,FALSE)</f>
        <v>Laptops Lite 159</v>
      </c>
      <c r="E1527" s="1" t="str">
        <f>VLOOKUP(Orders[[#This Row],[ProductID]],Products[],3,FALSE)</f>
        <v>Electronics</v>
      </c>
      <c r="F1527" s="1" t="s">
        <v>33</v>
      </c>
      <c r="G1527" s="1" t="str">
        <f>_xlfn.XLOOKUP(Orders[[#This Row],[CustomerID]],'Customers'!A:A,'Customers'!E:E)</f>
        <v>Consumer</v>
      </c>
      <c r="H1527" s="2">
        <v>45644</v>
      </c>
      <c r="I1527" s="2">
        <v>45644</v>
      </c>
      <c r="J1527">
        <v>19</v>
      </c>
      <c r="K1527">
        <v>3191.03</v>
      </c>
      <c r="L1527">
        <v>0</v>
      </c>
      <c r="M1527" s="1" t="s">
        <v>14</v>
      </c>
      <c r="N1527" s="1" t="s">
        <v>28</v>
      </c>
      <c r="O1527" s="1" t="s">
        <v>35</v>
      </c>
      <c r="P1527" s="3">
        <f>Orders[[#This Row],[Quantity]]*Orders[[#This Row],[UnitPrice]]*(1-Orders[[#This Row],[Discount]])</f>
        <v>60629.570000000007</v>
      </c>
      <c r="Q1527" s="1" t="str">
        <f>IF(AND(Orders[[#This Row],[Order Value]]&gt;50000,Orders[[#This Row],[Status]]="Completed"),"Yes","No")</f>
        <v>No</v>
      </c>
      <c r="R1527" s="1" t="str">
        <f>IF(OR(Orders[[#This Row],[Region]]="Dhaka",Orders[[#This Row],[Region]]="Chattogram"),"Priority","Standard")</f>
        <v>Standard</v>
      </c>
      <c r="S1527" s="1" t="str">
        <f>_xlfn.CONCAT(Orders[[#This Row],[OrderID]],Orders[[#This Row],[CustomerID]],Orders[[#This Row],[Order Value]])</f>
        <v>O02624C015360629.57</v>
      </c>
    </row>
    <row r="1528" spans="1:19" x14ac:dyDescent="0.25">
      <c r="A1528" s="1" t="s">
        <v>2020</v>
      </c>
      <c r="B1528" s="1" t="s">
        <v>789</v>
      </c>
      <c r="C1528" s="1" t="s">
        <v>27</v>
      </c>
      <c r="D1528" s="1" t="str">
        <f>VLOOKUP(C1528,Products[],2,FALSE)</f>
        <v>Women Eco 225</v>
      </c>
      <c r="E1528" s="1" t="str">
        <f>VLOOKUP(Orders[[#This Row],[ProductID]],Products[],3,FALSE)</f>
        <v>Apparel</v>
      </c>
      <c r="F1528" s="1" t="s">
        <v>55</v>
      </c>
      <c r="G1528" s="1" t="str">
        <f>_xlfn.XLOOKUP(Orders[[#This Row],[CustomerID]],'Customers'!A:A,'Customers'!E:E)</f>
        <v>Consumer</v>
      </c>
      <c r="H1528" s="2">
        <v>45385</v>
      </c>
      <c r="I1528" s="2">
        <v>45394</v>
      </c>
      <c r="J1528">
        <v>1</v>
      </c>
      <c r="K1528">
        <v>5601.41</v>
      </c>
      <c r="L1528">
        <v>0.15</v>
      </c>
      <c r="M1528" s="1" t="s">
        <v>14</v>
      </c>
      <c r="N1528" s="1" t="s">
        <v>28</v>
      </c>
      <c r="O1528" s="1" t="s">
        <v>29</v>
      </c>
      <c r="P1528" s="3">
        <f>Orders[[#This Row],[Quantity]]*Orders[[#This Row],[UnitPrice]]*(1-Orders[[#This Row],[Discount]])</f>
        <v>4761.1984999999995</v>
      </c>
      <c r="Q1528" s="1" t="str">
        <f>IF(AND(Orders[[#This Row],[Order Value]]&gt;50000,Orders[[#This Row],[Status]]="Completed"),"Yes","No")</f>
        <v>No</v>
      </c>
      <c r="R1528" s="1" t="str">
        <f>IF(OR(Orders[[#This Row],[Region]]="Dhaka",Orders[[#This Row],[Region]]="Chattogram"),"Priority","Standard")</f>
        <v>Standard</v>
      </c>
      <c r="S1528" s="1" t="str">
        <f>_xlfn.CONCAT(Orders[[#This Row],[OrderID]],Orders[[#This Row],[CustomerID]],Orders[[#This Row],[Order Value]])</f>
        <v>O04212C02544761.1985</v>
      </c>
    </row>
    <row r="1529" spans="1:19" x14ac:dyDescent="0.25">
      <c r="A1529" s="1" t="s">
        <v>2021</v>
      </c>
      <c r="B1529" s="1" t="s">
        <v>583</v>
      </c>
      <c r="C1529" s="1" t="s">
        <v>121</v>
      </c>
      <c r="D1529" s="1" t="str">
        <f>VLOOKUP(C1529,Products[],2,FALSE)</f>
        <v>Storage Max 865</v>
      </c>
      <c r="E1529" s="1" t="str">
        <f>VLOOKUP(Orders[[#This Row],[ProductID]],Products[],3,FALSE)</f>
        <v>Furniture</v>
      </c>
      <c r="F1529" s="1" t="s">
        <v>63</v>
      </c>
      <c r="G1529" s="1" t="str">
        <f>_xlfn.XLOOKUP(Orders[[#This Row],[CustomerID]],'Customers'!A:A,'Customers'!E:E)</f>
        <v>consumer</v>
      </c>
      <c r="H1529" s="2">
        <v>46012</v>
      </c>
      <c r="I1529" s="2">
        <v>46022</v>
      </c>
      <c r="J1529">
        <v>3</v>
      </c>
      <c r="K1529">
        <v>7798.56</v>
      </c>
      <c r="L1529">
        <v>0</v>
      </c>
      <c r="M1529" s="1" t="s">
        <v>20</v>
      </c>
      <c r="N1529" s="1" t="s">
        <v>34</v>
      </c>
      <c r="O1529" s="1" t="s">
        <v>24</v>
      </c>
      <c r="P1529" s="3">
        <f>Orders[[#This Row],[Quantity]]*Orders[[#This Row],[UnitPrice]]*(1-Orders[[#This Row],[Discount]])</f>
        <v>23395.68</v>
      </c>
      <c r="Q1529" s="1" t="str">
        <f>IF(AND(Orders[[#This Row],[Order Value]]&gt;50000,Orders[[#This Row],[Status]]="Completed"),"Yes","No")</f>
        <v>No</v>
      </c>
      <c r="R1529" s="1" t="str">
        <f>IF(OR(Orders[[#This Row],[Region]]="Dhaka",Orders[[#This Row],[Region]]="Chattogram"),"Priority","Standard")</f>
        <v>Priority</v>
      </c>
      <c r="S1529" s="1" t="str">
        <f>_xlfn.CONCAT(Orders[[#This Row],[OrderID]],Orders[[#This Row],[CustomerID]],Orders[[#This Row],[Order Value]])</f>
        <v>O00846C010123395.68</v>
      </c>
    </row>
    <row r="1530" spans="1:19" x14ac:dyDescent="0.25">
      <c r="A1530" s="1" t="s">
        <v>2022</v>
      </c>
      <c r="B1530" s="1" t="s">
        <v>99</v>
      </c>
      <c r="C1530" s="1" t="s">
        <v>201</v>
      </c>
      <c r="D1530" s="1" t="str">
        <f>VLOOKUP(C1530,Products[],2,FALSE)</f>
        <v>Men Lite 154 (New)</v>
      </c>
      <c r="E1530" s="1" t="str">
        <f>VLOOKUP(Orders[[#This Row],[ProductID]],Products[],3,FALSE)</f>
        <v>Apparel</v>
      </c>
      <c r="F1530" s="1" t="s">
        <v>82</v>
      </c>
      <c r="G1530" s="1" t="str">
        <f>_xlfn.XLOOKUP(Orders[[#This Row],[CustomerID]],'Customers'!A:A,'Customers'!E:E)</f>
        <v>Home Office</v>
      </c>
      <c r="H1530" s="2">
        <v>45472</v>
      </c>
      <c r="I1530" s="2">
        <v>45477</v>
      </c>
      <c r="J1530">
        <v>9</v>
      </c>
      <c r="K1530">
        <v>6083.25</v>
      </c>
      <c r="L1530">
        <v>0</v>
      </c>
      <c r="M1530" s="1" t="s">
        <v>20</v>
      </c>
      <c r="N1530" s="1" t="s">
        <v>84</v>
      </c>
      <c r="O1530" s="1" t="s">
        <v>29</v>
      </c>
      <c r="P1530" s="3">
        <f>Orders[[#This Row],[Quantity]]*Orders[[#This Row],[UnitPrice]]*(1-Orders[[#This Row],[Discount]])</f>
        <v>54749.25</v>
      </c>
      <c r="Q1530" s="1" t="str">
        <f>IF(AND(Orders[[#This Row],[Order Value]]&gt;50000,Orders[[#This Row],[Status]]="Completed"),"Yes","No")</f>
        <v>No</v>
      </c>
      <c r="R1530" s="1" t="str">
        <f>IF(OR(Orders[[#This Row],[Region]]="Dhaka",Orders[[#This Row],[Region]]="Chattogram"),"Priority","Standard")</f>
        <v>Priority</v>
      </c>
      <c r="S1530" s="1" t="str">
        <f>_xlfn.CONCAT(Orders[[#This Row],[OrderID]],Orders[[#This Row],[CustomerID]],Orders[[#This Row],[Order Value]])</f>
        <v>O02037C050054749.25</v>
      </c>
    </row>
    <row r="1531" spans="1:19" x14ac:dyDescent="0.25">
      <c r="A1531" s="1" t="s">
        <v>1157</v>
      </c>
      <c r="B1531" s="1" t="s">
        <v>17</v>
      </c>
      <c r="C1531" s="1" t="s">
        <v>194</v>
      </c>
      <c r="D1531" s="1" t="str">
        <f>VLOOKUP(C1531,Products[],2,FALSE)</f>
        <v>Pens Mini 388</v>
      </c>
      <c r="E1531" s="1" t="str">
        <f>VLOOKUP(Orders[[#This Row],[ProductID]],Products[],3,FALSE)</f>
        <v>Office Supplies</v>
      </c>
      <c r="F1531" s="1" t="s">
        <v>23</v>
      </c>
      <c r="G1531" s="1" t="str">
        <f>_xlfn.XLOOKUP(Orders[[#This Row],[CustomerID]],'Customers'!A:A,'Customers'!E:E)</f>
        <v>Corporate</v>
      </c>
      <c r="H1531" s="2">
        <v>45805</v>
      </c>
      <c r="I1531" s="2">
        <v>45819</v>
      </c>
      <c r="J1531">
        <v>10</v>
      </c>
      <c r="K1531">
        <v>3277.14</v>
      </c>
      <c r="L1531">
        <v>0.15</v>
      </c>
      <c r="M1531" s="1" t="s">
        <v>43</v>
      </c>
      <c r="N1531" s="1" t="s">
        <v>15</v>
      </c>
      <c r="O1531" s="1" t="s">
        <v>35</v>
      </c>
      <c r="P1531" s="3">
        <f>Orders[[#This Row],[Quantity]]*Orders[[#This Row],[UnitPrice]]*(1-Orders[[#This Row],[Discount]])</f>
        <v>27855.690000000002</v>
      </c>
      <c r="Q1531" s="1" t="str">
        <f>IF(AND(Orders[[#This Row],[Order Value]]&gt;50000,Orders[[#This Row],[Status]]="Completed"),"Yes","No")</f>
        <v>No</v>
      </c>
      <c r="R1531" s="1" t="str">
        <f>IF(OR(Orders[[#This Row],[Region]]="Dhaka",Orders[[#This Row],[Region]]="Chattogram"),"Priority","Standard")</f>
        <v>Standard</v>
      </c>
      <c r="S1531" s="1" t="str">
        <f>_xlfn.CONCAT(Orders[[#This Row],[OrderID]],Orders[[#This Row],[CustomerID]],Orders[[#This Row],[Order Value]])</f>
        <v>O01487C000927855.69</v>
      </c>
    </row>
    <row r="1532" spans="1:19" x14ac:dyDescent="0.25">
      <c r="A1532" s="1" t="s">
        <v>2023</v>
      </c>
      <c r="B1532" s="1" t="s">
        <v>792</v>
      </c>
      <c r="C1532" s="1" t="s">
        <v>212</v>
      </c>
      <c r="D1532" s="1" t="str">
        <f>VLOOKUP(C1532,Products[],2,FALSE)</f>
        <v>Binders Lite 858</v>
      </c>
      <c r="E1532" s="1" t="str">
        <f>VLOOKUP(Orders[[#This Row],[ProductID]],Products[],3,FALSE)</f>
        <v>Office Supplies</v>
      </c>
      <c r="F1532" s="1" t="s">
        <v>105</v>
      </c>
      <c r="G1532" s="1" t="str">
        <f>_xlfn.XLOOKUP(Orders[[#This Row],[CustomerID]],'Customers'!A:A,'Customers'!E:E)</f>
        <v>SMB</v>
      </c>
      <c r="H1532" s="2">
        <v>45684</v>
      </c>
      <c r="I1532" s="2">
        <v>45682</v>
      </c>
      <c r="J1532">
        <v>15</v>
      </c>
      <c r="K1532">
        <v>899.43</v>
      </c>
      <c r="L1532">
        <v>0</v>
      </c>
      <c r="M1532" s="1" t="s">
        <v>43</v>
      </c>
      <c r="N1532" s="1" t="s">
        <v>34</v>
      </c>
      <c r="O1532" s="1" t="s">
        <v>29</v>
      </c>
      <c r="P1532" s="3">
        <f>Orders[[#This Row],[Quantity]]*Orders[[#This Row],[UnitPrice]]*(1-Orders[[#This Row],[Discount]])</f>
        <v>13491.449999999999</v>
      </c>
      <c r="Q1532" s="1" t="str">
        <f>IF(AND(Orders[[#This Row],[Order Value]]&gt;50000,Orders[[#This Row],[Status]]="Completed"),"Yes","No")</f>
        <v>No</v>
      </c>
      <c r="R1532" s="1" t="str">
        <f>IF(OR(Orders[[#This Row],[Region]]="Dhaka",Orders[[#This Row],[Region]]="Chattogram"),"Priority","Standard")</f>
        <v>Standard</v>
      </c>
      <c r="S1532" s="1" t="str">
        <f>_xlfn.CONCAT(Orders[[#This Row],[OrderID]],Orders[[#This Row],[CustomerID]],Orders[[#This Row],[Order Value]])</f>
        <v>O00700C001713491.45</v>
      </c>
    </row>
    <row r="1533" spans="1:19" x14ac:dyDescent="0.25">
      <c r="A1533" s="1" t="s">
        <v>2024</v>
      </c>
      <c r="B1533" s="1" t="s">
        <v>852</v>
      </c>
      <c r="C1533" s="1" t="s">
        <v>178</v>
      </c>
      <c r="D1533" s="1" t="str">
        <f>VLOOKUP(C1533,Products[],2,FALSE)</f>
        <v>Personal Care Mini 570</v>
      </c>
      <c r="E1533" s="1" t="str">
        <f>VLOOKUP(Orders[[#This Row],[ProductID]],Products[],3,FALSE)</f>
        <v>Groceries</v>
      </c>
      <c r="F1533" s="1" t="s">
        <v>105</v>
      </c>
      <c r="G1533" s="1" t="str">
        <f>_xlfn.XLOOKUP(Orders[[#This Row],[CustomerID]],'Customers'!A:A,'Customers'!E:E)</f>
        <v>consumer</v>
      </c>
      <c r="H1533" s="2">
        <v>45514</v>
      </c>
      <c r="I1533" s="2">
        <v>45513</v>
      </c>
      <c r="J1533">
        <v>19</v>
      </c>
      <c r="K1533">
        <v>6783.34</v>
      </c>
      <c r="L1533">
        <v>0.2</v>
      </c>
      <c r="M1533" s="1" t="s">
        <v>52</v>
      </c>
      <c r="N1533" s="1" t="s">
        <v>34</v>
      </c>
      <c r="O1533" s="1" t="s">
        <v>29</v>
      </c>
      <c r="P1533" s="3">
        <f>Orders[[#This Row],[Quantity]]*Orders[[#This Row],[UnitPrice]]*(1-Orders[[#This Row],[Discount]])</f>
        <v>103106.76800000001</v>
      </c>
      <c r="Q1533" s="1" t="str">
        <f>IF(AND(Orders[[#This Row],[Order Value]]&gt;50000,Orders[[#This Row],[Status]]="Completed"),"Yes","No")</f>
        <v>Yes</v>
      </c>
      <c r="R1533" s="1" t="str">
        <f>IF(OR(Orders[[#This Row],[Region]]="Dhaka",Orders[[#This Row],[Region]]="Chattogram"),"Priority","Standard")</f>
        <v>Priority</v>
      </c>
      <c r="S1533" s="1" t="str">
        <f>_xlfn.CONCAT(Orders[[#This Row],[OrderID]],Orders[[#This Row],[CustomerID]],Orders[[#This Row],[Order Value]])</f>
        <v>O03301C0412103106.768</v>
      </c>
    </row>
    <row r="1534" spans="1:19" x14ac:dyDescent="0.25">
      <c r="A1534" s="1" t="s">
        <v>2025</v>
      </c>
      <c r="B1534" s="1" t="s">
        <v>696</v>
      </c>
      <c r="C1534" s="1" t="s">
        <v>199</v>
      </c>
      <c r="D1534" s="1" t="str">
        <f>VLOOKUP(C1534,Products[],2,FALSE)</f>
        <v>Laptops Deluxe 892</v>
      </c>
      <c r="E1534" s="1" t="str">
        <f>VLOOKUP(Orders[[#This Row],[ProductID]],Products[],3,FALSE)</f>
        <v>Electronics</v>
      </c>
      <c r="F1534" s="1" t="s">
        <v>105</v>
      </c>
      <c r="G1534" s="1" t="str">
        <f>_xlfn.XLOOKUP(Orders[[#This Row],[CustomerID]],'Customers'!A:A,'Customers'!E:E)</f>
        <v>SMB</v>
      </c>
      <c r="H1534" s="2">
        <v>45761</v>
      </c>
      <c r="I1534" s="2">
        <v>45767</v>
      </c>
      <c r="J1534">
        <v>16</v>
      </c>
      <c r="K1534">
        <v>4904.22</v>
      </c>
      <c r="L1534">
        <v>0</v>
      </c>
      <c r="M1534" s="1" t="s">
        <v>14</v>
      </c>
      <c r="N1534" s="1" t="s">
        <v>34</v>
      </c>
      <c r="O1534" s="1" t="s">
        <v>24</v>
      </c>
      <c r="P1534" s="3">
        <f>Orders[[#This Row],[Quantity]]*Orders[[#This Row],[UnitPrice]]*(1-Orders[[#This Row],[Discount]])</f>
        <v>78467.520000000004</v>
      </c>
      <c r="Q1534" s="1" t="str">
        <f>IF(AND(Orders[[#This Row],[Order Value]]&gt;50000,Orders[[#This Row],[Status]]="Completed"),"Yes","No")</f>
        <v>Yes</v>
      </c>
      <c r="R1534" s="1" t="str">
        <f>IF(OR(Orders[[#This Row],[Region]]="Dhaka",Orders[[#This Row],[Region]]="Chattogram"),"Priority","Standard")</f>
        <v>Standard</v>
      </c>
      <c r="S1534" s="1" t="str">
        <f>_xlfn.CONCAT(Orders[[#This Row],[OrderID]],Orders[[#This Row],[CustomerID]],Orders[[#This Row],[Order Value]])</f>
        <v>O01161C012678467.52</v>
      </c>
    </row>
    <row r="1535" spans="1:19" x14ac:dyDescent="0.25">
      <c r="A1535" s="1" t="s">
        <v>2026</v>
      </c>
      <c r="B1535" s="1" t="s">
        <v>1007</v>
      </c>
      <c r="C1535" s="1" t="s">
        <v>151</v>
      </c>
      <c r="D1535" s="1" t="str">
        <f>VLOOKUP(C1535,Products[],2,FALSE)</f>
        <v>Paper Lite 570</v>
      </c>
      <c r="E1535" s="1" t="str">
        <f>VLOOKUP(Orders[[#This Row],[ProductID]],Products[],3,FALSE)</f>
        <v>Office Supplies</v>
      </c>
      <c r="F1535" s="1" t="s">
        <v>82</v>
      </c>
      <c r="G1535" s="1" t="str">
        <f>_xlfn.XLOOKUP(Orders[[#This Row],[CustomerID]],'Customers'!A:A,'Customers'!E:E)</f>
        <v>Home Office</v>
      </c>
      <c r="H1535" s="2">
        <v>45887</v>
      </c>
      <c r="I1535" s="2">
        <v>45898</v>
      </c>
      <c r="J1535">
        <v>10</v>
      </c>
      <c r="K1535">
        <v>2088.5100000000002</v>
      </c>
      <c r="L1535">
        <v>0.05</v>
      </c>
      <c r="M1535" s="1" t="s">
        <v>52</v>
      </c>
      <c r="N1535" s="1" t="s">
        <v>28</v>
      </c>
      <c r="O1535" s="1" t="s">
        <v>29</v>
      </c>
      <c r="P1535" s="3">
        <f>Orders[[#This Row],[Quantity]]*Orders[[#This Row],[UnitPrice]]*(1-Orders[[#This Row],[Discount]])</f>
        <v>19840.845000000001</v>
      </c>
      <c r="Q1535" s="1" t="str">
        <f>IF(AND(Orders[[#This Row],[Order Value]]&gt;50000,Orders[[#This Row],[Status]]="Completed"),"Yes","No")</f>
        <v>No</v>
      </c>
      <c r="R1535" s="1" t="str">
        <f>IF(OR(Orders[[#This Row],[Region]]="Dhaka",Orders[[#This Row],[Region]]="Chattogram"),"Priority","Standard")</f>
        <v>Priority</v>
      </c>
      <c r="S1535" s="1" t="str">
        <f>_xlfn.CONCAT(Orders[[#This Row],[OrderID]],Orders[[#This Row],[CustomerID]],Orders[[#This Row],[Order Value]])</f>
        <v>O01016C030719840.845</v>
      </c>
    </row>
    <row r="1536" spans="1:19" hidden="1" x14ac:dyDescent="0.25">
      <c r="A1536" s="1" t="s">
        <v>2027</v>
      </c>
      <c r="B1536" s="1" t="s">
        <v>296</v>
      </c>
      <c r="C1536" s="1" t="s">
        <v>221</v>
      </c>
      <c r="D1536" s="1" t="e">
        <f>VLOOKUP(C1536,Products[],2,FALSE)</f>
        <v>#N/A</v>
      </c>
      <c r="E1536" s="1" t="e">
        <f>VLOOKUP(Orders[[#This Row],[ProductID]],Products[],3,FALSE)</f>
        <v>#N/A</v>
      </c>
      <c r="F1536" s="1" t="s">
        <v>47</v>
      </c>
      <c r="G1536" s="1" t="str">
        <f>_xlfn.XLOOKUP(Orders[[#This Row],[CustomerID]],'Customers'!A:A,'Customers'!E:E)</f>
        <v>Corporate</v>
      </c>
      <c r="H1536" s="2">
        <v>45810</v>
      </c>
      <c r="I1536" s="2">
        <v>45815</v>
      </c>
      <c r="J1536">
        <v>1</v>
      </c>
      <c r="K1536">
        <v>490.73</v>
      </c>
      <c r="L1536">
        <v>0.2</v>
      </c>
      <c r="M1536" s="1" t="s">
        <v>20</v>
      </c>
      <c r="N1536" s="1" t="s">
        <v>28</v>
      </c>
      <c r="O1536" s="1" t="s">
        <v>21</v>
      </c>
      <c r="P1536" s="3">
        <f>Orders[[#This Row],[Quantity]]*Orders[[#This Row],[UnitPrice]]*(1-Orders[[#This Row],[Discount]])</f>
        <v>392.58400000000006</v>
      </c>
      <c r="Q1536" s="1" t="str">
        <f>IF(AND(Orders[[#This Row],[Order Value]]&gt;50000,Orders[[#This Row],[Status]]="Completed"),"Yes","No")</f>
        <v>No</v>
      </c>
      <c r="R1536" s="1" t="str">
        <f>IF(OR(Orders[[#This Row],[Region]]="Dhaka",Orders[[#This Row],[Region]]="Chattogram"),"Priority","Standard")</f>
        <v>Priority</v>
      </c>
      <c r="S1536" s="1" t="str">
        <f>_xlfn.CONCAT(Orders[[#This Row],[OrderID]],Orders[[#This Row],[CustomerID]],Orders[[#This Row],[Order Value]])</f>
        <v>O00285C0452392.584</v>
      </c>
    </row>
    <row r="1537" spans="1:19" x14ac:dyDescent="0.25">
      <c r="A1537" s="1" t="s">
        <v>2028</v>
      </c>
      <c r="B1537" s="1" t="s">
        <v>314</v>
      </c>
      <c r="C1537" s="1" t="s">
        <v>68</v>
      </c>
      <c r="D1537" s="1" t="str">
        <f>VLOOKUP(C1537,Products[],2,FALSE)</f>
        <v>Tables Prime 385</v>
      </c>
      <c r="E1537" s="1" t="str">
        <f>VLOOKUP(Orders[[#This Row],[ProductID]],Products[],3,FALSE)</f>
        <v>Furniture</v>
      </c>
      <c r="F1537" s="1" t="s">
        <v>23</v>
      </c>
      <c r="G1537" s="1" t="str">
        <f>_xlfn.XLOOKUP(Orders[[#This Row],[CustomerID]],'Customers'!A:A,'Customers'!E:E)</f>
        <v>SMB</v>
      </c>
      <c r="H1537" s="2">
        <v>45347</v>
      </c>
      <c r="I1537" s="2">
        <v>45358</v>
      </c>
      <c r="J1537">
        <v>12</v>
      </c>
      <c r="K1537">
        <v>862.5</v>
      </c>
      <c r="L1537">
        <v>0</v>
      </c>
      <c r="M1537" s="1" t="s">
        <v>52</v>
      </c>
      <c r="N1537" s="1" t="s">
        <v>84</v>
      </c>
      <c r="O1537" s="1" t="s">
        <v>35</v>
      </c>
      <c r="P1537" s="3">
        <f>Orders[[#This Row],[Quantity]]*Orders[[#This Row],[UnitPrice]]*(1-Orders[[#This Row],[Discount]])</f>
        <v>10350</v>
      </c>
      <c r="Q1537" s="1" t="str">
        <f>IF(AND(Orders[[#This Row],[Order Value]]&gt;50000,Orders[[#This Row],[Status]]="Completed"),"Yes","No")</f>
        <v>No</v>
      </c>
      <c r="R1537" s="1" t="str">
        <f>IF(OR(Orders[[#This Row],[Region]]="Dhaka",Orders[[#This Row],[Region]]="Chattogram"),"Priority","Standard")</f>
        <v>Priority</v>
      </c>
      <c r="S1537" s="1" t="str">
        <f>_xlfn.CONCAT(Orders[[#This Row],[OrderID]],Orders[[#This Row],[CustomerID]],Orders[[#This Row],[Order Value]])</f>
        <v>O03610C018010350</v>
      </c>
    </row>
    <row r="1538" spans="1:19" x14ac:dyDescent="0.25">
      <c r="A1538" s="1" t="s">
        <v>2029</v>
      </c>
      <c r="B1538" s="1" t="s">
        <v>830</v>
      </c>
      <c r="C1538" s="1" t="s">
        <v>178</v>
      </c>
      <c r="D1538" s="1" t="str">
        <f>VLOOKUP(C1538,Products[],2,FALSE)</f>
        <v>Personal Care Mini 570</v>
      </c>
      <c r="E1538" s="1" t="str">
        <f>VLOOKUP(Orders[[#This Row],[ProductID]],Products[],3,FALSE)</f>
        <v>Groceries</v>
      </c>
      <c r="F1538" s="1" t="s">
        <v>47</v>
      </c>
      <c r="G1538" s="1" t="str">
        <f>_xlfn.XLOOKUP(Orders[[#This Row],[CustomerID]],'Customers'!A:A,'Customers'!E:E)</f>
        <v>Consumer</v>
      </c>
      <c r="H1538" s="2">
        <v>45922</v>
      </c>
      <c r="I1538" s="2">
        <v>45929</v>
      </c>
      <c r="J1538">
        <v>20</v>
      </c>
      <c r="K1538">
        <v>6228.81</v>
      </c>
      <c r="L1538">
        <v>0.15</v>
      </c>
      <c r="M1538" s="1" t="s">
        <v>52</v>
      </c>
      <c r="N1538" s="1" t="s">
        <v>84</v>
      </c>
      <c r="O1538" s="1" t="s">
        <v>21</v>
      </c>
      <c r="P1538" s="3">
        <f>Orders[[#This Row],[Quantity]]*Orders[[#This Row],[UnitPrice]]*(1-Orders[[#This Row],[Discount]])</f>
        <v>105889.77</v>
      </c>
      <c r="Q1538" s="1" t="str">
        <f>IF(AND(Orders[[#This Row],[Order Value]]&gt;50000,Orders[[#This Row],[Status]]="Completed"),"Yes","No")</f>
        <v>No</v>
      </c>
      <c r="R1538" s="1" t="str">
        <f>IF(OR(Orders[[#This Row],[Region]]="Dhaka",Orders[[#This Row],[Region]]="Chattogram"),"Priority","Standard")</f>
        <v>Priority</v>
      </c>
      <c r="S1538" s="1" t="str">
        <f>_xlfn.CONCAT(Orders[[#This Row],[OrderID]],Orders[[#This Row],[CustomerID]],Orders[[#This Row],[Order Value]])</f>
        <v>O02813C0273105889.77</v>
      </c>
    </row>
    <row r="1539" spans="1:19" x14ac:dyDescent="0.25">
      <c r="A1539" s="1" t="s">
        <v>2030</v>
      </c>
      <c r="B1539" s="1" t="s">
        <v>1045</v>
      </c>
      <c r="C1539" s="1" t="s">
        <v>124</v>
      </c>
      <c r="D1539" s="1" t="str">
        <f>VLOOKUP(C1539,Products[],2,FALSE)</f>
        <v>Decor Lite 474</v>
      </c>
      <c r="E1539" s="1" t="str">
        <f>VLOOKUP(Orders[[#This Row],[ProductID]],Products[],3,FALSE)</f>
        <v>Furniture</v>
      </c>
      <c r="F1539" s="1" t="s">
        <v>63</v>
      </c>
      <c r="G1539" s="1" t="str">
        <f>_xlfn.XLOOKUP(Orders[[#This Row],[CustomerID]],'Customers'!A:A,'Customers'!E:E)</f>
        <v>Consumer</v>
      </c>
      <c r="H1539" s="2">
        <v>45526</v>
      </c>
      <c r="I1539" s="2">
        <v>45532</v>
      </c>
      <c r="J1539">
        <v>22</v>
      </c>
      <c r="K1539">
        <v>2338.77</v>
      </c>
      <c r="L1539">
        <v>0</v>
      </c>
      <c r="M1539" s="1" t="s">
        <v>39</v>
      </c>
      <c r="N1539" s="1" t="s">
        <v>34</v>
      </c>
      <c r="O1539" s="1" t="s">
        <v>21</v>
      </c>
      <c r="P1539" s="3">
        <f>Orders[[#This Row],[Quantity]]*Orders[[#This Row],[UnitPrice]]*(1-Orders[[#This Row],[Discount]])</f>
        <v>51452.94</v>
      </c>
      <c r="Q1539" s="1" t="str">
        <f>IF(AND(Orders[[#This Row],[Order Value]]&gt;50000,Orders[[#This Row],[Status]]="Completed"),"Yes","No")</f>
        <v>Yes</v>
      </c>
      <c r="R1539" s="1" t="str">
        <f>IF(OR(Orders[[#This Row],[Region]]="Dhaka",Orders[[#This Row],[Region]]="Chattogram"),"Priority","Standard")</f>
        <v>Standard</v>
      </c>
      <c r="S1539" s="1" t="str">
        <f>_xlfn.CONCAT(Orders[[#This Row],[OrderID]],Orders[[#This Row],[CustomerID]],Orders[[#This Row],[Order Value]])</f>
        <v>O04852C045551452.94</v>
      </c>
    </row>
    <row r="1540" spans="1:19" x14ac:dyDescent="0.25">
      <c r="A1540" s="1" t="s">
        <v>2031</v>
      </c>
      <c r="B1540" s="1" t="s">
        <v>300</v>
      </c>
      <c r="C1540" s="1" t="s">
        <v>160</v>
      </c>
      <c r="D1540" s="1" t="str">
        <f>VLOOKUP(C1540,Products[],2,FALSE)</f>
        <v>Audio Pro 619</v>
      </c>
      <c r="E1540" s="1" t="str">
        <f>VLOOKUP(Orders[[#This Row],[ProductID]],Products[],3,FALSE)</f>
        <v>Electronics</v>
      </c>
      <c r="F1540" s="1" t="s">
        <v>152</v>
      </c>
      <c r="G1540" s="1" t="str">
        <f>_xlfn.XLOOKUP(Orders[[#This Row],[CustomerID]],'Customers'!A:A,'Customers'!E:E)</f>
        <v>consumer</v>
      </c>
      <c r="H1540" s="2">
        <v>45487</v>
      </c>
      <c r="I1540" s="2">
        <v>45501</v>
      </c>
      <c r="J1540">
        <v>19</v>
      </c>
      <c r="K1540">
        <v>564.27</v>
      </c>
      <c r="L1540">
        <v>0</v>
      </c>
      <c r="M1540" s="1" t="s">
        <v>14</v>
      </c>
      <c r="N1540" s="1" t="s">
        <v>28</v>
      </c>
      <c r="O1540" s="1" t="s">
        <v>35</v>
      </c>
      <c r="P1540" s="3">
        <f>Orders[[#This Row],[Quantity]]*Orders[[#This Row],[UnitPrice]]*(1-Orders[[#This Row],[Discount]])</f>
        <v>10721.13</v>
      </c>
      <c r="Q1540" s="1" t="str">
        <f>IF(AND(Orders[[#This Row],[Order Value]]&gt;50000,Orders[[#This Row],[Status]]="Completed"),"Yes","No")</f>
        <v>No</v>
      </c>
      <c r="R1540" s="1" t="str">
        <f>IF(OR(Orders[[#This Row],[Region]]="Dhaka",Orders[[#This Row],[Region]]="Chattogram"),"Priority","Standard")</f>
        <v>Standard</v>
      </c>
      <c r="S1540" s="1" t="str">
        <f>_xlfn.CONCAT(Orders[[#This Row],[OrderID]],Orders[[#This Row],[CustomerID]],Orders[[#This Row],[Order Value]])</f>
        <v>O04528C016410721.13</v>
      </c>
    </row>
    <row r="1541" spans="1:19" x14ac:dyDescent="0.25">
      <c r="A1541" s="1" t="s">
        <v>2032</v>
      </c>
      <c r="B1541" s="1" t="s">
        <v>636</v>
      </c>
      <c r="C1541" s="1" t="s">
        <v>22</v>
      </c>
      <c r="D1541" s="1" t="str">
        <f>VLOOKUP(C1541,Products[],2,FALSE)</f>
        <v>Laptops Lite 159</v>
      </c>
      <c r="E1541" s="1" t="str">
        <f>VLOOKUP(Orders[[#This Row],[ProductID]],Products[],3,FALSE)</f>
        <v>Electronics</v>
      </c>
      <c r="F1541" s="1" t="s">
        <v>19</v>
      </c>
      <c r="G1541" s="1" t="str">
        <f>_xlfn.XLOOKUP(Orders[[#This Row],[CustomerID]],'Customers'!A:A,'Customers'!E:E)</f>
        <v>Home Office</v>
      </c>
      <c r="H1541" s="2">
        <v>45964</v>
      </c>
      <c r="I1541" s="2">
        <v>45975</v>
      </c>
      <c r="J1541">
        <v>1</v>
      </c>
      <c r="K1541">
        <v>543.53</v>
      </c>
      <c r="L1541">
        <v>0</v>
      </c>
      <c r="M1541" s="1" t="s">
        <v>52</v>
      </c>
      <c r="N1541" s="1" t="s">
        <v>84</v>
      </c>
      <c r="O1541" s="1" t="s">
        <v>35</v>
      </c>
      <c r="P1541" s="3">
        <f>Orders[[#This Row],[Quantity]]*Orders[[#This Row],[UnitPrice]]*(1-Orders[[#This Row],[Discount]])</f>
        <v>543.53</v>
      </c>
      <c r="Q1541" s="1" t="str">
        <f>IF(AND(Orders[[#This Row],[Order Value]]&gt;50000,Orders[[#This Row],[Status]]="Completed"),"Yes","No")</f>
        <v>No</v>
      </c>
      <c r="R1541" s="1" t="str">
        <f>IF(OR(Orders[[#This Row],[Region]]="Dhaka",Orders[[#This Row],[Region]]="Chattogram"),"Priority","Standard")</f>
        <v>Priority</v>
      </c>
      <c r="S1541" s="1" t="str">
        <f>_xlfn.CONCAT(Orders[[#This Row],[OrderID]],Orders[[#This Row],[CustomerID]],Orders[[#This Row],[Order Value]])</f>
        <v>O03253C0134543.53</v>
      </c>
    </row>
    <row r="1542" spans="1:19" x14ac:dyDescent="0.25">
      <c r="A1542" s="1" t="s">
        <v>2033</v>
      </c>
      <c r="B1542" s="1" t="s">
        <v>556</v>
      </c>
      <c r="C1542" s="1" t="s">
        <v>131</v>
      </c>
      <c r="D1542" s="1" t="str">
        <f>VLOOKUP(C1542,Products[],2,FALSE)</f>
        <v>Tables Plus 844</v>
      </c>
      <c r="E1542" s="1" t="str">
        <f>VLOOKUP(Orders[[#This Row],[ProductID]],Products[],3,FALSE)</f>
        <v>Furniture</v>
      </c>
      <c r="F1542" s="1" t="s">
        <v>42</v>
      </c>
      <c r="G1542" s="1" t="str">
        <f>_xlfn.XLOOKUP(Orders[[#This Row],[CustomerID]],'Customers'!A:A,'Customers'!E:E)</f>
        <v>SMB</v>
      </c>
      <c r="H1542" s="2">
        <v>45323</v>
      </c>
      <c r="I1542" s="2">
        <v>45327</v>
      </c>
      <c r="J1542">
        <v>8</v>
      </c>
      <c r="K1542">
        <v>1056.1199999999999</v>
      </c>
      <c r="L1542">
        <v>0</v>
      </c>
      <c r="M1542" s="1" t="s">
        <v>52</v>
      </c>
      <c r="N1542" s="1" t="s">
        <v>15</v>
      </c>
      <c r="O1542" s="1" t="s">
        <v>35</v>
      </c>
      <c r="P1542" s="3">
        <f>Orders[[#This Row],[Quantity]]*Orders[[#This Row],[UnitPrice]]*(1-Orders[[#This Row],[Discount]])</f>
        <v>8448.9599999999991</v>
      </c>
      <c r="Q1542" s="1" t="str">
        <f>IF(AND(Orders[[#This Row],[Order Value]]&gt;50000,Orders[[#This Row],[Status]]="Completed"),"Yes","No")</f>
        <v>No</v>
      </c>
      <c r="R1542" s="1" t="str">
        <f>IF(OR(Orders[[#This Row],[Region]]="Dhaka",Orders[[#This Row],[Region]]="Chattogram"),"Priority","Standard")</f>
        <v>Priority</v>
      </c>
      <c r="S1542" s="1" t="str">
        <f>_xlfn.CONCAT(Orders[[#This Row],[OrderID]],Orders[[#This Row],[CustomerID]],Orders[[#This Row],[Order Value]])</f>
        <v>O05579C02618448.96</v>
      </c>
    </row>
    <row r="1543" spans="1:19" x14ac:dyDescent="0.25">
      <c r="A1543" s="1" t="s">
        <v>2034</v>
      </c>
      <c r="B1543" s="1" t="s">
        <v>564</v>
      </c>
      <c r="C1543" s="1" t="s">
        <v>141</v>
      </c>
      <c r="D1543" s="1" t="str">
        <f>VLOOKUP(C1543,Products[],2,FALSE)</f>
        <v>Footwear Deluxe 366</v>
      </c>
      <c r="E1543" s="1" t="str">
        <f>VLOOKUP(Orders[[#This Row],[ProductID]],Products[],3,FALSE)</f>
        <v>Apparel</v>
      </c>
      <c r="F1543" s="1" t="s">
        <v>19</v>
      </c>
      <c r="G1543" s="1" t="str">
        <f>_xlfn.XLOOKUP(Orders[[#This Row],[CustomerID]],'Customers'!A:A,'Customers'!E:E)</f>
        <v>Home Office</v>
      </c>
      <c r="H1543" s="2">
        <v>45666</v>
      </c>
      <c r="I1543" s="2">
        <v>45667</v>
      </c>
      <c r="J1543">
        <v>9</v>
      </c>
      <c r="K1543">
        <v>5330.19</v>
      </c>
      <c r="L1543">
        <v>0</v>
      </c>
      <c r="M1543" s="1" t="s">
        <v>52</v>
      </c>
      <c r="N1543" s="1" t="s">
        <v>34</v>
      </c>
      <c r="O1543" s="1" t="s">
        <v>29</v>
      </c>
      <c r="P1543" s="3">
        <f>Orders[[#This Row],[Quantity]]*Orders[[#This Row],[UnitPrice]]*(1-Orders[[#This Row],[Discount]])</f>
        <v>47971.71</v>
      </c>
      <c r="Q1543" s="1" t="str">
        <f>IF(AND(Orders[[#This Row],[Order Value]]&gt;50000,Orders[[#This Row],[Status]]="Completed"),"Yes","No")</f>
        <v>No</v>
      </c>
      <c r="R1543" s="1" t="str">
        <f>IF(OR(Orders[[#This Row],[Region]]="Dhaka",Orders[[#This Row],[Region]]="Chattogram"),"Priority","Standard")</f>
        <v>Priority</v>
      </c>
      <c r="S1543" s="1" t="str">
        <f>_xlfn.CONCAT(Orders[[#This Row],[OrderID]],Orders[[#This Row],[CustomerID]],Orders[[#This Row],[Order Value]])</f>
        <v>O01136C031247971.71</v>
      </c>
    </row>
    <row r="1544" spans="1:19" x14ac:dyDescent="0.25">
      <c r="A1544" s="1" t="s">
        <v>2035</v>
      </c>
      <c r="B1544" s="1" t="s">
        <v>604</v>
      </c>
      <c r="C1544" s="1" t="s">
        <v>114</v>
      </c>
      <c r="D1544" s="1" t="str">
        <f>VLOOKUP(C1544,Products[],2,FALSE)</f>
        <v>Snacks Standard 963</v>
      </c>
      <c r="E1544" s="1" t="str">
        <f>VLOOKUP(Orders[[#This Row],[ProductID]],Products[],3,FALSE)</f>
        <v>Groceries</v>
      </c>
      <c r="F1544" s="1" t="s">
        <v>125</v>
      </c>
      <c r="G1544" s="1" t="str">
        <f>_xlfn.XLOOKUP(Orders[[#This Row],[CustomerID]],'Customers'!A:A,'Customers'!E:E)</f>
        <v>consumer</v>
      </c>
      <c r="H1544" s="2">
        <v>45630</v>
      </c>
      <c r="I1544" s="2">
        <v>45632</v>
      </c>
      <c r="J1544">
        <v>24</v>
      </c>
      <c r="K1544">
        <v>410.62</v>
      </c>
      <c r="L1544">
        <v>0.1</v>
      </c>
      <c r="M1544" s="1" t="s">
        <v>39</v>
      </c>
      <c r="N1544" s="1" t="s">
        <v>34</v>
      </c>
      <c r="O1544" s="1" t="s">
        <v>21</v>
      </c>
      <c r="P1544" s="3">
        <f>Orders[[#This Row],[Quantity]]*Orders[[#This Row],[UnitPrice]]*(1-Orders[[#This Row],[Discount]])</f>
        <v>8869.3920000000016</v>
      </c>
      <c r="Q1544" s="1" t="str">
        <f>IF(AND(Orders[[#This Row],[Order Value]]&gt;50000,Orders[[#This Row],[Status]]="Completed"),"Yes","No")</f>
        <v>No</v>
      </c>
      <c r="R1544" s="1" t="str">
        <f>IF(OR(Orders[[#This Row],[Region]]="Dhaka",Orders[[#This Row],[Region]]="Chattogram"),"Priority","Standard")</f>
        <v>Standard</v>
      </c>
      <c r="S1544" s="1" t="str">
        <f>_xlfn.CONCAT(Orders[[#This Row],[OrderID]],Orders[[#This Row],[CustomerID]],Orders[[#This Row],[Order Value]])</f>
        <v>O01175C04798869.392</v>
      </c>
    </row>
    <row r="1545" spans="1:19" x14ac:dyDescent="0.25">
      <c r="A1545" s="1" t="s">
        <v>2036</v>
      </c>
      <c r="B1545" s="1" t="s">
        <v>1555</v>
      </c>
      <c r="C1545" s="1" t="s">
        <v>58</v>
      </c>
      <c r="D1545" s="1" t="str">
        <f>VLOOKUP(C1545,Products[],2,FALSE)</f>
        <v>Beverages Standard 258</v>
      </c>
      <c r="E1545" s="1" t="str">
        <f>VLOOKUP(Orders[[#This Row],[ProductID]],Products[],3,FALSE)</f>
        <v>Groceries</v>
      </c>
      <c r="F1545" s="1" t="s">
        <v>59</v>
      </c>
      <c r="G1545" s="1" t="str">
        <f>_xlfn.XLOOKUP(Orders[[#This Row],[CustomerID]],'Customers'!A:A,'Customers'!E:E)</f>
        <v>Home Office</v>
      </c>
      <c r="H1545" s="2">
        <v>45483</v>
      </c>
      <c r="I1545" s="2">
        <v>45495</v>
      </c>
      <c r="J1545">
        <v>4</v>
      </c>
      <c r="K1545">
        <v>5816.22</v>
      </c>
      <c r="L1545">
        <v>0</v>
      </c>
      <c r="M1545" s="1" t="s">
        <v>20</v>
      </c>
      <c r="N1545" s="1" t="s">
        <v>34</v>
      </c>
      <c r="O1545" s="1" t="s">
        <v>35</v>
      </c>
      <c r="P1545" s="3">
        <f>Orders[[#This Row],[Quantity]]*Orders[[#This Row],[UnitPrice]]*(1-Orders[[#This Row],[Discount]])</f>
        <v>23264.880000000001</v>
      </c>
      <c r="Q1545" s="1" t="str">
        <f>IF(AND(Orders[[#This Row],[Order Value]]&gt;50000,Orders[[#This Row],[Status]]="Completed"),"Yes","No")</f>
        <v>No</v>
      </c>
      <c r="R1545" s="1" t="str">
        <f>IF(OR(Orders[[#This Row],[Region]]="Dhaka",Orders[[#This Row],[Region]]="Chattogram"),"Priority","Standard")</f>
        <v>Priority</v>
      </c>
      <c r="S1545" s="1" t="str">
        <f>_xlfn.CONCAT(Orders[[#This Row],[OrderID]],Orders[[#This Row],[CustomerID]],Orders[[#This Row],[Order Value]])</f>
        <v>O05193C019923264.88</v>
      </c>
    </row>
    <row r="1546" spans="1:19" hidden="1" x14ac:dyDescent="0.25">
      <c r="A1546" s="1" t="s">
        <v>2037</v>
      </c>
      <c r="B1546" s="1" t="s">
        <v>235</v>
      </c>
      <c r="C1546" s="1" t="s">
        <v>248</v>
      </c>
      <c r="D1546" s="1" t="e">
        <f>VLOOKUP(C1546,Products[],2,FALSE)</f>
        <v>#N/A</v>
      </c>
      <c r="E1546" s="1" t="e">
        <f>VLOOKUP(Orders[[#This Row],[ProductID]],Products[],3,FALSE)</f>
        <v>#N/A</v>
      </c>
      <c r="F1546" s="1" t="s">
        <v>79</v>
      </c>
      <c r="G1546" s="1" t="str">
        <f>_xlfn.XLOOKUP(Orders[[#This Row],[CustomerID]],'Customers'!A:A,'Customers'!E:E)</f>
        <v>Home Office</v>
      </c>
      <c r="H1546" s="2">
        <v>45413</v>
      </c>
      <c r="I1546" s="2">
        <v>45427</v>
      </c>
      <c r="J1546">
        <v>10</v>
      </c>
      <c r="K1546">
        <v>7018.33</v>
      </c>
      <c r="L1546">
        <v>0</v>
      </c>
      <c r="M1546" s="1" t="s">
        <v>39</v>
      </c>
      <c r="N1546" s="1" t="s">
        <v>15</v>
      </c>
      <c r="O1546" s="1" t="s">
        <v>35</v>
      </c>
      <c r="P1546" s="3">
        <f>Orders[[#This Row],[Quantity]]*Orders[[#This Row],[UnitPrice]]*(1-Orders[[#This Row],[Discount]])</f>
        <v>70183.3</v>
      </c>
      <c r="Q1546" s="1" t="str">
        <f>IF(AND(Orders[[#This Row],[Order Value]]&gt;50000,Orders[[#This Row],[Status]]="Completed"),"Yes","No")</f>
        <v>No</v>
      </c>
      <c r="R1546" s="1" t="str">
        <f>IF(OR(Orders[[#This Row],[Region]]="Dhaka",Orders[[#This Row],[Region]]="Chattogram"),"Priority","Standard")</f>
        <v>Standard</v>
      </c>
      <c r="S1546" s="1" t="str">
        <f>_xlfn.CONCAT(Orders[[#This Row],[OrderID]],Orders[[#This Row],[CustomerID]],Orders[[#This Row],[Order Value]])</f>
        <v>O00778C038270183.3</v>
      </c>
    </row>
    <row r="1547" spans="1:19" x14ac:dyDescent="0.25">
      <c r="A1547" s="1" t="s">
        <v>2038</v>
      </c>
      <c r="B1547" s="1" t="s">
        <v>1029</v>
      </c>
      <c r="C1547" s="1" t="s">
        <v>18</v>
      </c>
      <c r="D1547" s="1" t="str">
        <f>VLOOKUP(C1547,Products[],2,FALSE)</f>
        <v>Labels Deluxe 800</v>
      </c>
      <c r="E1547" s="1" t="str">
        <f>VLOOKUP(Orders[[#This Row],[ProductID]],Products[],3,FALSE)</f>
        <v>Office Supplies</v>
      </c>
      <c r="F1547" s="1" t="s">
        <v>63</v>
      </c>
      <c r="G1547" s="1" t="str">
        <f>_xlfn.XLOOKUP(Orders[[#This Row],[CustomerID]],'Customers'!A:A,'Customers'!E:E)</f>
        <v>Corporate</v>
      </c>
      <c r="H1547" s="2">
        <v>45732</v>
      </c>
      <c r="I1547" s="2">
        <v>45742</v>
      </c>
      <c r="J1547">
        <v>6</v>
      </c>
      <c r="K1547">
        <v>6242.64</v>
      </c>
      <c r="L1547">
        <v>0.05</v>
      </c>
      <c r="M1547" s="1" t="s">
        <v>43</v>
      </c>
      <c r="N1547" s="1" t="s">
        <v>15</v>
      </c>
      <c r="O1547" s="1" t="s">
        <v>24</v>
      </c>
      <c r="P1547" s="3">
        <f>Orders[[#This Row],[Quantity]]*Orders[[#This Row],[UnitPrice]]*(1-Orders[[#This Row],[Discount]])</f>
        <v>35583.048000000003</v>
      </c>
      <c r="Q1547" s="1" t="str">
        <f>IF(AND(Orders[[#This Row],[Order Value]]&gt;50000,Orders[[#This Row],[Status]]="Completed"),"Yes","No")</f>
        <v>No</v>
      </c>
      <c r="R1547" s="1" t="str">
        <f>IF(OR(Orders[[#This Row],[Region]]="Dhaka",Orders[[#This Row],[Region]]="Chattogram"),"Priority","Standard")</f>
        <v>Standard</v>
      </c>
      <c r="S1547" s="1" t="str">
        <f>_xlfn.CONCAT(Orders[[#This Row],[OrderID]],Orders[[#This Row],[CustomerID]],Orders[[#This Row],[Order Value]])</f>
        <v>O04589C020835583.048</v>
      </c>
    </row>
    <row r="1548" spans="1:19" x14ac:dyDescent="0.25">
      <c r="A1548" s="1" t="s">
        <v>2039</v>
      </c>
      <c r="B1548" s="1" t="s">
        <v>237</v>
      </c>
      <c r="C1548" s="1" t="s">
        <v>218</v>
      </c>
      <c r="D1548" s="1" t="str">
        <f>VLOOKUP(C1548,Products[],2,FALSE)</f>
        <v>Kids Eco 762</v>
      </c>
      <c r="E1548" s="1" t="str">
        <f>VLOOKUP(Orders[[#This Row],[ProductID]],Products[],3,FALSE)</f>
        <v>Apparel</v>
      </c>
      <c r="F1548" s="1" t="s">
        <v>33</v>
      </c>
      <c r="G1548" s="1" t="str">
        <f>_xlfn.XLOOKUP(Orders[[#This Row],[CustomerID]],'Customers'!A:A,'Customers'!E:E)</f>
        <v>SMB</v>
      </c>
      <c r="H1548" s="2">
        <v>45462</v>
      </c>
      <c r="I1548" s="2">
        <v>45461</v>
      </c>
      <c r="J1548">
        <v>6</v>
      </c>
      <c r="K1548">
        <v>853.29</v>
      </c>
      <c r="L1548">
        <v>0</v>
      </c>
      <c r="M1548" s="1" t="s">
        <v>43</v>
      </c>
      <c r="N1548" s="1" t="s">
        <v>34</v>
      </c>
      <c r="O1548" s="1" t="s">
        <v>35</v>
      </c>
      <c r="P1548" s="3">
        <f>Orders[[#This Row],[Quantity]]*Orders[[#This Row],[UnitPrice]]*(1-Orders[[#This Row],[Discount]])</f>
        <v>5119.74</v>
      </c>
      <c r="Q1548" s="1" t="str">
        <f>IF(AND(Orders[[#This Row],[Order Value]]&gt;50000,Orders[[#This Row],[Status]]="Completed"),"Yes","No")</f>
        <v>No</v>
      </c>
      <c r="R1548" s="1" t="str">
        <f>IF(OR(Orders[[#This Row],[Region]]="Dhaka",Orders[[#This Row],[Region]]="Chattogram"),"Priority","Standard")</f>
        <v>Standard</v>
      </c>
      <c r="S1548" s="1" t="str">
        <f>_xlfn.CONCAT(Orders[[#This Row],[OrderID]],Orders[[#This Row],[CustomerID]],Orders[[#This Row],[Order Value]])</f>
        <v>O00950C02865119.74</v>
      </c>
    </row>
    <row r="1549" spans="1:19" x14ac:dyDescent="0.25">
      <c r="A1549" s="1" t="s">
        <v>2040</v>
      </c>
      <c r="B1549" s="1" t="s">
        <v>558</v>
      </c>
      <c r="C1549" s="1" t="s">
        <v>284</v>
      </c>
      <c r="D1549" s="1" t="str">
        <f>VLOOKUP(C1549,Products[],2,FALSE)</f>
        <v>Labels Lite 562</v>
      </c>
      <c r="E1549" s="1" t="str">
        <f>VLOOKUP(Orders[[#This Row],[ProductID]],Products[],3,FALSE)</f>
        <v>Office Supplies</v>
      </c>
      <c r="F1549" s="1" t="s">
        <v>13</v>
      </c>
      <c r="G1549" s="1" t="str">
        <f>_xlfn.XLOOKUP(Orders[[#This Row],[CustomerID]],'Customers'!A:A,'Customers'!E:E)</f>
        <v>SMB</v>
      </c>
      <c r="H1549" s="2">
        <v>45927</v>
      </c>
      <c r="I1549" s="2">
        <v>45941</v>
      </c>
      <c r="J1549">
        <v>3</v>
      </c>
      <c r="K1549">
        <v>474.17</v>
      </c>
      <c r="L1549">
        <v>0</v>
      </c>
      <c r="M1549" s="1" t="s">
        <v>14</v>
      </c>
      <c r="N1549" s="1" t="s">
        <v>28</v>
      </c>
      <c r="O1549" s="1" t="s">
        <v>21</v>
      </c>
      <c r="P1549" s="3">
        <f>Orders[[#This Row],[Quantity]]*Orders[[#This Row],[UnitPrice]]*(1-Orders[[#This Row],[Discount]])</f>
        <v>1422.51</v>
      </c>
      <c r="Q1549" s="1" t="str">
        <f>IF(AND(Orders[[#This Row],[Order Value]]&gt;50000,Orders[[#This Row],[Status]]="Completed"),"Yes","No")</f>
        <v>No</v>
      </c>
      <c r="R1549" s="1" t="str">
        <f>IF(OR(Orders[[#This Row],[Region]]="Dhaka",Orders[[#This Row],[Region]]="Chattogram"),"Priority","Standard")</f>
        <v>Standard</v>
      </c>
      <c r="S1549" s="1" t="str">
        <f>_xlfn.CONCAT(Orders[[#This Row],[OrderID]],Orders[[#This Row],[CustomerID]],Orders[[#This Row],[Order Value]])</f>
        <v>O00982C03251422.51</v>
      </c>
    </row>
    <row r="1550" spans="1:19" x14ac:dyDescent="0.25">
      <c r="A1550" s="1" t="s">
        <v>2041</v>
      </c>
      <c r="B1550" s="1" t="s">
        <v>75</v>
      </c>
      <c r="C1550" s="1" t="s">
        <v>65</v>
      </c>
      <c r="D1550" s="1" t="str">
        <f>VLOOKUP(C1550,Products[],2,FALSE)</f>
        <v>Household Classic 671</v>
      </c>
      <c r="E1550" s="1" t="str">
        <f>VLOOKUP(Orders[[#This Row],[ProductID]],Products[],3,FALSE)</f>
        <v>Groceries</v>
      </c>
      <c r="F1550" s="1" t="s">
        <v>19</v>
      </c>
      <c r="G1550" s="1" t="str">
        <f>_xlfn.XLOOKUP(Orders[[#This Row],[CustomerID]],'Customers'!A:A,'Customers'!E:E)</f>
        <v>consumer</v>
      </c>
      <c r="H1550" s="2">
        <v>45786</v>
      </c>
      <c r="I1550" s="2">
        <v>45796</v>
      </c>
      <c r="J1550">
        <v>2</v>
      </c>
      <c r="K1550">
        <v>6009.54</v>
      </c>
      <c r="L1550">
        <v>0.15</v>
      </c>
      <c r="M1550" s="1" t="s">
        <v>52</v>
      </c>
      <c r="N1550" s="1" t="s">
        <v>34</v>
      </c>
      <c r="O1550" s="1" t="s">
        <v>24</v>
      </c>
      <c r="P1550" s="3">
        <f>Orders[[#This Row],[Quantity]]*Orders[[#This Row],[UnitPrice]]*(1-Orders[[#This Row],[Discount]])</f>
        <v>10216.217999999999</v>
      </c>
      <c r="Q1550" s="1" t="str">
        <f>IF(AND(Orders[[#This Row],[Order Value]]&gt;50000,Orders[[#This Row],[Status]]="Completed"),"Yes","No")</f>
        <v>No</v>
      </c>
      <c r="R1550" s="1" t="str">
        <f>IF(OR(Orders[[#This Row],[Region]]="Dhaka",Orders[[#This Row],[Region]]="Chattogram"),"Priority","Standard")</f>
        <v>Priority</v>
      </c>
      <c r="S1550" s="1" t="str">
        <f>_xlfn.CONCAT(Orders[[#This Row],[OrderID]],Orders[[#This Row],[CustomerID]],Orders[[#This Row],[Order Value]])</f>
        <v>O05003C011210216.218</v>
      </c>
    </row>
    <row r="1551" spans="1:19" x14ac:dyDescent="0.25">
      <c r="A1551" s="1" t="s">
        <v>2042</v>
      </c>
      <c r="B1551" s="1" t="s">
        <v>26</v>
      </c>
      <c r="C1551" s="1" t="s">
        <v>32</v>
      </c>
      <c r="D1551" s="1" t="str">
        <f>VLOOKUP(C1551,Products[],2,FALSE)</f>
        <v>Binders Max 146</v>
      </c>
      <c r="E1551" s="1" t="str">
        <f>VLOOKUP(Orders[[#This Row],[ProductID]],Products[],3,FALSE)</f>
        <v>Office Supplies</v>
      </c>
      <c r="F1551" s="1" t="s">
        <v>42</v>
      </c>
      <c r="G1551" s="1" t="str">
        <f>_xlfn.XLOOKUP(Orders[[#This Row],[CustomerID]],'Customers'!A:A,'Customers'!E:E)</f>
        <v>Home Office</v>
      </c>
      <c r="H1551" s="2">
        <v>45493</v>
      </c>
      <c r="I1551" s="2">
        <v>45504</v>
      </c>
      <c r="J1551">
        <v>16</v>
      </c>
      <c r="K1551">
        <v>2538.06</v>
      </c>
      <c r="L1551">
        <v>0.1</v>
      </c>
      <c r="M1551" s="1" t="s">
        <v>52</v>
      </c>
      <c r="N1551" s="1" t="s">
        <v>15</v>
      </c>
      <c r="O1551" s="1" t="s">
        <v>29</v>
      </c>
      <c r="P1551" s="3">
        <f>Orders[[#This Row],[Quantity]]*Orders[[#This Row],[UnitPrice]]*(1-Orders[[#This Row],[Discount]])</f>
        <v>36548.063999999998</v>
      </c>
      <c r="Q1551" s="1" t="str">
        <f>IF(AND(Orders[[#This Row],[Order Value]]&gt;50000,Orders[[#This Row],[Status]]="Completed"),"Yes","No")</f>
        <v>No</v>
      </c>
      <c r="R1551" s="1" t="str">
        <f>IF(OR(Orders[[#This Row],[Region]]="Dhaka",Orders[[#This Row],[Region]]="Chattogram"),"Priority","Standard")</f>
        <v>Priority</v>
      </c>
      <c r="S1551" s="1" t="str">
        <f>_xlfn.CONCAT(Orders[[#This Row],[OrderID]],Orders[[#This Row],[CustomerID]],Orders[[#This Row],[Order Value]])</f>
        <v>O01472C043536548.064</v>
      </c>
    </row>
    <row r="1552" spans="1:19" x14ac:dyDescent="0.25">
      <c r="A1552" s="1" t="s">
        <v>2043</v>
      </c>
      <c r="B1552" s="1" t="s">
        <v>451</v>
      </c>
      <c r="C1552" s="1" t="s">
        <v>89</v>
      </c>
      <c r="D1552" s="1" t="str">
        <f>VLOOKUP(C1552,Products[],2,FALSE)</f>
        <v>Chairs Mini 737</v>
      </c>
      <c r="E1552" s="1" t="str">
        <f>VLOOKUP(Orders[[#This Row],[ProductID]],Products[],3,FALSE)</f>
        <v>Furniture</v>
      </c>
      <c r="F1552" s="1" t="s">
        <v>23</v>
      </c>
      <c r="G1552" s="1" t="str">
        <f>_xlfn.XLOOKUP(Orders[[#This Row],[CustomerID]],'Customers'!A:A,'Customers'!E:E)</f>
        <v>consumer</v>
      </c>
      <c r="H1552" s="2">
        <v>45404</v>
      </c>
      <c r="I1552" s="2">
        <v>45402</v>
      </c>
      <c r="J1552">
        <v>11</v>
      </c>
      <c r="K1552">
        <v>4995.38</v>
      </c>
      <c r="L1552">
        <v>0.2</v>
      </c>
      <c r="M1552" s="1" t="s">
        <v>39</v>
      </c>
      <c r="N1552" s="1" t="s">
        <v>34</v>
      </c>
      <c r="O1552" s="1" t="s">
        <v>35</v>
      </c>
      <c r="P1552" s="3">
        <f>Orders[[#This Row],[Quantity]]*Orders[[#This Row],[UnitPrice]]*(1-Orders[[#This Row],[Discount]])</f>
        <v>43959.344000000005</v>
      </c>
      <c r="Q1552" s="1" t="str">
        <f>IF(AND(Orders[[#This Row],[Order Value]]&gt;50000,Orders[[#This Row],[Status]]="Completed"),"Yes","No")</f>
        <v>No</v>
      </c>
      <c r="R1552" s="1" t="str">
        <f>IF(OR(Orders[[#This Row],[Region]]="Dhaka",Orders[[#This Row],[Region]]="Chattogram"),"Priority","Standard")</f>
        <v>Standard</v>
      </c>
      <c r="S1552" s="1" t="str">
        <f>_xlfn.CONCAT(Orders[[#This Row],[OrderID]],Orders[[#This Row],[CustomerID]],Orders[[#This Row],[Order Value]])</f>
        <v>O00254C015443959.344</v>
      </c>
    </row>
    <row r="1553" spans="1:19" x14ac:dyDescent="0.25">
      <c r="A1553" s="1" t="s">
        <v>2044</v>
      </c>
      <c r="B1553" s="1" t="s">
        <v>1028</v>
      </c>
      <c r="C1553" s="1" t="s">
        <v>12</v>
      </c>
      <c r="D1553" s="1" t="str">
        <f>VLOOKUP(C1553,Products[],2,FALSE)</f>
        <v>Beverages Plus 578</v>
      </c>
      <c r="E1553" s="1" t="str">
        <f>VLOOKUP(Orders[[#This Row],[ProductID]],Products[],3,FALSE)</f>
        <v>Groceries</v>
      </c>
      <c r="F1553" s="1" t="s">
        <v>105</v>
      </c>
      <c r="G1553" s="1" t="str">
        <f>_xlfn.XLOOKUP(Orders[[#This Row],[CustomerID]],'Customers'!A:A,'Customers'!E:E)</f>
        <v>SMB</v>
      </c>
      <c r="H1553" s="2">
        <v>45498</v>
      </c>
      <c r="I1553" s="2">
        <v>45507</v>
      </c>
      <c r="J1553">
        <v>9</v>
      </c>
      <c r="K1553">
        <v>4878.1099999999997</v>
      </c>
      <c r="L1553">
        <v>0.1</v>
      </c>
      <c r="M1553" s="1" t="s">
        <v>52</v>
      </c>
      <c r="N1553" s="1" t="s">
        <v>34</v>
      </c>
      <c r="O1553" s="1" t="s">
        <v>21</v>
      </c>
      <c r="P1553" s="3">
        <f>Orders[[#This Row],[Quantity]]*Orders[[#This Row],[UnitPrice]]*(1-Orders[[#This Row],[Discount]])</f>
        <v>39512.690999999999</v>
      </c>
      <c r="Q1553" s="1" t="str">
        <f>IF(AND(Orders[[#This Row],[Order Value]]&gt;50000,Orders[[#This Row],[Status]]="Completed"),"Yes","No")</f>
        <v>No</v>
      </c>
      <c r="R1553" s="1" t="str">
        <f>IF(OR(Orders[[#This Row],[Region]]="Dhaka",Orders[[#This Row],[Region]]="Chattogram"),"Priority","Standard")</f>
        <v>Priority</v>
      </c>
      <c r="S1553" s="1" t="str">
        <f>_xlfn.CONCAT(Orders[[#This Row],[OrderID]],Orders[[#This Row],[CustomerID]],Orders[[#This Row],[Order Value]])</f>
        <v>O02590C025339512.691</v>
      </c>
    </row>
    <row r="1554" spans="1:19" x14ac:dyDescent="0.25">
      <c r="A1554" s="1" t="s">
        <v>2045</v>
      </c>
      <c r="B1554" s="1" t="s">
        <v>463</v>
      </c>
      <c r="C1554" s="1" t="s">
        <v>108</v>
      </c>
      <c r="D1554" s="1" t="str">
        <f>VLOOKUP(C1554,Products[],2,FALSE)</f>
        <v>Men Max 446</v>
      </c>
      <c r="E1554" s="1" t="str">
        <f>VLOOKUP(Orders[[#This Row],[ProductID]],Products[],3,FALSE)</f>
        <v>Apparel</v>
      </c>
      <c r="F1554" s="1" t="s">
        <v>13</v>
      </c>
      <c r="G1554" s="1" t="str">
        <f>_xlfn.XLOOKUP(Orders[[#This Row],[CustomerID]],'Customers'!A:A,'Customers'!E:E)</f>
        <v>Consumer</v>
      </c>
      <c r="H1554" s="2">
        <v>45353</v>
      </c>
      <c r="I1554" s="2">
        <v>45361</v>
      </c>
      <c r="J1554">
        <v>23</v>
      </c>
      <c r="K1554">
        <v>2700.57</v>
      </c>
      <c r="L1554">
        <v>0.1</v>
      </c>
      <c r="M1554" s="1" t="s">
        <v>14</v>
      </c>
      <c r="N1554" s="1" t="s">
        <v>34</v>
      </c>
      <c r="O1554" s="1" t="s">
        <v>29</v>
      </c>
      <c r="P1554" s="3">
        <f>Orders[[#This Row],[Quantity]]*Orders[[#This Row],[UnitPrice]]*(1-Orders[[#This Row],[Discount]])</f>
        <v>55901.798999999999</v>
      </c>
      <c r="Q1554" s="1" t="str">
        <f>IF(AND(Orders[[#This Row],[Order Value]]&gt;50000,Orders[[#This Row],[Status]]="Completed"),"Yes","No")</f>
        <v>Yes</v>
      </c>
      <c r="R1554" s="1" t="str">
        <f>IF(OR(Orders[[#This Row],[Region]]="Dhaka",Orders[[#This Row],[Region]]="Chattogram"),"Priority","Standard")</f>
        <v>Standard</v>
      </c>
      <c r="S1554" s="1" t="str">
        <f>_xlfn.CONCAT(Orders[[#This Row],[OrderID]],Orders[[#This Row],[CustomerID]],Orders[[#This Row],[Order Value]])</f>
        <v>O05146C025955901.799</v>
      </c>
    </row>
    <row r="1555" spans="1:19" x14ac:dyDescent="0.25">
      <c r="A1555" s="1" t="s">
        <v>2046</v>
      </c>
      <c r="B1555" s="1" t="s">
        <v>497</v>
      </c>
      <c r="C1555" s="1" t="s">
        <v>159</v>
      </c>
      <c r="D1555" s="1" t="str">
        <f>VLOOKUP(C1555,Products[],2,FALSE)</f>
        <v>Kids Pro 394</v>
      </c>
      <c r="E1555" s="1" t="str">
        <f>VLOOKUP(Orders[[#This Row],[ProductID]],Products[],3,FALSE)</f>
        <v>Apparel</v>
      </c>
      <c r="F1555" s="1" t="s">
        <v>82</v>
      </c>
      <c r="G1555" s="1" t="str">
        <f>_xlfn.XLOOKUP(Orders[[#This Row],[CustomerID]],'Customers'!A:A,'Customers'!E:E)</f>
        <v>Consumer</v>
      </c>
      <c r="H1555" s="2">
        <v>45483</v>
      </c>
      <c r="I1555" s="2">
        <v>45493</v>
      </c>
      <c r="J1555">
        <v>5</v>
      </c>
      <c r="K1555">
        <v>4401.07</v>
      </c>
      <c r="L1555">
        <v>0</v>
      </c>
      <c r="M1555" s="1" t="s">
        <v>20</v>
      </c>
      <c r="N1555" s="1" t="s">
        <v>15</v>
      </c>
      <c r="O1555" s="1" t="s">
        <v>24</v>
      </c>
      <c r="P1555" s="3">
        <f>Orders[[#This Row],[Quantity]]*Orders[[#This Row],[UnitPrice]]*(1-Orders[[#This Row],[Discount]])</f>
        <v>22005.35</v>
      </c>
      <c r="Q1555" s="1" t="str">
        <f>IF(AND(Orders[[#This Row],[Order Value]]&gt;50000,Orders[[#This Row],[Status]]="Completed"),"Yes","No")</f>
        <v>No</v>
      </c>
      <c r="R1555" s="1" t="str">
        <f>IF(OR(Orders[[#This Row],[Region]]="Dhaka",Orders[[#This Row],[Region]]="Chattogram"),"Priority","Standard")</f>
        <v>Priority</v>
      </c>
      <c r="S1555" s="1" t="str">
        <f>_xlfn.CONCAT(Orders[[#This Row],[OrderID]],Orders[[#This Row],[CustomerID]],Orders[[#This Row],[Order Value]])</f>
        <v>O05946C031622005.35</v>
      </c>
    </row>
    <row r="1556" spans="1:19" x14ac:dyDescent="0.25">
      <c r="A1556" s="1" t="s">
        <v>2047</v>
      </c>
      <c r="B1556" s="1" t="s">
        <v>709</v>
      </c>
      <c r="C1556" s="1" t="s">
        <v>27</v>
      </c>
      <c r="D1556" s="1" t="str">
        <f>VLOOKUP(C1556,Products[],2,FALSE)</f>
        <v>Women Eco 225</v>
      </c>
      <c r="E1556" s="1" t="str">
        <f>VLOOKUP(Orders[[#This Row],[ProductID]],Products[],3,FALSE)</f>
        <v>Apparel</v>
      </c>
      <c r="F1556" s="1" t="s">
        <v>59</v>
      </c>
      <c r="G1556" s="1" t="str">
        <f>_xlfn.XLOOKUP(Orders[[#This Row],[CustomerID]],'Customers'!A:A,'Customers'!E:E)</f>
        <v>Corporate</v>
      </c>
      <c r="H1556" s="2">
        <v>45912</v>
      </c>
      <c r="I1556" s="2">
        <v>45926</v>
      </c>
      <c r="J1556">
        <v>19</v>
      </c>
      <c r="K1556">
        <v>4842.01</v>
      </c>
      <c r="L1556">
        <v>0.2</v>
      </c>
      <c r="M1556" s="1" t="s">
        <v>20</v>
      </c>
      <c r="N1556" s="1" t="s">
        <v>34</v>
      </c>
      <c r="O1556" s="1" t="s">
        <v>35</v>
      </c>
      <c r="P1556" s="3">
        <f>Orders[[#This Row],[Quantity]]*Orders[[#This Row],[UnitPrice]]*(1-Orders[[#This Row],[Discount]])</f>
        <v>73598.552000000011</v>
      </c>
      <c r="Q1556" s="1" t="str">
        <f>IF(AND(Orders[[#This Row],[Order Value]]&gt;50000,Orders[[#This Row],[Status]]="Completed"),"Yes","No")</f>
        <v>Yes</v>
      </c>
      <c r="R1556" s="1" t="str">
        <f>IF(OR(Orders[[#This Row],[Region]]="Dhaka",Orders[[#This Row],[Region]]="Chattogram"),"Priority","Standard")</f>
        <v>Priority</v>
      </c>
      <c r="S1556" s="1" t="str">
        <f>_xlfn.CONCAT(Orders[[#This Row],[OrderID]],Orders[[#This Row],[CustomerID]],Orders[[#This Row],[Order Value]])</f>
        <v>O05889C019573598.552</v>
      </c>
    </row>
    <row r="1557" spans="1:19" x14ac:dyDescent="0.25">
      <c r="A1557" s="1" t="s">
        <v>2048</v>
      </c>
      <c r="B1557" s="1" t="s">
        <v>296</v>
      </c>
      <c r="C1557" s="1" t="s">
        <v>32</v>
      </c>
      <c r="D1557" s="1" t="str">
        <f>VLOOKUP(C1557,Products[],2,FALSE)</f>
        <v>Binders Max 146</v>
      </c>
      <c r="E1557" s="1" t="str">
        <f>VLOOKUP(Orders[[#This Row],[ProductID]],Products[],3,FALSE)</f>
        <v>Office Supplies</v>
      </c>
      <c r="F1557" s="1" t="s">
        <v>13</v>
      </c>
      <c r="G1557" s="1" t="str">
        <f>_xlfn.XLOOKUP(Orders[[#This Row],[CustomerID]],'Customers'!A:A,'Customers'!E:E)</f>
        <v>Corporate</v>
      </c>
      <c r="H1557" s="2">
        <v>45338</v>
      </c>
      <c r="I1557" s="2">
        <v>45347</v>
      </c>
      <c r="J1557">
        <v>14</v>
      </c>
      <c r="K1557">
        <v>2298.2800000000002</v>
      </c>
      <c r="L1557">
        <v>0.1</v>
      </c>
      <c r="M1557" s="1" t="s">
        <v>20</v>
      </c>
      <c r="N1557" s="1" t="s">
        <v>34</v>
      </c>
      <c r="O1557" s="1" t="s">
        <v>35</v>
      </c>
      <c r="P1557" s="3">
        <f>Orders[[#This Row],[Quantity]]*Orders[[#This Row],[UnitPrice]]*(1-Orders[[#This Row],[Discount]])</f>
        <v>28958.328000000001</v>
      </c>
      <c r="Q1557" s="1" t="str">
        <f>IF(AND(Orders[[#This Row],[Order Value]]&gt;50000,Orders[[#This Row],[Status]]="Completed"),"Yes","No")</f>
        <v>No</v>
      </c>
      <c r="R1557" s="1" t="str">
        <f>IF(OR(Orders[[#This Row],[Region]]="Dhaka",Orders[[#This Row],[Region]]="Chattogram"),"Priority","Standard")</f>
        <v>Priority</v>
      </c>
      <c r="S1557" s="1" t="str">
        <f>_xlfn.CONCAT(Orders[[#This Row],[OrderID]],Orders[[#This Row],[CustomerID]],Orders[[#This Row],[Order Value]])</f>
        <v>O05065C045228958.328</v>
      </c>
    </row>
    <row r="1558" spans="1:19" x14ac:dyDescent="0.25">
      <c r="A1558" s="1" t="s">
        <v>2049</v>
      </c>
      <c r="B1558" s="1" t="s">
        <v>990</v>
      </c>
      <c r="C1558" s="1" t="s">
        <v>218</v>
      </c>
      <c r="D1558" s="1" t="str">
        <f>VLOOKUP(C1558,Products[],2,FALSE)</f>
        <v>Kids Eco 762</v>
      </c>
      <c r="E1558" s="1" t="str">
        <f>VLOOKUP(Orders[[#This Row],[ProductID]],Products[],3,FALSE)</f>
        <v>Apparel</v>
      </c>
      <c r="F1558" s="1" t="s">
        <v>152</v>
      </c>
      <c r="G1558" s="1" t="str">
        <f>_xlfn.XLOOKUP(Orders[[#This Row],[CustomerID]],'Customers'!A:A,'Customers'!E:E)</f>
        <v>consumer</v>
      </c>
      <c r="H1558" s="2">
        <v>45929</v>
      </c>
      <c r="I1558" s="2">
        <v>45929</v>
      </c>
      <c r="J1558">
        <v>6</v>
      </c>
      <c r="K1558">
        <v>3962.82</v>
      </c>
      <c r="L1558">
        <v>0.05</v>
      </c>
      <c r="M1558" s="1" t="s">
        <v>52</v>
      </c>
      <c r="N1558" s="1" t="s">
        <v>34</v>
      </c>
      <c r="O1558" s="1" t="s">
        <v>35</v>
      </c>
      <c r="P1558" s="3">
        <f>Orders[[#This Row],[Quantity]]*Orders[[#This Row],[UnitPrice]]*(1-Orders[[#This Row],[Discount]])</f>
        <v>22588.074000000001</v>
      </c>
      <c r="Q1558" s="1" t="str">
        <f>IF(AND(Orders[[#This Row],[Order Value]]&gt;50000,Orders[[#This Row],[Status]]="Completed"),"Yes","No")</f>
        <v>No</v>
      </c>
      <c r="R1558" s="1" t="str">
        <f>IF(OR(Orders[[#This Row],[Region]]="Dhaka",Orders[[#This Row],[Region]]="Chattogram"),"Priority","Standard")</f>
        <v>Priority</v>
      </c>
      <c r="S1558" s="1" t="str">
        <f>_xlfn.CONCAT(Orders[[#This Row],[OrderID]],Orders[[#This Row],[CustomerID]],Orders[[#This Row],[Order Value]])</f>
        <v>O02874C029522588.074</v>
      </c>
    </row>
    <row r="1559" spans="1:19" x14ac:dyDescent="0.25">
      <c r="A1559" s="1" t="s">
        <v>2050</v>
      </c>
      <c r="B1559" s="1" t="s">
        <v>94</v>
      </c>
      <c r="C1559" s="1" t="s">
        <v>111</v>
      </c>
      <c r="D1559" s="1" t="str">
        <f>VLOOKUP(C1559,Products[],2,FALSE)</f>
        <v>Footwear Eco 867</v>
      </c>
      <c r="E1559" s="1" t="str">
        <f>VLOOKUP(Orders[[#This Row],[ProductID]],Products[],3,FALSE)</f>
        <v>Apparel</v>
      </c>
      <c r="F1559" s="1" t="s">
        <v>55</v>
      </c>
      <c r="G1559" s="1" t="str">
        <f>_xlfn.XLOOKUP(Orders[[#This Row],[CustomerID]],'Customers'!A:A,'Customers'!E:E)</f>
        <v>consumer</v>
      </c>
      <c r="H1559" s="2">
        <v>45522</v>
      </c>
      <c r="I1559" s="2">
        <v>45525</v>
      </c>
      <c r="J1559">
        <v>23</v>
      </c>
      <c r="K1559">
        <v>7338.99</v>
      </c>
      <c r="L1559">
        <v>0</v>
      </c>
      <c r="M1559" s="1" t="s">
        <v>52</v>
      </c>
      <c r="N1559" s="1" t="s">
        <v>34</v>
      </c>
      <c r="O1559" s="1" t="s">
        <v>35</v>
      </c>
      <c r="P1559" s="3">
        <f>Orders[[#This Row],[Quantity]]*Orders[[#This Row],[UnitPrice]]*(1-Orders[[#This Row],[Discount]])</f>
        <v>168796.77</v>
      </c>
      <c r="Q1559" s="1" t="str">
        <f>IF(AND(Orders[[#This Row],[Order Value]]&gt;50000,Orders[[#This Row],[Status]]="Completed"),"Yes","No")</f>
        <v>Yes</v>
      </c>
      <c r="R1559" s="1" t="str">
        <f>IF(OR(Orders[[#This Row],[Region]]="Dhaka",Orders[[#This Row],[Region]]="Chattogram"),"Priority","Standard")</f>
        <v>Priority</v>
      </c>
      <c r="S1559" s="1" t="str">
        <f>_xlfn.CONCAT(Orders[[#This Row],[OrderID]],Orders[[#This Row],[CustomerID]],Orders[[#This Row],[Order Value]])</f>
        <v>O03046C0407168796.77</v>
      </c>
    </row>
    <row r="1560" spans="1:19" x14ac:dyDescent="0.25">
      <c r="A1560" s="1" t="s">
        <v>2051</v>
      </c>
      <c r="B1560" s="1" t="s">
        <v>447</v>
      </c>
      <c r="C1560" s="1" t="s">
        <v>267</v>
      </c>
      <c r="D1560" s="1" t="str">
        <f>VLOOKUP(C1560,Products[],2,FALSE)</f>
        <v>Decor Prime 953</v>
      </c>
      <c r="E1560" s="1" t="str">
        <f>VLOOKUP(Orders[[#This Row],[ProductID]],Products[],3,FALSE)</f>
        <v>Furniture</v>
      </c>
      <c r="F1560" s="1" t="s">
        <v>125</v>
      </c>
      <c r="G1560" s="1" t="str">
        <f>_xlfn.XLOOKUP(Orders[[#This Row],[CustomerID]],'Customers'!A:A,'Customers'!E:E)</f>
        <v>SMB</v>
      </c>
      <c r="H1560" s="2">
        <v>45687</v>
      </c>
      <c r="I1560" s="2">
        <v>45688</v>
      </c>
      <c r="J1560">
        <v>21</v>
      </c>
      <c r="K1560">
        <v>5347.03</v>
      </c>
      <c r="L1560">
        <v>0</v>
      </c>
      <c r="M1560" s="1" t="s">
        <v>52</v>
      </c>
      <c r="N1560" s="1" t="s">
        <v>84</v>
      </c>
      <c r="O1560" s="1" t="s">
        <v>24</v>
      </c>
      <c r="P1560" s="3">
        <f>Orders[[#This Row],[Quantity]]*Orders[[#This Row],[UnitPrice]]*(1-Orders[[#This Row],[Discount]])</f>
        <v>112287.62999999999</v>
      </c>
      <c r="Q1560" s="1" t="str">
        <f>IF(AND(Orders[[#This Row],[Order Value]]&gt;50000,Orders[[#This Row],[Status]]="Completed"),"Yes","No")</f>
        <v>No</v>
      </c>
      <c r="R1560" s="1" t="str">
        <f>IF(OR(Orders[[#This Row],[Region]]="Dhaka",Orders[[#This Row],[Region]]="Chattogram"),"Priority","Standard")</f>
        <v>Priority</v>
      </c>
      <c r="S1560" s="1" t="str">
        <f>_xlfn.CONCAT(Orders[[#This Row],[OrderID]],Orders[[#This Row],[CustomerID]],Orders[[#This Row],[Order Value]])</f>
        <v>O04047C0318112287.63</v>
      </c>
    </row>
    <row r="1561" spans="1:19" x14ac:dyDescent="0.25">
      <c r="A1561" s="1" t="s">
        <v>2052</v>
      </c>
      <c r="B1561" s="1" t="s">
        <v>386</v>
      </c>
      <c r="C1561" s="1" t="s">
        <v>148</v>
      </c>
      <c r="D1561" s="1" t="str">
        <f>VLOOKUP(C1561,Products[],2,FALSE)</f>
        <v>Audio Classic 927</v>
      </c>
      <c r="E1561" s="1" t="str">
        <f>VLOOKUP(Orders[[#This Row],[ProductID]],Products[],3,FALSE)</f>
        <v>Electronics</v>
      </c>
      <c r="F1561" s="1" t="s">
        <v>105</v>
      </c>
      <c r="G1561" s="1" t="str">
        <f>_xlfn.XLOOKUP(Orders[[#This Row],[CustomerID]],'Customers'!A:A,'Customers'!E:E)</f>
        <v>Corporate</v>
      </c>
      <c r="H1561" s="2">
        <v>45701</v>
      </c>
      <c r="I1561" s="2">
        <v>45702</v>
      </c>
      <c r="J1561">
        <v>14</v>
      </c>
      <c r="K1561">
        <v>4779.9399999999996</v>
      </c>
      <c r="L1561">
        <v>0.2</v>
      </c>
      <c r="M1561" s="1" t="s">
        <v>52</v>
      </c>
      <c r="N1561" s="1" t="s">
        <v>34</v>
      </c>
      <c r="O1561" s="1" t="s">
        <v>21</v>
      </c>
      <c r="P1561" s="3">
        <f>Orders[[#This Row],[Quantity]]*Orders[[#This Row],[UnitPrice]]*(1-Orders[[#This Row],[Discount]])</f>
        <v>53535.327999999994</v>
      </c>
      <c r="Q1561" s="1" t="str">
        <f>IF(AND(Orders[[#This Row],[Order Value]]&gt;50000,Orders[[#This Row],[Status]]="Completed"),"Yes","No")</f>
        <v>Yes</v>
      </c>
      <c r="R1561" s="1" t="str">
        <f>IF(OR(Orders[[#This Row],[Region]]="Dhaka",Orders[[#This Row],[Region]]="Chattogram"),"Priority","Standard")</f>
        <v>Priority</v>
      </c>
      <c r="S1561" s="1" t="str">
        <f>_xlfn.CONCAT(Orders[[#This Row],[OrderID]],Orders[[#This Row],[CustomerID]],Orders[[#This Row],[Order Value]])</f>
        <v>O02684C016553535.328</v>
      </c>
    </row>
    <row r="1562" spans="1:19" x14ac:dyDescent="0.25">
      <c r="A1562" s="1" t="s">
        <v>2053</v>
      </c>
      <c r="B1562" s="1" t="s">
        <v>550</v>
      </c>
      <c r="C1562" s="1" t="s">
        <v>22</v>
      </c>
      <c r="D1562" s="1" t="str">
        <f>VLOOKUP(C1562,Products[],2,FALSE)</f>
        <v>Laptops Lite 159</v>
      </c>
      <c r="E1562" s="1" t="str">
        <f>VLOOKUP(Orders[[#This Row],[ProductID]],Products[],3,FALSE)</f>
        <v>Electronics</v>
      </c>
      <c r="F1562" s="1" t="s">
        <v>59</v>
      </c>
      <c r="G1562" s="1" t="str">
        <f>_xlfn.XLOOKUP(Orders[[#This Row],[CustomerID]],'Customers'!A:A,'Customers'!E:E)</f>
        <v>Consumer</v>
      </c>
      <c r="H1562" s="2">
        <v>45714</v>
      </c>
      <c r="I1562" s="2">
        <v>45713</v>
      </c>
      <c r="J1562">
        <v>10</v>
      </c>
      <c r="K1562">
        <v>6506.1</v>
      </c>
      <c r="L1562">
        <v>0.2</v>
      </c>
      <c r="M1562" s="1" t="s">
        <v>20</v>
      </c>
      <c r="N1562" s="1" t="s">
        <v>34</v>
      </c>
      <c r="O1562" s="1" t="s">
        <v>29</v>
      </c>
      <c r="P1562" s="3">
        <f>Orders[[#This Row],[Quantity]]*Orders[[#This Row],[UnitPrice]]*(1-Orders[[#This Row],[Discount]])</f>
        <v>52048.800000000003</v>
      </c>
      <c r="Q1562" s="1" t="str">
        <f>IF(AND(Orders[[#This Row],[Order Value]]&gt;50000,Orders[[#This Row],[Status]]="Completed"),"Yes","No")</f>
        <v>Yes</v>
      </c>
      <c r="R1562" s="1" t="str">
        <f>IF(OR(Orders[[#This Row],[Region]]="Dhaka",Orders[[#This Row],[Region]]="Chattogram"),"Priority","Standard")</f>
        <v>Priority</v>
      </c>
      <c r="S1562" s="1" t="str">
        <f>_xlfn.CONCAT(Orders[[#This Row],[OrderID]],Orders[[#This Row],[CustomerID]],Orders[[#This Row],[Order Value]])</f>
        <v>O01434C049652048.8</v>
      </c>
    </row>
    <row r="1563" spans="1:19" x14ac:dyDescent="0.25">
      <c r="A1563" s="1" t="s">
        <v>2054</v>
      </c>
      <c r="B1563" s="1" t="s">
        <v>279</v>
      </c>
      <c r="C1563" s="1" t="s">
        <v>197</v>
      </c>
      <c r="D1563" s="1" t="str">
        <f>VLOOKUP(C1563,Products[],2,FALSE)</f>
        <v>Chairs Prime 149</v>
      </c>
      <c r="E1563" s="1" t="str">
        <f>VLOOKUP(Orders[[#This Row],[ProductID]],Products[],3,FALSE)</f>
        <v>Furniture</v>
      </c>
      <c r="F1563" s="1" t="s">
        <v>63</v>
      </c>
      <c r="G1563" s="1" t="str">
        <f>_xlfn.XLOOKUP(Orders[[#This Row],[CustomerID]],'Customers'!A:A,'Customers'!E:E)</f>
        <v>Home Office</v>
      </c>
      <c r="H1563" s="2">
        <v>45795</v>
      </c>
      <c r="I1563" s="2">
        <v>45800</v>
      </c>
      <c r="J1563">
        <v>14</v>
      </c>
      <c r="K1563">
        <v>6715.96</v>
      </c>
      <c r="L1563">
        <v>0.1</v>
      </c>
      <c r="M1563" s="1" t="s">
        <v>52</v>
      </c>
      <c r="N1563" s="1" t="s">
        <v>28</v>
      </c>
      <c r="O1563" s="1" t="s">
        <v>29</v>
      </c>
      <c r="P1563" s="3">
        <f>Orders[[#This Row],[Quantity]]*Orders[[#This Row],[UnitPrice]]*(1-Orders[[#This Row],[Discount]])</f>
        <v>84621.096000000005</v>
      </c>
      <c r="Q1563" s="1" t="str">
        <f>IF(AND(Orders[[#This Row],[Order Value]]&gt;50000,Orders[[#This Row],[Status]]="Completed"),"Yes","No")</f>
        <v>No</v>
      </c>
      <c r="R1563" s="1" t="str">
        <f>IF(OR(Orders[[#This Row],[Region]]="Dhaka",Orders[[#This Row],[Region]]="Chattogram"),"Priority","Standard")</f>
        <v>Priority</v>
      </c>
      <c r="S1563" s="1" t="str">
        <f>_xlfn.CONCAT(Orders[[#This Row],[OrderID]],Orders[[#This Row],[CustomerID]],Orders[[#This Row],[Order Value]])</f>
        <v>O03685C030084621.096</v>
      </c>
    </row>
    <row r="1564" spans="1:19" x14ac:dyDescent="0.25">
      <c r="A1564" s="1" t="s">
        <v>2055</v>
      </c>
      <c r="B1564" s="1" t="s">
        <v>661</v>
      </c>
      <c r="C1564" s="1" t="s">
        <v>141</v>
      </c>
      <c r="D1564" s="1" t="str">
        <f>VLOOKUP(C1564,Products[],2,FALSE)</f>
        <v>Footwear Deluxe 366</v>
      </c>
      <c r="E1564" s="1" t="str">
        <f>VLOOKUP(Orders[[#This Row],[ProductID]],Products[],3,FALSE)</f>
        <v>Apparel</v>
      </c>
      <c r="F1564" s="1" t="s">
        <v>105</v>
      </c>
      <c r="G1564" s="1" t="str">
        <f>_xlfn.XLOOKUP(Orders[[#This Row],[CustomerID]],'Customers'!A:A,'Customers'!E:E)</f>
        <v>SMB</v>
      </c>
      <c r="H1564" s="2">
        <v>45409</v>
      </c>
      <c r="I1564" s="2">
        <v>45412</v>
      </c>
      <c r="J1564">
        <v>21</v>
      </c>
      <c r="K1564">
        <v>196.74</v>
      </c>
      <c r="L1564">
        <v>0.1</v>
      </c>
      <c r="M1564" s="1" t="s">
        <v>20</v>
      </c>
      <c r="N1564" s="1" t="s">
        <v>34</v>
      </c>
      <c r="O1564" s="1" t="s">
        <v>21</v>
      </c>
      <c r="P1564" s="3">
        <f>Orders[[#This Row],[Quantity]]*Orders[[#This Row],[UnitPrice]]*(1-Orders[[#This Row],[Discount]])</f>
        <v>3718.386</v>
      </c>
      <c r="Q1564" s="1" t="str">
        <f>IF(AND(Orders[[#This Row],[Order Value]]&gt;50000,Orders[[#This Row],[Status]]="Completed"),"Yes","No")</f>
        <v>No</v>
      </c>
      <c r="R1564" s="1" t="str">
        <f>IF(OR(Orders[[#This Row],[Region]]="Dhaka",Orders[[#This Row],[Region]]="Chattogram"),"Priority","Standard")</f>
        <v>Priority</v>
      </c>
      <c r="S1564" s="1" t="str">
        <f>_xlfn.CONCAT(Orders[[#This Row],[OrderID]],Orders[[#This Row],[CustomerID]],Orders[[#This Row],[Order Value]])</f>
        <v>O02042C00243718.386</v>
      </c>
    </row>
    <row r="1565" spans="1:19" x14ac:dyDescent="0.25">
      <c r="A1565" s="1" t="s">
        <v>2056</v>
      </c>
      <c r="B1565" s="1" t="s">
        <v>321</v>
      </c>
      <c r="C1565" s="1" t="s">
        <v>131</v>
      </c>
      <c r="D1565" s="1" t="str">
        <f>VLOOKUP(C1565,Products[],2,FALSE)</f>
        <v>Tables Plus 844</v>
      </c>
      <c r="E1565" s="1" t="str">
        <f>VLOOKUP(Orders[[#This Row],[ProductID]],Products[],3,FALSE)</f>
        <v>Furniture</v>
      </c>
      <c r="F1565" s="1" t="s">
        <v>33</v>
      </c>
      <c r="G1565" s="1" t="str">
        <f>_xlfn.XLOOKUP(Orders[[#This Row],[CustomerID]],'Customers'!A:A,'Customers'!E:E)</f>
        <v>consumer</v>
      </c>
      <c r="H1565" s="2">
        <v>45993</v>
      </c>
      <c r="I1565" s="2">
        <v>46004</v>
      </c>
      <c r="J1565">
        <v>9</v>
      </c>
      <c r="K1565">
        <v>797.89</v>
      </c>
      <c r="L1565">
        <v>0.1</v>
      </c>
      <c r="M1565" s="1" t="s">
        <v>43</v>
      </c>
      <c r="N1565" s="1" t="s">
        <v>84</v>
      </c>
      <c r="O1565" s="1" t="s">
        <v>24</v>
      </c>
      <c r="P1565" s="3">
        <f>Orders[[#This Row],[Quantity]]*Orders[[#This Row],[UnitPrice]]*(1-Orders[[#This Row],[Discount]])</f>
        <v>6462.9090000000006</v>
      </c>
      <c r="Q1565" s="1" t="str">
        <f>IF(AND(Orders[[#This Row],[Order Value]]&gt;50000,Orders[[#This Row],[Status]]="Completed"),"Yes","No")</f>
        <v>No</v>
      </c>
      <c r="R1565" s="1" t="str">
        <f>IF(OR(Orders[[#This Row],[Region]]="Dhaka",Orders[[#This Row],[Region]]="Chattogram"),"Priority","Standard")</f>
        <v>Standard</v>
      </c>
      <c r="S1565" s="1" t="str">
        <f>_xlfn.CONCAT(Orders[[#This Row],[OrderID]],Orders[[#This Row],[CustomerID]],Orders[[#This Row],[Order Value]])</f>
        <v>O03686C03046462.909</v>
      </c>
    </row>
    <row r="1566" spans="1:19" x14ac:dyDescent="0.25">
      <c r="A1566" s="1" t="s">
        <v>2057</v>
      </c>
      <c r="B1566" s="1" t="s">
        <v>296</v>
      </c>
      <c r="C1566" s="1" t="s">
        <v>174</v>
      </c>
      <c r="D1566" s="1" t="str">
        <f>VLOOKUP(C1566,Products[],2,FALSE)</f>
        <v>Women Eco 309</v>
      </c>
      <c r="E1566" s="1" t="str">
        <f>VLOOKUP(Orders[[#This Row],[ProductID]],Products[],3,FALSE)</f>
        <v>Apparel</v>
      </c>
      <c r="F1566" s="1" t="s">
        <v>125</v>
      </c>
      <c r="G1566" s="1" t="str">
        <f>_xlfn.XLOOKUP(Orders[[#This Row],[CustomerID]],'Customers'!A:A,'Customers'!E:E)</f>
        <v>Corporate</v>
      </c>
      <c r="H1566" s="2">
        <v>45938</v>
      </c>
      <c r="I1566" s="2">
        <v>45940</v>
      </c>
      <c r="J1566">
        <v>9</v>
      </c>
      <c r="K1566">
        <v>1202.3900000000001</v>
      </c>
      <c r="L1566">
        <v>0</v>
      </c>
      <c r="M1566" s="1" t="s">
        <v>14</v>
      </c>
      <c r="N1566" s="1" t="s">
        <v>15</v>
      </c>
      <c r="O1566" s="1" t="s">
        <v>24</v>
      </c>
      <c r="P1566" s="3">
        <f>Orders[[#This Row],[Quantity]]*Orders[[#This Row],[UnitPrice]]*(1-Orders[[#This Row],[Discount]])</f>
        <v>10821.51</v>
      </c>
      <c r="Q1566" s="1" t="str">
        <f>IF(AND(Orders[[#This Row],[Order Value]]&gt;50000,Orders[[#This Row],[Status]]="Completed"),"Yes","No")</f>
        <v>No</v>
      </c>
      <c r="R1566" s="1" t="str">
        <f>IF(OR(Orders[[#This Row],[Region]]="Dhaka",Orders[[#This Row],[Region]]="Chattogram"),"Priority","Standard")</f>
        <v>Standard</v>
      </c>
      <c r="S1566" s="1" t="str">
        <f>_xlfn.CONCAT(Orders[[#This Row],[OrderID]],Orders[[#This Row],[CustomerID]],Orders[[#This Row],[Order Value]])</f>
        <v>O03530C045210821.51</v>
      </c>
    </row>
    <row r="1567" spans="1:19" x14ac:dyDescent="0.25">
      <c r="A1567" s="1" t="s">
        <v>2058</v>
      </c>
      <c r="B1567" s="1" t="s">
        <v>438</v>
      </c>
      <c r="C1567" s="1" t="s">
        <v>218</v>
      </c>
      <c r="D1567" s="1" t="str">
        <f>VLOOKUP(C1567,Products[],2,FALSE)</f>
        <v>Kids Eco 762</v>
      </c>
      <c r="E1567" s="1" t="str">
        <f>VLOOKUP(Orders[[#This Row],[ProductID]],Products[],3,FALSE)</f>
        <v>Apparel</v>
      </c>
      <c r="F1567" s="1" t="s">
        <v>42</v>
      </c>
      <c r="G1567" s="1" t="str">
        <f>_xlfn.XLOOKUP(Orders[[#This Row],[CustomerID]],'Customers'!A:A,'Customers'!E:E)</f>
        <v>consumer</v>
      </c>
      <c r="H1567" s="2">
        <v>45832</v>
      </c>
      <c r="I1567" s="2">
        <v>45844</v>
      </c>
      <c r="J1567">
        <v>13</v>
      </c>
      <c r="K1567">
        <v>5554.18</v>
      </c>
      <c r="L1567">
        <v>0.1</v>
      </c>
      <c r="M1567" s="1" t="s">
        <v>39</v>
      </c>
      <c r="N1567" s="1" t="s">
        <v>34</v>
      </c>
      <c r="O1567" s="1" t="s">
        <v>29</v>
      </c>
      <c r="P1567" s="3">
        <f>Orders[[#This Row],[Quantity]]*Orders[[#This Row],[UnitPrice]]*(1-Orders[[#This Row],[Discount]])</f>
        <v>64983.905999999995</v>
      </c>
      <c r="Q1567" s="1" t="str">
        <f>IF(AND(Orders[[#This Row],[Order Value]]&gt;50000,Orders[[#This Row],[Status]]="Completed"),"Yes","No")</f>
        <v>Yes</v>
      </c>
      <c r="R1567" s="1" t="str">
        <f>IF(OR(Orders[[#This Row],[Region]]="Dhaka",Orders[[#This Row],[Region]]="Chattogram"),"Priority","Standard")</f>
        <v>Standard</v>
      </c>
      <c r="S1567" s="1" t="str">
        <f>_xlfn.CONCAT(Orders[[#This Row],[OrderID]],Orders[[#This Row],[CustomerID]],Orders[[#This Row],[Order Value]])</f>
        <v>O00427C017664983.906</v>
      </c>
    </row>
    <row r="1568" spans="1:19" x14ac:dyDescent="0.25">
      <c r="A1568" s="1" t="s">
        <v>2059</v>
      </c>
      <c r="B1568" s="1" t="s">
        <v>878</v>
      </c>
      <c r="C1568" s="1" t="s">
        <v>87</v>
      </c>
      <c r="D1568" s="1" t="str">
        <f>VLOOKUP(C1568,Products[],2,FALSE)</f>
        <v>Storage Plus 812</v>
      </c>
      <c r="E1568" s="1" t="str">
        <f>VLOOKUP(Orders[[#This Row],[ProductID]],Products[],3,FALSE)</f>
        <v>Furniture</v>
      </c>
      <c r="F1568" s="1" t="s">
        <v>19</v>
      </c>
      <c r="G1568" s="1" t="str">
        <f>_xlfn.XLOOKUP(Orders[[#This Row],[CustomerID]],'Customers'!A:A,'Customers'!E:E)</f>
        <v>Corporate</v>
      </c>
      <c r="H1568" s="2">
        <v>45379</v>
      </c>
      <c r="I1568" s="2">
        <v>45390</v>
      </c>
      <c r="J1568">
        <v>3</v>
      </c>
      <c r="K1568">
        <v>792.9</v>
      </c>
      <c r="L1568">
        <v>0.05</v>
      </c>
      <c r="M1568" s="1" t="s">
        <v>43</v>
      </c>
      <c r="N1568" s="1" t="s">
        <v>34</v>
      </c>
      <c r="O1568" s="1" t="s">
        <v>21</v>
      </c>
      <c r="P1568" s="3">
        <f>Orders[[#This Row],[Quantity]]*Orders[[#This Row],[UnitPrice]]*(1-Orders[[#This Row],[Discount]])</f>
        <v>2259.7649999999999</v>
      </c>
      <c r="Q1568" s="1" t="str">
        <f>IF(AND(Orders[[#This Row],[Order Value]]&gt;50000,Orders[[#This Row],[Status]]="Completed"),"Yes","No")</f>
        <v>No</v>
      </c>
      <c r="R1568" s="1" t="str">
        <f>IF(OR(Orders[[#This Row],[Region]]="Dhaka",Orders[[#This Row],[Region]]="Chattogram"),"Priority","Standard")</f>
        <v>Standard</v>
      </c>
      <c r="S1568" s="1" t="str">
        <f>_xlfn.CONCAT(Orders[[#This Row],[OrderID]],Orders[[#This Row],[CustomerID]],Orders[[#This Row],[Order Value]])</f>
        <v>O00005C02572259.765</v>
      </c>
    </row>
    <row r="1569" spans="1:19" x14ac:dyDescent="0.25">
      <c r="A1569" s="1" t="s">
        <v>2060</v>
      </c>
      <c r="B1569" s="1" t="s">
        <v>658</v>
      </c>
      <c r="C1569" s="1" t="s">
        <v>194</v>
      </c>
      <c r="D1569" s="1" t="str">
        <f>VLOOKUP(C1569,Products[],2,FALSE)</f>
        <v>Pens Mini 388</v>
      </c>
      <c r="E1569" s="1" t="str">
        <f>VLOOKUP(Orders[[#This Row],[ProductID]],Products[],3,FALSE)</f>
        <v>Office Supplies</v>
      </c>
      <c r="F1569" s="1" t="s">
        <v>82</v>
      </c>
      <c r="G1569" s="1" t="str">
        <f>_xlfn.XLOOKUP(Orders[[#This Row],[CustomerID]],'Customers'!A:A,'Customers'!E:E)</f>
        <v>consumer</v>
      </c>
      <c r="H1569" s="2">
        <v>45964</v>
      </c>
      <c r="I1569" s="2">
        <v>45975</v>
      </c>
      <c r="J1569">
        <v>19</v>
      </c>
      <c r="K1569">
        <v>7709.79</v>
      </c>
      <c r="L1569">
        <v>0</v>
      </c>
      <c r="M1569" s="1" t="s">
        <v>39</v>
      </c>
      <c r="N1569" s="1" t="s">
        <v>28</v>
      </c>
      <c r="O1569" s="1" t="s">
        <v>35</v>
      </c>
      <c r="P1569" s="3">
        <f>Orders[[#This Row],[Quantity]]*Orders[[#This Row],[UnitPrice]]*(1-Orders[[#This Row],[Discount]])</f>
        <v>146486.01</v>
      </c>
      <c r="Q1569" s="1" t="str">
        <f>IF(AND(Orders[[#This Row],[Order Value]]&gt;50000,Orders[[#This Row],[Status]]="Completed"),"Yes","No")</f>
        <v>No</v>
      </c>
      <c r="R1569" s="1" t="str">
        <f>IF(OR(Orders[[#This Row],[Region]]="Dhaka",Orders[[#This Row],[Region]]="Chattogram"),"Priority","Standard")</f>
        <v>Standard</v>
      </c>
      <c r="S1569" s="1" t="str">
        <f>_xlfn.CONCAT(Orders[[#This Row],[OrderID]],Orders[[#This Row],[CustomerID]],Orders[[#This Row],[Order Value]])</f>
        <v>O05110C0442146486.01</v>
      </c>
    </row>
    <row r="1570" spans="1:19" x14ac:dyDescent="0.25">
      <c r="A1570" s="1" t="s">
        <v>2061</v>
      </c>
      <c r="B1570" s="1" t="s">
        <v>642</v>
      </c>
      <c r="C1570" s="1" t="s">
        <v>131</v>
      </c>
      <c r="D1570" s="1" t="str">
        <f>VLOOKUP(C1570,Products[],2,FALSE)</f>
        <v>Tables Plus 844</v>
      </c>
      <c r="E1570" s="1" t="str">
        <f>VLOOKUP(Orders[[#This Row],[ProductID]],Products[],3,FALSE)</f>
        <v>Furniture</v>
      </c>
      <c r="F1570" s="1" t="s">
        <v>33</v>
      </c>
      <c r="G1570" s="1" t="str">
        <f>_xlfn.XLOOKUP(Orders[[#This Row],[CustomerID]],'Customers'!A:A,'Customers'!E:E)</f>
        <v>SMB</v>
      </c>
      <c r="H1570" s="2">
        <v>45859</v>
      </c>
      <c r="I1570" s="2">
        <v>45863</v>
      </c>
      <c r="J1570">
        <v>19</v>
      </c>
      <c r="K1570">
        <v>4713.72</v>
      </c>
      <c r="L1570">
        <v>0</v>
      </c>
      <c r="M1570" s="1" t="s">
        <v>14</v>
      </c>
      <c r="N1570" s="1" t="s">
        <v>84</v>
      </c>
      <c r="O1570" s="1" t="s">
        <v>35</v>
      </c>
      <c r="P1570" s="3">
        <f>Orders[[#This Row],[Quantity]]*Orders[[#This Row],[UnitPrice]]*(1-Orders[[#This Row],[Discount]])</f>
        <v>89560.680000000008</v>
      </c>
      <c r="Q1570" s="1" t="str">
        <f>IF(AND(Orders[[#This Row],[Order Value]]&gt;50000,Orders[[#This Row],[Status]]="Completed"),"Yes","No")</f>
        <v>No</v>
      </c>
      <c r="R1570" s="1" t="str">
        <f>IF(OR(Orders[[#This Row],[Region]]="Dhaka",Orders[[#This Row],[Region]]="Chattogram"),"Priority","Standard")</f>
        <v>Standard</v>
      </c>
      <c r="S1570" s="1" t="str">
        <f>_xlfn.CONCAT(Orders[[#This Row],[OrderID]],Orders[[#This Row],[CustomerID]],Orders[[#This Row],[Order Value]])</f>
        <v>O04075C049789560.68</v>
      </c>
    </row>
    <row r="1571" spans="1:19" x14ac:dyDescent="0.25">
      <c r="A1571" s="1" t="s">
        <v>2062</v>
      </c>
      <c r="B1571" s="1" t="s">
        <v>950</v>
      </c>
      <c r="C1571" s="1" t="s">
        <v>151</v>
      </c>
      <c r="D1571" s="1" t="str">
        <f>VLOOKUP(C1571,Products[],2,FALSE)</f>
        <v>Paper Lite 570</v>
      </c>
      <c r="E1571" s="1" t="str">
        <f>VLOOKUP(Orders[[#This Row],[ProductID]],Products[],3,FALSE)</f>
        <v>Office Supplies</v>
      </c>
      <c r="F1571" s="1" t="s">
        <v>51</v>
      </c>
      <c r="G1571" s="1" t="str">
        <f>_xlfn.XLOOKUP(Orders[[#This Row],[CustomerID]],'Customers'!A:A,'Customers'!E:E)</f>
        <v>Home Office</v>
      </c>
      <c r="H1571" s="2">
        <v>45336</v>
      </c>
      <c r="I1571" s="2">
        <v>45341</v>
      </c>
      <c r="J1571">
        <v>3</v>
      </c>
      <c r="K1571">
        <v>6453.26</v>
      </c>
      <c r="L1571">
        <v>0</v>
      </c>
      <c r="M1571" s="1" t="s">
        <v>14</v>
      </c>
      <c r="N1571" s="1" t="s">
        <v>84</v>
      </c>
      <c r="O1571" s="1" t="s">
        <v>29</v>
      </c>
      <c r="P1571" s="3">
        <f>Orders[[#This Row],[Quantity]]*Orders[[#This Row],[UnitPrice]]*(1-Orders[[#This Row],[Discount]])</f>
        <v>19359.78</v>
      </c>
      <c r="Q1571" s="1" t="str">
        <f>IF(AND(Orders[[#This Row],[Order Value]]&gt;50000,Orders[[#This Row],[Status]]="Completed"),"Yes","No")</f>
        <v>No</v>
      </c>
      <c r="R1571" s="1" t="str">
        <f>IF(OR(Orders[[#This Row],[Region]]="Dhaka",Orders[[#This Row],[Region]]="Chattogram"),"Priority","Standard")</f>
        <v>Standard</v>
      </c>
      <c r="S1571" s="1" t="str">
        <f>_xlfn.CONCAT(Orders[[#This Row],[OrderID]],Orders[[#This Row],[CustomerID]],Orders[[#This Row],[Order Value]])</f>
        <v>O05304C029419359.78</v>
      </c>
    </row>
    <row r="1572" spans="1:19" hidden="1" x14ac:dyDescent="0.25">
      <c r="A1572" s="1" t="s">
        <v>2063</v>
      </c>
      <c r="B1572" s="1" t="s">
        <v>553</v>
      </c>
      <c r="C1572" s="1" t="s">
        <v>38</v>
      </c>
      <c r="D1572" s="1" t="e">
        <f>VLOOKUP(C1572,Products[],2,FALSE)</f>
        <v>#N/A</v>
      </c>
      <c r="E1572" s="1" t="e">
        <f>VLOOKUP(Orders[[#This Row],[ProductID]],Products[],3,FALSE)</f>
        <v>#N/A</v>
      </c>
      <c r="F1572" s="1" t="s">
        <v>152</v>
      </c>
      <c r="G1572" s="1" t="str">
        <f>_xlfn.XLOOKUP(Orders[[#This Row],[CustomerID]],'Customers'!A:A,'Customers'!E:E)</f>
        <v>consumer</v>
      </c>
      <c r="H1572" s="2">
        <v>45940</v>
      </c>
      <c r="I1572" s="2">
        <v>45949</v>
      </c>
      <c r="J1572">
        <v>22</v>
      </c>
      <c r="K1572">
        <v>6953.48</v>
      </c>
      <c r="L1572">
        <v>0.1</v>
      </c>
      <c r="M1572" s="1" t="s">
        <v>14</v>
      </c>
      <c r="N1572" s="1" t="s">
        <v>84</v>
      </c>
      <c r="O1572" s="1" t="s">
        <v>35</v>
      </c>
      <c r="P1572" s="3">
        <f>Orders[[#This Row],[Quantity]]*Orders[[#This Row],[UnitPrice]]*(1-Orders[[#This Row],[Discount]])</f>
        <v>137678.90400000001</v>
      </c>
      <c r="Q1572" s="1" t="str">
        <f>IF(AND(Orders[[#This Row],[Order Value]]&gt;50000,Orders[[#This Row],[Status]]="Completed"),"Yes","No")</f>
        <v>No</v>
      </c>
      <c r="R1572" s="1" t="str">
        <f>IF(OR(Orders[[#This Row],[Region]]="Dhaka",Orders[[#This Row],[Region]]="Chattogram"),"Priority","Standard")</f>
        <v>Standard</v>
      </c>
      <c r="S1572" s="1" t="str">
        <f>_xlfn.CONCAT(Orders[[#This Row],[OrderID]],Orders[[#This Row],[CustomerID]],Orders[[#This Row],[Order Value]])</f>
        <v>O03570C0151137678.904</v>
      </c>
    </row>
    <row r="1573" spans="1:19" x14ac:dyDescent="0.25">
      <c r="A1573" s="1" t="s">
        <v>2064</v>
      </c>
      <c r="B1573" s="1" t="s">
        <v>101</v>
      </c>
      <c r="C1573" s="1" t="s">
        <v>267</v>
      </c>
      <c r="D1573" s="1" t="str">
        <f>VLOOKUP(C1573,Products[],2,FALSE)</f>
        <v>Decor Prime 953</v>
      </c>
      <c r="E1573" s="1" t="str">
        <f>VLOOKUP(Orders[[#This Row],[ProductID]],Products[],3,FALSE)</f>
        <v>Furniture</v>
      </c>
      <c r="F1573" s="1" t="s">
        <v>42</v>
      </c>
      <c r="G1573" s="1" t="str">
        <f>_xlfn.XLOOKUP(Orders[[#This Row],[CustomerID]],'Customers'!A:A,'Customers'!E:E)</f>
        <v>Home Office</v>
      </c>
      <c r="H1573" s="2">
        <v>45460</v>
      </c>
      <c r="I1573" s="2">
        <v>45460</v>
      </c>
      <c r="J1573">
        <v>24</v>
      </c>
      <c r="K1573">
        <v>934.82</v>
      </c>
      <c r="L1573">
        <v>0.05</v>
      </c>
      <c r="M1573" s="1" t="s">
        <v>20</v>
      </c>
      <c r="N1573" s="1" t="s">
        <v>34</v>
      </c>
      <c r="O1573" s="1" t="s">
        <v>21</v>
      </c>
      <c r="P1573" s="3">
        <f>Orders[[#This Row],[Quantity]]*Orders[[#This Row],[UnitPrice]]*(1-Orders[[#This Row],[Discount]])</f>
        <v>21313.896000000001</v>
      </c>
      <c r="Q1573" s="1" t="str">
        <f>IF(AND(Orders[[#This Row],[Order Value]]&gt;50000,Orders[[#This Row],[Status]]="Completed"),"Yes","No")</f>
        <v>No</v>
      </c>
      <c r="R1573" s="1" t="str">
        <f>IF(OR(Orders[[#This Row],[Region]]="Dhaka",Orders[[#This Row],[Region]]="Chattogram"),"Priority","Standard")</f>
        <v>Priority</v>
      </c>
      <c r="S1573" s="1" t="str">
        <f>_xlfn.CONCAT(Orders[[#This Row],[OrderID]],Orders[[#This Row],[CustomerID]],Orders[[#This Row],[Order Value]])</f>
        <v>O02714C015821313.896</v>
      </c>
    </row>
    <row r="1574" spans="1:19" x14ac:dyDescent="0.25">
      <c r="A1574" s="1" t="s">
        <v>2065</v>
      </c>
      <c r="B1574" s="1" t="s">
        <v>936</v>
      </c>
      <c r="C1574" s="1" t="s">
        <v>141</v>
      </c>
      <c r="D1574" s="1" t="str">
        <f>VLOOKUP(C1574,Products[],2,FALSE)</f>
        <v>Footwear Deluxe 366</v>
      </c>
      <c r="E1574" s="1" t="str">
        <f>VLOOKUP(Orders[[#This Row],[ProductID]],Products[],3,FALSE)</f>
        <v>Apparel</v>
      </c>
      <c r="F1574" s="1" t="s">
        <v>19</v>
      </c>
      <c r="G1574" s="1" t="str">
        <f>_xlfn.XLOOKUP(Orders[[#This Row],[CustomerID]],'Customers'!A:A,'Customers'!E:E)</f>
        <v>Corporate</v>
      </c>
      <c r="H1574" s="2">
        <v>45629</v>
      </c>
      <c r="I1574" s="2">
        <v>45637</v>
      </c>
      <c r="J1574">
        <v>20</v>
      </c>
      <c r="K1574">
        <v>5361.81</v>
      </c>
      <c r="L1574">
        <v>0</v>
      </c>
      <c r="M1574" s="1" t="s">
        <v>20</v>
      </c>
      <c r="N1574" s="1" t="s">
        <v>15</v>
      </c>
      <c r="O1574" s="1" t="s">
        <v>35</v>
      </c>
      <c r="P1574" s="3">
        <f>Orders[[#This Row],[Quantity]]*Orders[[#This Row],[UnitPrice]]*(1-Orders[[#This Row],[Discount]])</f>
        <v>107236.20000000001</v>
      </c>
      <c r="Q1574" s="1" t="str">
        <f>IF(AND(Orders[[#This Row],[Order Value]]&gt;50000,Orders[[#This Row],[Status]]="Completed"),"Yes","No")</f>
        <v>No</v>
      </c>
      <c r="R1574" s="1" t="str">
        <f>IF(OR(Orders[[#This Row],[Region]]="Dhaka",Orders[[#This Row],[Region]]="Chattogram"),"Priority","Standard")</f>
        <v>Priority</v>
      </c>
      <c r="S1574" s="1" t="str">
        <f>_xlfn.CONCAT(Orders[[#This Row],[OrderID]],Orders[[#This Row],[CustomerID]],Orders[[#This Row],[Order Value]])</f>
        <v>O00750C0020107236.2</v>
      </c>
    </row>
    <row r="1575" spans="1:19" x14ac:dyDescent="0.25">
      <c r="A1575" s="1" t="s">
        <v>2066</v>
      </c>
      <c r="B1575" s="1" t="s">
        <v>93</v>
      </c>
      <c r="C1575" s="1" t="s">
        <v>297</v>
      </c>
      <c r="D1575" s="1" t="str">
        <f>VLOOKUP(C1575,Products[],2,FALSE)</f>
        <v>Household Standard 552</v>
      </c>
      <c r="E1575" s="1" t="str">
        <f>VLOOKUP(Orders[[#This Row],[ProductID]],Products[],3,FALSE)</f>
        <v>Groceries</v>
      </c>
      <c r="F1575" s="1" t="s">
        <v>125</v>
      </c>
      <c r="G1575" s="1" t="str">
        <f>_xlfn.XLOOKUP(Orders[[#This Row],[CustomerID]],'Customers'!A:A,'Customers'!E:E)</f>
        <v>Home Office</v>
      </c>
      <c r="H1575" s="2">
        <v>45458</v>
      </c>
      <c r="I1575" s="2">
        <v>45469</v>
      </c>
      <c r="J1575">
        <v>12</v>
      </c>
      <c r="K1575">
        <v>1005.42</v>
      </c>
      <c r="L1575">
        <v>0</v>
      </c>
      <c r="M1575" s="1" t="s">
        <v>52</v>
      </c>
      <c r="N1575" s="1" t="s">
        <v>34</v>
      </c>
      <c r="O1575" s="1" t="s">
        <v>35</v>
      </c>
      <c r="P1575" s="3">
        <f>Orders[[#This Row],[Quantity]]*Orders[[#This Row],[UnitPrice]]*(1-Orders[[#This Row],[Discount]])</f>
        <v>12065.039999999999</v>
      </c>
      <c r="Q1575" s="1" t="str">
        <f>IF(AND(Orders[[#This Row],[Order Value]]&gt;50000,Orders[[#This Row],[Status]]="Completed"),"Yes","No")</f>
        <v>No</v>
      </c>
      <c r="R1575" s="1" t="str">
        <f>IF(OR(Orders[[#This Row],[Region]]="Dhaka",Orders[[#This Row],[Region]]="Chattogram"),"Priority","Standard")</f>
        <v>Priority</v>
      </c>
      <c r="S1575" s="1" t="str">
        <f>_xlfn.CONCAT(Orders[[#This Row],[OrderID]],Orders[[#This Row],[CustomerID]],Orders[[#This Row],[Order Value]])</f>
        <v>O05841C029012065.04</v>
      </c>
    </row>
    <row r="1576" spans="1:19" x14ac:dyDescent="0.25">
      <c r="A1576" s="1" t="s">
        <v>2067</v>
      </c>
      <c r="B1576" s="1" t="s">
        <v>304</v>
      </c>
      <c r="C1576" s="1" t="s">
        <v>78</v>
      </c>
      <c r="D1576" s="1" t="str">
        <f>VLOOKUP(C1576,Products[],2,FALSE)</f>
        <v>Personal Care Eco 185</v>
      </c>
      <c r="E1576" s="1" t="str">
        <f>VLOOKUP(Orders[[#This Row],[ProductID]],Products[],3,FALSE)</f>
        <v>Groceries</v>
      </c>
      <c r="F1576" s="1" t="s">
        <v>19</v>
      </c>
      <c r="G1576" s="1" t="str">
        <f>_xlfn.XLOOKUP(Orders[[#This Row],[CustomerID]],'Customers'!A:A,'Customers'!E:E)</f>
        <v>Corporate</v>
      </c>
      <c r="H1576" s="2">
        <v>45838</v>
      </c>
      <c r="I1576" s="2">
        <v>45847</v>
      </c>
      <c r="J1576">
        <v>13</v>
      </c>
      <c r="K1576">
        <v>2781.46</v>
      </c>
      <c r="L1576">
        <v>0.15</v>
      </c>
      <c r="M1576" s="1" t="s">
        <v>39</v>
      </c>
      <c r="N1576" s="1" t="s">
        <v>34</v>
      </c>
      <c r="O1576" s="1" t="s">
        <v>35</v>
      </c>
      <c r="P1576" s="3">
        <f>Orders[[#This Row],[Quantity]]*Orders[[#This Row],[UnitPrice]]*(1-Orders[[#This Row],[Discount]])</f>
        <v>30735.133000000002</v>
      </c>
      <c r="Q1576" s="1" t="str">
        <f>IF(AND(Orders[[#This Row],[Order Value]]&gt;50000,Orders[[#This Row],[Status]]="Completed"),"Yes","No")</f>
        <v>No</v>
      </c>
      <c r="R1576" s="1" t="str">
        <f>IF(OR(Orders[[#This Row],[Region]]="Dhaka",Orders[[#This Row],[Region]]="Chattogram"),"Priority","Standard")</f>
        <v>Standard</v>
      </c>
      <c r="S1576" s="1" t="str">
        <f>_xlfn.CONCAT(Orders[[#This Row],[OrderID]],Orders[[#This Row],[CustomerID]],Orders[[#This Row],[Order Value]])</f>
        <v>O02478C006530735.133</v>
      </c>
    </row>
    <row r="1577" spans="1:19" x14ac:dyDescent="0.25">
      <c r="A1577" s="1" t="s">
        <v>2068</v>
      </c>
      <c r="B1577" s="1" t="s">
        <v>977</v>
      </c>
      <c r="C1577" s="1" t="s">
        <v>267</v>
      </c>
      <c r="D1577" s="1" t="str">
        <f>VLOOKUP(C1577,Products[],2,FALSE)</f>
        <v>Decor Prime 953</v>
      </c>
      <c r="E1577" s="1" t="str">
        <f>VLOOKUP(Orders[[#This Row],[ProductID]],Products[],3,FALSE)</f>
        <v>Furniture</v>
      </c>
      <c r="F1577" s="1" t="s">
        <v>19</v>
      </c>
      <c r="G1577" s="1" t="str">
        <f>_xlfn.XLOOKUP(Orders[[#This Row],[CustomerID]],'Customers'!A:A,'Customers'!E:E)</f>
        <v>consumer</v>
      </c>
      <c r="H1577" s="2">
        <v>45827</v>
      </c>
      <c r="I1577" s="2">
        <v>45837</v>
      </c>
      <c r="J1577">
        <v>21</v>
      </c>
      <c r="K1577">
        <v>6091.14</v>
      </c>
      <c r="L1577">
        <v>0.2</v>
      </c>
      <c r="M1577" s="1" t="s">
        <v>43</v>
      </c>
      <c r="N1577" s="1" t="s">
        <v>84</v>
      </c>
      <c r="O1577" s="1" t="s">
        <v>24</v>
      </c>
      <c r="P1577" s="3">
        <f>Orders[[#This Row],[Quantity]]*Orders[[#This Row],[UnitPrice]]*(1-Orders[[#This Row],[Discount]])</f>
        <v>102331.152</v>
      </c>
      <c r="Q1577" s="1" t="str">
        <f>IF(AND(Orders[[#This Row],[Order Value]]&gt;50000,Orders[[#This Row],[Status]]="Completed"),"Yes","No")</f>
        <v>No</v>
      </c>
      <c r="R1577" s="1" t="str">
        <f>IF(OR(Orders[[#This Row],[Region]]="Dhaka",Orders[[#This Row],[Region]]="Chattogram"),"Priority","Standard")</f>
        <v>Standard</v>
      </c>
      <c r="S1577" s="1" t="str">
        <f>_xlfn.CONCAT(Orders[[#This Row],[OrderID]],Orders[[#This Row],[CustomerID]],Orders[[#This Row],[Order Value]])</f>
        <v>O01117C0061102331.152</v>
      </c>
    </row>
    <row r="1578" spans="1:19" x14ac:dyDescent="0.25">
      <c r="A1578" s="1" t="s">
        <v>2069</v>
      </c>
      <c r="B1578" s="1" t="s">
        <v>375</v>
      </c>
      <c r="C1578" s="1" t="s">
        <v>157</v>
      </c>
      <c r="D1578" s="1" t="str">
        <f>VLOOKUP(C1578,Products[],2,FALSE)</f>
        <v>Snacks Deluxe 862</v>
      </c>
      <c r="E1578" s="1" t="str">
        <f>VLOOKUP(Orders[[#This Row],[ProductID]],Products[],3,FALSE)</f>
        <v>Groceries</v>
      </c>
      <c r="F1578" s="1" t="s">
        <v>23</v>
      </c>
      <c r="G1578" s="1" t="str">
        <f>_xlfn.XLOOKUP(Orders[[#This Row],[CustomerID]],'Customers'!A:A,'Customers'!E:E)</f>
        <v>SMB</v>
      </c>
      <c r="H1578" s="2">
        <v>45581</v>
      </c>
      <c r="I1578" s="2">
        <v>45592</v>
      </c>
      <c r="J1578">
        <v>17</v>
      </c>
      <c r="K1578">
        <v>210.47</v>
      </c>
      <c r="L1578">
        <v>0</v>
      </c>
      <c r="M1578" s="1" t="s">
        <v>14</v>
      </c>
      <c r="N1578" s="1" t="s">
        <v>28</v>
      </c>
      <c r="O1578" s="1" t="s">
        <v>21</v>
      </c>
      <c r="P1578" s="3">
        <f>Orders[[#This Row],[Quantity]]*Orders[[#This Row],[UnitPrice]]*(1-Orders[[#This Row],[Discount]])</f>
        <v>3577.99</v>
      </c>
      <c r="Q1578" s="1" t="str">
        <f>IF(AND(Orders[[#This Row],[Order Value]]&gt;50000,Orders[[#This Row],[Status]]="Completed"),"Yes","No")</f>
        <v>No</v>
      </c>
      <c r="R1578" s="1" t="str">
        <f>IF(OR(Orders[[#This Row],[Region]]="Dhaka",Orders[[#This Row],[Region]]="Chattogram"),"Priority","Standard")</f>
        <v>Standard</v>
      </c>
      <c r="S1578" s="1" t="str">
        <f>_xlfn.CONCAT(Orders[[#This Row],[OrderID]],Orders[[#This Row],[CustomerID]],Orders[[#This Row],[Order Value]])</f>
        <v>O05538C01273577.99</v>
      </c>
    </row>
    <row r="1579" spans="1:19" x14ac:dyDescent="0.25">
      <c r="A1579" s="1" t="s">
        <v>2070</v>
      </c>
      <c r="B1579" s="1" t="s">
        <v>386</v>
      </c>
      <c r="C1579" s="1" t="s">
        <v>62</v>
      </c>
      <c r="D1579" s="1" t="str">
        <f>VLOOKUP(C1579,Products[],2,FALSE)</f>
        <v>Mobile Accessories Lite 346</v>
      </c>
      <c r="E1579" s="1" t="str">
        <f>VLOOKUP(Orders[[#This Row],[ProductID]],Products[],3,FALSE)</f>
        <v>Electronics</v>
      </c>
      <c r="F1579" s="1" t="s">
        <v>152</v>
      </c>
      <c r="G1579" s="1" t="str">
        <f>_xlfn.XLOOKUP(Orders[[#This Row],[CustomerID]],'Customers'!A:A,'Customers'!E:E)</f>
        <v>Corporate</v>
      </c>
      <c r="H1579" s="2">
        <v>45678</v>
      </c>
      <c r="I1579" s="2">
        <v>45676</v>
      </c>
      <c r="J1579">
        <v>9</v>
      </c>
      <c r="K1579">
        <v>3912.05</v>
      </c>
      <c r="L1579">
        <v>0.15</v>
      </c>
      <c r="M1579" s="1" t="s">
        <v>52</v>
      </c>
      <c r="N1579" s="1" t="s">
        <v>34</v>
      </c>
      <c r="O1579" s="1" t="s">
        <v>29</v>
      </c>
      <c r="P1579" s="3">
        <f>Orders[[#This Row],[Quantity]]*Orders[[#This Row],[UnitPrice]]*(1-Orders[[#This Row],[Discount]])</f>
        <v>29927.182500000003</v>
      </c>
      <c r="Q1579" s="1" t="str">
        <f>IF(AND(Orders[[#This Row],[Order Value]]&gt;50000,Orders[[#This Row],[Status]]="Completed"),"Yes","No")</f>
        <v>No</v>
      </c>
      <c r="R1579" s="1" t="str">
        <f>IF(OR(Orders[[#This Row],[Region]]="Dhaka",Orders[[#This Row],[Region]]="Chattogram"),"Priority","Standard")</f>
        <v>Priority</v>
      </c>
      <c r="S1579" s="1" t="str">
        <f>_xlfn.CONCAT(Orders[[#This Row],[OrderID]],Orders[[#This Row],[CustomerID]],Orders[[#This Row],[Order Value]])</f>
        <v>O01463C016529927.1825</v>
      </c>
    </row>
    <row r="1580" spans="1:19" x14ac:dyDescent="0.25">
      <c r="A1580" s="1" t="s">
        <v>2071</v>
      </c>
      <c r="B1580" s="1" t="s">
        <v>959</v>
      </c>
      <c r="C1580" s="1" t="s">
        <v>121</v>
      </c>
      <c r="D1580" s="1" t="str">
        <f>VLOOKUP(C1580,Products[],2,FALSE)</f>
        <v>Storage Max 865</v>
      </c>
      <c r="E1580" s="1" t="str">
        <f>VLOOKUP(Orders[[#This Row],[ProductID]],Products[],3,FALSE)</f>
        <v>Furniture</v>
      </c>
      <c r="F1580" s="1" t="s">
        <v>51</v>
      </c>
      <c r="G1580" s="1" t="str">
        <f>_xlfn.XLOOKUP(Orders[[#This Row],[CustomerID]],'Customers'!A:A,'Customers'!E:E)</f>
        <v>consumer</v>
      </c>
      <c r="H1580" s="2">
        <v>45526</v>
      </c>
      <c r="I1580" s="2">
        <v>45540</v>
      </c>
      <c r="J1580">
        <v>2</v>
      </c>
      <c r="K1580">
        <v>1759.04</v>
      </c>
      <c r="L1580">
        <v>0</v>
      </c>
      <c r="M1580" s="1" t="s">
        <v>43</v>
      </c>
      <c r="N1580" s="1" t="s">
        <v>84</v>
      </c>
      <c r="O1580" s="1" t="s">
        <v>35</v>
      </c>
      <c r="P1580" s="3">
        <f>Orders[[#This Row],[Quantity]]*Orders[[#This Row],[UnitPrice]]*(1-Orders[[#This Row],[Discount]])</f>
        <v>3518.08</v>
      </c>
      <c r="Q1580" s="1" t="str">
        <f>IF(AND(Orders[[#This Row],[Order Value]]&gt;50000,Orders[[#This Row],[Status]]="Completed"),"Yes","No")</f>
        <v>No</v>
      </c>
      <c r="R1580" s="1" t="str">
        <f>IF(OR(Orders[[#This Row],[Region]]="Dhaka",Orders[[#This Row],[Region]]="Chattogram"),"Priority","Standard")</f>
        <v>Standard</v>
      </c>
      <c r="S1580" s="1" t="str">
        <f>_xlfn.CONCAT(Orders[[#This Row],[OrderID]],Orders[[#This Row],[CustomerID]],Orders[[#This Row],[Order Value]])</f>
        <v>O02174C02433518.08</v>
      </c>
    </row>
    <row r="1581" spans="1:19" x14ac:dyDescent="0.25">
      <c r="A1581" s="1" t="s">
        <v>2072</v>
      </c>
      <c r="B1581" s="1" t="s">
        <v>472</v>
      </c>
      <c r="C1581" s="1" t="s">
        <v>201</v>
      </c>
      <c r="D1581" s="1" t="str">
        <f>VLOOKUP(C1581,Products[],2,FALSE)</f>
        <v>Men Lite 154 (New)</v>
      </c>
      <c r="E1581" s="1" t="str">
        <f>VLOOKUP(Orders[[#This Row],[ProductID]],Products[],3,FALSE)</f>
        <v>Apparel</v>
      </c>
      <c r="F1581" s="1" t="s">
        <v>82</v>
      </c>
      <c r="G1581" s="1" t="str">
        <f>_xlfn.XLOOKUP(Orders[[#This Row],[CustomerID]],'Customers'!A:A,'Customers'!E:E)</f>
        <v>SMB</v>
      </c>
      <c r="H1581" s="2">
        <v>45770</v>
      </c>
      <c r="I1581" s="2">
        <v>45778</v>
      </c>
      <c r="J1581">
        <v>9</v>
      </c>
      <c r="K1581">
        <v>7321.87</v>
      </c>
      <c r="L1581">
        <v>0.2</v>
      </c>
      <c r="M1581" s="1" t="s">
        <v>52</v>
      </c>
      <c r="N1581" s="1" t="s">
        <v>28</v>
      </c>
      <c r="O1581" s="1" t="s">
        <v>35</v>
      </c>
      <c r="P1581" s="3">
        <f>Orders[[#This Row],[Quantity]]*Orders[[#This Row],[UnitPrice]]*(1-Orders[[#This Row],[Discount]])</f>
        <v>52717.464000000007</v>
      </c>
      <c r="Q1581" s="1" t="str">
        <f>IF(AND(Orders[[#This Row],[Order Value]]&gt;50000,Orders[[#This Row],[Status]]="Completed"),"Yes","No")</f>
        <v>No</v>
      </c>
      <c r="R1581" s="1" t="str">
        <f>IF(OR(Orders[[#This Row],[Region]]="Dhaka",Orders[[#This Row],[Region]]="Chattogram"),"Priority","Standard")</f>
        <v>Priority</v>
      </c>
      <c r="S1581" s="1" t="str">
        <f>_xlfn.CONCAT(Orders[[#This Row],[OrderID]],Orders[[#This Row],[CustomerID]],Orders[[#This Row],[Order Value]])</f>
        <v>O03971C009452717.464</v>
      </c>
    </row>
    <row r="1582" spans="1:19" x14ac:dyDescent="0.25">
      <c r="A1582" s="1" t="s">
        <v>2073</v>
      </c>
      <c r="B1582" s="1" t="s">
        <v>93</v>
      </c>
      <c r="C1582" s="1" t="s">
        <v>194</v>
      </c>
      <c r="D1582" s="1" t="str">
        <f>VLOOKUP(C1582,Products[],2,FALSE)</f>
        <v>Pens Mini 388</v>
      </c>
      <c r="E1582" s="1" t="str">
        <f>VLOOKUP(Orders[[#This Row],[ProductID]],Products[],3,FALSE)</f>
        <v>Office Supplies</v>
      </c>
      <c r="F1582" s="1" t="s">
        <v>19</v>
      </c>
      <c r="G1582" s="1" t="str">
        <f>_xlfn.XLOOKUP(Orders[[#This Row],[CustomerID]],'Customers'!A:A,'Customers'!E:E)</f>
        <v>Home Office</v>
      </c>
      <c r="H1582" s="2">
        <v>45512</v>
      </c>
      <c r="I1582" s="2">
        <v>45519</v>
      </c>
      <c r="J1582">
        <v>5</v>
      </c>
      <c r="K1582">
        <v>6428.45</v>
      </c>
      <c r="L1582">
        <v>0</v>
      </c>
      <c r="M1582" s="1" t="s">
        <v>39</v>
      </c>
      <c r="N1582" s="1" t="s">
        <v>34</v>
      </c>
      <c r="O1582" s="1" t="s">
        <v>21</v>
      </c>
      <c r="P1582" s="3">
        <f>Orders[[#This Row],[Quantity]]*Orders[[#This Row],[UnitPrice]]*(1-Orders[[#This Row],[Discount]])</f>
        <v>32142.25</v>
      </c>
      <c r="Q1582" s="1" t="str">
        <f>IF(AND(Orders[[#This Row],[Order Value]]&gt;50000,Orders[[#This Row],[Status]]="Completed"),"Yes","No")</f>
        <v>No</v>
      </c>
      <c r="R1582" s="1" t="str">
        <f>IF(OR(Orders[[#This Row],[Region]]="Dhaka",Orders[[#This Row],[Region]]="Chattogram"),"Priority","Standard")</f>
        <v>Standard</v>
      </c>
      <c r="S1582" s="1" t="str">
        <f>_xlfn.CONCAT(Orders[[#This Row],[OrderID]],Orders[[#This Row],[CustomerID]],Orders[[#This Row],[Order Value]])</f>
        <v>O04707C029032142.25</v>
      </c>
    </row>
    <row r="1583" spans="1:19" x14ac:dyDescent="0.25">
      <c r="A1583" s="1" t="s">
        <v>2074</v>
      </c>
      <c r="B1583" s="1" t="s">
        <v>697</v>
      </c>
      <c r="C1583" s="1" t="s">
        <v>104</v>
      </c>
      <c r="D1583" s="1" t="str">
        <f>VLOOKUP(C1583,Products[],2,FALSE)</f>
        <v>Audio Prime 238</v>
      </c>
      <c r="E1583" s="1" t="str">
        <f>VLOOKUP(Orders[[#This Row],[ProductID]],Products[],3,FALSE)</f>
        <v>Electronics</v>
      </c>
      <c r="F1583" s="1" t="s">
        <v>23</v>
      </c>
      <c r="G1583" s="1" t="str">
        <f>_xlfn.XLOOKUP(Orders[[#This Row],[CustomerID]],'Customers'!A:A,'Customers'!E:E)</f>
        <v>SMB</v>
      </c>
      <c r="H1583" s="2">
        <v>45985</v>
      </c>
      <c r="I1583" s="2">
        <v>45983</v>
      </c>
      <c r="J1583">
        <v>12</v>
      </c>
      <c r="K1583">
        <v>5986.14</v>
      </c>
      <c r="L1583">
        <v>0.15</v>
      </c>
      <c r="M1583" s="1" t="s">
        <v>39</v>
      </c>
      <c r="N1583" s="1" t="s">
        <v>28</v>
      </c>
      <c r="O1583" s="1" t="s">
        <v>24</v>
      </c>
      <c r="P1583" s="3">
        <f>Orders[[#This Row],[Quantity]]*Orders[[#This Row],[UnitPrice]]*(1-Orders[[#This Row],[Discount]])</f>
        <v>61058.628000000004</v>
      </c>
      <c r="Q1583" s="1" t="str">
        <f>IF(AND(Orders[[#This Row],[Order Value]]&gt;50000,Orders[[#This Row],[Status]]="Completed"),"Yes","No")</f>
        <v>No</v>
      </c>
      <c r="R1583" s="1" t="str">
        <f>IF(OR(Orders[[#This Row],[Region]]="Dhaka",Orders[[#This Row],[Region]]="Chattogram"),"Priority","Standard")</f>
        <v>Standard</v>
      </c>
      <c r="S1583" s="1" t="str">
        <f>_xlfn.CONCAT(Orders[[#This Row],[OrderID]],Orders[[#This Row],[CustomerID]],Orders[[#This Row],[Order Value]])</f>
        <v>O04776C024661058.628</v>
      </c>
    </row>
    <row r="1584" spans="1:19" x14ac:dyDescent="0.25">
      <c r="A1584" s="1" t="s">
        <v>2075</v>
      </c>
      <c r="B1584" s="1" t="s">
        <v>841</v>
      </c>
      <c r="C1584" s="1" t="s">
        <v>104</v>
      </c>
      <c r="D1584" s="1" t="str">
        <f>VLOOKUP(C1584,Products[],2,FALSE)</f>
        <v>Audio Prime 238</v>
      </c>
      <c r="E1584" s="1" t="str">
        <f>VLOOKUP(Orders[[#This Row],[ProductID]],Products[],3,FALSE)</f>
        <v>Electronics</v>
      </c>
      <c r="F1584" s="1" t="s">
        <v>152</v>
      </c>
      <c r="G1584" s="1" t="str">
        <f>_xlfn.XLOOKUP(Orders[[#This Row],[CustomerID]],'Customers'!A:A,'Customers'!E:E)</f>
        <v>Corporate</v>
      </c>
      <c r="H1584" s="2">
        <v>45716</v>
      </c>
      <c r="I1584" s="2">
        <v>45720</v>
      </c>
      <c r="J1584">
        <v>10</v>
      </c>
      <c r="K1584">
        <v>4854.0200000000004</v>
      </c>
      <c r="L1584">
        <v>0.1</v>
      </c>
      <c r="M1584" s="1" t="s">
        <v>39</v>
      </c>
      <c r="N1584" s="1" t="s">
        <v>28</v>
      </c>
      <c r="O1584" s="1" t="s">
        <v>35</v>
      </c>
      <c r="P1584" s="3">
        <f>Orders[[#This Row],[Quantity]]*Orders[[#This Row],[UnitPrice]]*(1-Orders[[#This Row],[Discount]])</f>
        <v>43686.180000000008</v>
      </c>
      <c r="Q1584" s="1" t="str">
        <f>IF(AND(Orders[[#This Row],[Order Value]]&gt;50000,Orders[[#This Row],[Status]]="Completed"),"Yes","No")</f>
        <v>No</v>
      </c>
      <c r="R1584" s="1" t="str">
        <f>IF(OR(Orders[[#This Row],[Region]]="Dhaka",Orders[[#This Row],[Region]]="Chattogram"),"Priority","Standard")</f>
        <v>Standard</v>
      </c>
      <c r="S1584" s="1" t="str">
        <f>_xlfn.CONCAT(Orders[[#This Row],[OrderID]],Orders[[#This Row],[CustomerID]],Orders[[#This Row],[Order Value]])</f>
        <v>O00177C022043686.18</v>
      </c>
    </row>
    <row r="1585" spans="1:19" x14ac:dyDescent="0.25">
      <c r="A1585" s="1" t="s">
        <v>2076</v>
      </c>
      <c r="B1585" s="1" t="s">
        <v>334</v>
      </c>
      <c r="C1585" s="1" t="s">
        <v>124</v>
      </c>
      <c r="D1585" s="1" t="str">
        <f>VLOOKUP(C1585,Products[],2,FALSE)</f>
        <v>Decor Lite 474</v>
      </c>
      <c r="E1585" s="1" t="str">
        <f>VLOOKUP(Orders[[#This Row],[ProductID]],Products[],3,FALSE)</f>
        <v>Furniture</v>
      </c>
      <c r="F1585" s="1" t="s">
        <v>55</v>
      </c>
      <c r="G1585" s="1" t="str">
        <f>_xlfn.XLOOKUP(Orders[[#This Row],[CustomerID]],'Customers'!A:A,'Customers'!E:E)</f>
        <v>consumer</v>
      </c>
      <c r="H1585" s="2">
        <v>45694</v>
      </c>
      <c r="I1585" s="2">
        <v>45694</v>
      </c>
      <c r="J1585">
        <v>16</v>
      </c>
      <c r="K1585">
        <v>4132.37</v>
      </c>
      <c r="L1585">
        <v>0</v>
      </c>
      <c r="M1585" s="1" t="s">
        <v>20</v>
      </c>
      <c r="N1585" s="1" t="s">
        <v>28</v>
      </c>
      <c r="O1585" s="1" t="s">
        <v>24</v>
      </c>
      <c r="P1585" s="3">
        <f>Orders[[#This Row],[Quantity]]*Orders[[#This Row],[UnitPrice]]*(1-Orders[[#This Row],[Discount]])</f>
        <v>66117.919999999998</v>
      </c>
      <c r="Q1585" s="1" t="str">
        <f>IF(AND(Orders[[#This Row],[Order Value]]&gt;50000,Orders[[#This Row],[Status]]="Completed"),"Yes","No")</f>
        <v>No</v>
      </c>
      <c r="R1585" s="1" t="str">
        <f>IF(OR(Orders[[#This Row],[Region]]="Dhaka",Orders[[#This Row],[Region]]="Chattogram"),"Priority","Standard")</f>
        <v>Priority</v>
      </c>
      <c r="S1585" s="1" t="str">
        <f>_xlfn.CONCAT(Orders[[#This Row],[OrderID]],Orders[[#This Row],[CustomerID]],Orders[[#This Row],[Order Value]])</f>
        <v>O05069C039366117.92</v>
      </c>
    </row>
    <row r="1586" spans="1:19" x14ac:dyDescent="0.25">
      <c r="A1586" s="1" t="s">
        <v>2077</v>
      </c>
      <c r="B1586" s="1" t="s">
        <v>255</v>
      </c>
      <c r="C1586" s="1" t="s">
        <v>71</v>
      </c>
      <c r="D1586" s="1" t="str">
        <f>VLOOKUP(C1586,Products[],2,FALSE)</f>
        <v>Cameras Classic 922</v>
      </c>
      <c r="E1586" s="1" t="str">
        <f>VLOOKUP(Orders[[#This Row],[ProductID]],Products[],3,FALSE)</f>
        <v>Electronics</v>
      </c>
      <c r="F1586" s="1" t="s">
        <v>55</v>
      </c>
      <c r="G1586" s="1" t="str">
        <f>_xlfn.XLOOKUP(Orders[[#This Row],[CustomerID]],'Customers'!A:A,'Customers'!E:E)</f>
        <v>SMB</v>
      </c>
      <c r="H1586" s="2">
        <v>45498</v>
      </c>
      <c r="I1586" s="2">
        <v>45504</v>
      </c>
      <c r="J1586">
        <v>19</v>
      </c>
      <c r="K1586">
        <v>7684.18</v>
      </c>
      <c r="L1586">
        <v>0.05</v>
      </c>
      <c r="M1586" s="1" t="s">
        <v>52</v>
      </c>
      <c r="N1586" s="1" t="s">
        <v>15</v>
      </c>
      <c r="O1586" s="1" t="s">
        <v>35</v>
      </c>
      <c r="P1586" s="3">
        <f>Orders[[#This Row],[Quantity]]*Orders[[#This Row],[UnitPrice]]*(1-Orders[[#This Row],[Discount]])</f>
        <v>138699.44899999999</v>
      </c>
      <c r="Q1586" s="1" t="str">
        <f>IF(AND(Orders[[#This Row],[Order Value]]&gt;50000,Orders[[#This Row],[Status]]="Completed"),"Yes","No")</f>
        <v>No</v>
      </c>
      <c r="R1586" s="1" t="str">
        <f>IF(OR(Orders[[#This Row],[Region]]="Dhaka",Orders[[#This Row],[Region]]="Chattogram"),"Priority","Standard")</f>
        <v>Priority</v>
      </c>
      <c r="S1586" s="1" t="str">
        <f>_xlfn.CONCAT(Orders[[#This Row],[OrderID]],Orders[[#This Row],[CustomerID]],Orders[[#This Row],[Order Value]])</f>
        <v>O02712C0482138699.449</v>
      </c>
    </row>
    <row r="1587" spans="1:19" x14ac:dyDescent="0.25">
      <c r="A1587" s="1" t="s">
        <v>2078</v>
      </c>
      <c r="B1587" s="1" t="s">
        <v>402</v>
      </c>
      <c r="C1587" s="1" t="s">
        <v>267</v>
      </c>
      <c r="D1587" s="1" t="str">
        <f>VLOOKUP(C1587,Products[],2,FALSE)</f>
        <v>Decor Prime 953</v>
      </c>
      <c r="E1587" s="1" t="str">
        <f>VLOOKUP(Orders[[#This Row],[ProductID]],Products[],3,FALSE)</f>
        <v>Furniture</v>
      </c>
      <c r="F1587" s="1" t="s">
        <v>152</v>
      </c>
      <c r="G1587" s="1" t="str">
        <f>_xlfn.XLOOKUP(Orders[[#This Row],[CustomerID]],'Customers'!A:A,'Customers'!E:E)</f>
        <v>consumer</v>
      </c>
      <c r="H1587" s="2">
        <v>45992</v>
      </c>
      <c r="I1587" s="2">
        <v>45993</v>
      </c>
      <c r="J1587">
        <v>17</v>
      </c>
      <c r="K1587">
        <v>4372.7700000000004</v>
      </c>
      <c r="L1587">
        <v>0.2</v>
      </c>
      <c r="M1587" s="1" t="s">
        <v>20</v>
      </c>
      <c r="N1587" s="1" t="s">
        <v>34</v>
      </c>
      <c r="O1587" s="1" t="s">
        <v>29</v>
      </c>
      <c r="P1587" s="3">
        <f>Orders[[#This Row],[Quantity]]*Orders[[#This Row],[UnitPrice]]*(1-Orders[[#This Row],[Discount]])</f>
        <v>59469.672000000013</v>
      </c>
      <c r="Q1587" s="1" t="str">
        <f>IF(AND(Orders[[#This Row],[Order Value]]&gt;50000,Orders[[#This Row],[Status]]="Completed"),"Yes","No")</f>
        <v>Yes</v>
      </c>
      <c r="R1587" s="1" t="str">
        <f>IF(OR(Orders[[#This Row],[Region]]="Dhaka",Orders[[#This Row],[Region]]="Chattogram"),"Priority","Standard")</f>
        <v>Priority</v>
      </c>
      <c r="S1587" s="1" t="str">
        <f>_xlfn.CONCAT(Orders[[#This Row],[OrderID]],Orders[[#This Row],[CustomerID]],Orders[[#This Row],[Order Value]])</f>
        <v>O04391C045959469.672</v>
      </c>
    </row>
    <row r="1588" spans="1:19" x14ac:dyDescent="0.25">
      <c r="A1588" s="1" t="s">
        <v>2079</v>
      </c>
      <c r="B1588" s="1" t="s">
        <v>950</v>
      </c>
      <c r="C1588" s="1" t="s">
        <v>199</v>
      </c>
      <c r="D1588" s="1" t="str">
        <f>VLOOKUP(C1588,Products[],2,FALSE)</f>
        <v>Laptops Deluxe 892</v>
      </c>
      <c r="E1588" s="1" t="str">
        <f>VLOOKUP(Orders[[#This Row],[ProductID]],Products[],3,FALSE)</f>
        <v>Electronics</v>
      </c>
      <c r="F1588" s="1" t="s">
        <v>152</v>
      </c>
      <c r="G1588" s="1" t="str">
        <f>_xlfn.XLOOKUP(Orders[[#This Row],[CustomerID]],'Customers'!A:A,'Customers'!E:E)</f>
        <v>Home Office</v>
      </c>
      <c r="H1588" s="2">
        <v>45700</v>
      </c>
      <c r="I1588" s="2">
        <v>45701</v>
      </c>
      <c r="J1588">
        <v>10</v>
      </c>
      <c r="K1588">
        <v>3823.31</v>
      </c>
      <c r="L1588">
        <v>0.1</v>
      </c>
      <c r="M1588" s="1" t="s">
        <v>43</v>
      </c>
      <c r="N1588" s="1" t="s">
        <v>34</v>
      </c>
      <c r="O1588" s="1" t="s">
        <v>24</v>
      </c>
      <c r="P1588" s="3">
        <f>Orders[[#This Row],[Quantity]]*Orders[[#This Row],[UnitPrice]]*(1-Orders[[#This Row],[Discount]])</f>
        <v>34409.79</v>
      </c>
      <c r="Q1588" s="1" t="str">
        <f>IF(AND(Orders[[#This Row],[Order Value]]&gt;50000,Orders[[#This Row],[Status]]="Completed"),"Yes","No")</f>
        <v>No</v>
      </c>
      <c r="R1588" s="1" t="str">
        <f>IF(OR(Orders[[#This Row],[Region]]="Dhaka",Orders[[#This Row],[Region]]="Chattogram"),"Priority","Standard")</f>
        <v>Standard</v>
      </c>
      <c r="S1588" s="1" t="str">
        <f>_xlfn.CONCAT(Orders[[#This Row],[OrderID]],Orders[[#This Row],[CustomerID]],Orders[[#This Row],[Order Value]])</f>
        <v>O04045C029434409.79</v>
      </c>
    </row>
    <row r="1589" spans="1:19" x14ac:dyDescent="0.25">
      <c r="A1589" s="1" t="s">
        <v>2080</v>
      </c>
      <c r="B1589" s="1" t="s">
        <v>644</v>
      </c>
      <c r="C1589" s="1" t="s">
        <v>41</v>
      </c>
      <c r="D1589" s="1" t="str">
        <f>VLOOKUP(C1589,Products[],2,FALSE)</f>
        <v>Personal Care Mini 941</v>
      </c>
      <c r="E1589" s="1" t="str">
        <f>VLOOKUP(Orders[[#This Row],[ProductID]],Products[],3,FALSE)</f>
        <v>Groceries</v>
      </c>
      <c r="F1589" s="1" t="s">
        <v>79</v>
      </c>
      <c r="G1589" s="1" t="str">
        <f>_xlfn.XLOOKUP(Orders[[#This Row],[CustomerID]],'Customers'!A:A,'Customers'!E:E)</f>
        <v>Consumer</v>
      </c>
      <c r="H1589" s="2">
        <v>45644</v>
      </c>
      <c r="I1589" s="2">
        <v>45645</v>
      </c>
      <c r="J1589">
        <v>5</v>
      </c>
      <c r="K1589">
        <v>7756.81</v>
      </c>
      <c r="L1589">
        <v>0.05</v>
      </c>
      <c r="M1589" s="1" t="s">
        <v>14</v>
      </c>
      <c r="N1589" s="1" t="s">
        <v>34</v>
      </c>
      <c r="O1589" s="1" t="s">
        <v>29</v>
      </c>
      <c r="P1589" s="3">
        <f>Orders[[#This Row],[Quantity]]*Orders[[#This Row],[UnitPrice]]*(1-Orders[[#This Row],[Discount]])</f>
        <v>36844.847500000003</v>
      </c>
      <c r="Q1589" s="1" t="str">
        <f>IF(AND(Orders[[#This Row],[Order Value]]&gt;50000,Orders[[#This Row],[Status]]="Completed"),"Yes","No")</f>
        <v>No</v>
      </c>
      <c r="R1589" s="1" t="str">
        <f>IF(OR(Orders[[#This Row],[Region]]="Dhaka",Orders[[#This Row],[Region]]="Chattogram"),"Priority","Standard")</f>
        <v>Standard</v>
      </c>
      <c r="S1589" s="1" t="str">
        <f>_xlfn.CONCAT(Orders[[#This Row],[OrderID]],Orders[[#This Row],[CustomerID]],Orders[[#This Row],[Order Value]])</f>
        <v>O04343C015336844.8475</v>
      </c>
    </row>
    <row r="1590" spans="1:19" x14ac:dyDescent="0.25">
      <c r="A1590" s="1" t="s">
        <v>2081</v>
      </c>
      <c r="B1590" s="1" t="s">
        <v>528</v>
      </c>
      <c r="C1590" s="1" t="s">
        <v>267</v>
      </c>
      <c r="D1590" s="1" t="str">
        <f>VLOOKUP(C1590,Products[],2,FALSE)</f>
        <v>Decor Prime 953</v>
      </c>
      <c r="E1590" s="1" t="str">
        <f>VLOOKUP(Orders[[#This Row],[ProductID]],Products[],3,FALSE)</f>
        <v>Furniture</v>
      </c>
      <c r="F1590" s="1" t="s">
        <v>47</v>
      </c>
      <c r="G1590" s="1" t="str">
        <f>_xlfn.XLOOKUP(Orders[[#This Row],[CustomerID]],'Customers'!A:A,'Customers'!E:E)</f>
        <v>SMB</v>
      </c>
      <c r="H1590" s="2">
        <v>45470</v>
      </c>
      <c r="I1590" s="2">
        <v>45468</v>
      </c>
      <c r="J1590">
        <v>13</v>
      </c>
      <c r="K1590">
        <v>2191.98</v>
      </c>
      <c r="L1590">
        <v>0</v>
      </c>
      <c r="M1590" s="1" t="s">
        <v>52</v>
      </c>
      <c r="N1590" s="1" t="s">
        <v>34</v>
      </c>
      <c r="O1590" s="1" t="s">
        <v>21</v>
      </c>
      <c r="P1590" s="3">
        <f>Orders[[#This Row],[Quantity]]*Orders[[#This Row],[UnitPrice]]*(1-Orders[[#This Row],[Discount]])</f>
        <v>28495.74</v>
      </c>
      <c r="Q1590" s="1" t="str">
        <f>IF(AND(Orders[[#This Row],[Order Value]]&gt;50000,Orders[[#This Row],[Status]]="Completed"),"Yes","No")</f>
        <v>No</v>
      </c>
      <c r="R1590" s="1" t="str">
        <f>IF(OR(Orders[[#This Row],[Region]]="Dhaka",Orders[[#This Row],[Region]]="Chattogram"),"Priority","Standard")</f>
        <v>Priority</v>
      </c>
      <c r="S1590" s="1" t="str">
        <f>_xlfn.CONCAT(Orders[[#This Row],[OrderID]],Orders[[#This Row],[CustomerID]],Orders[[#This Row],[Order Value]])</f>
        <v>O00298C048828495.74</v>
      </c>
    </row>
    <row r="1591" spans="1:19" x14ac:dyDescent="0.25">
      <c r="A1591" s="1" t="s">
        <v>2082</v>
      </c>
      <c r="B1591" s="1" t="s">
        <v>289</v>
      </c>
      <c r="C1591" s="1" t="s">
        <v>114</v>
      </c>
      <c r="D1591" s="1" t="str">
        <f>VLOOKUP(C1591,Products[],2,FALSE)</f>
        <v>Snacks Standard 963</v>
      </c>
      <c r="E1591" s="1" t="str">
        <f>VLOOKUP(Orders[[#This Row],[ProductID]],Products[],3,FALSE)</f>
        <v>Groceries</v>
      </c>
      <c r="F1591" s="1" t="s">
        <v>33</v>
      </c>
      <c r="G1591" s="1" t="str">
        <f>_xlfn.XLOOKUP(Orders[[#This Row],[CustomerID]],'Customers'!A:A,'Customers'!E:E)</f>
        <v>Corporate</v>
      </c>
      <c r="H1591" s="2">
        <v>45504</v>
      </c>
      <c r="I1591" s="2">
        <v>45513</v>
      </c>
      <c r="J1591">
        <v>13</v>
      </c>
      <c r="K1591">
        <v>6473.81</v>
      </c>
      <c r="L1591">
        <v>0</v>
      </c>
      <c r="M1591" s="1" t="s">
        <v>52</v>
      </c>
      <c r="N1591" s="1" t="s">
        <v>34</v>
      </c>
      <c r="O1591" s="1" t="s">
        <v>24</v>
      </c>
      <c r="P1591" s="3">
        <f>Orders[[#This Row],[Quantity]]*Orders[[#This Row],[UnitPrice]]*(1-Orders[[#This Row],[Discount]])</f>
        <v>84159.53</v>
      </c>
      <c r="Q1591" s="1" t="str">
        <f>IF(AND(Orders[[#This Row],[Order Value]]&gt;50000,Orders[[#This Row],[Status]]="Completed"),"Yes","No")</f>
        <v>Yes</v>
      </c>
      <c r="R1591" s="1" t="str">
        <f>IF(OR(Orders[[#This Row],[Region]]="Dhaka",Orders[[#This Row],[Region]]="Chattogram"),"Priority","Standard")</f>
        <v>Priority</v>
      </c>
      <c r="S1591" s="1" t="str">
        <f>_xlfn.CONCAT(Orders[[#This Row],[OrderID]],Orders[[#This Row],[CustomerID]],Orders[[#This Row],[Order Value]])</f>
        <v>O04099C047384159.53</v>
      </c>
    </row>
    <row r="1592" spans="1:19" x14ac:dyDescent="0.25">
      <c r="A1592" s="1" t="s">
        <v>2083</v>
      </c>
      <c r="B1592" s="1" t="s">
        <v>296</v>
      </c>
      <c r="C1592" s="1" t="s">
        <v>133</v>
      </c>
      <c r="D1592" s="1" t="str">
        <f>VLOOKUP(C1592,Products[],2,FALSE)</f>
        <v>Paper Eco 932</v>
      </c>
      <c r="E1592" s="1" t="str">
        <f>VLOOKUP(Orders[[#This Row],[ProductID]],Products[],3,FALSE)</f>
        <v>Office Supplies</v>
      </c>
      <c r="F1592" s="1" t="s">
        <v>42</v>
      </c>
      <c r="G1592" s="1" t="str">
        <f>_xlfn.XLOOKUP(Orders[[#This Row],[CustomerID]],'Customers'!A:A,'Customers'!E:E)</f>
        <v>Corporate</v>
      </c>
      <c r="H1592" s="2">
        <v>45977</v>
      </c>
      <c r="I1592" s="2">
        <v>45986</v>
      </c>
      <c r="J1592">
        <v>6</v>
      </c>
      <c r="K1592">
        <v>5362.07</v>
      </c>
      <c r="L1592">
        <v>0</v>
      </c>
      <c r="M1592" s="1" t="s">
        <v>20</v>
      </c>
      <c r="N1592" s="1" t="s">
        <v>34</v>
      </c>
      <c r="O1592" s="1" t="s">
        <v>35</v>
      </c>
      <c r="P1592" s="3">
        <f>Orders[[#This Row],[Quantity]]*Orders[[#This Row],[UnitPrice]]*(1-Orders[[#This Row],[Discount]])</f>
        <v>32172.42</v>
      </c>
      <c r="Q1592" s="1" t="str">
        <f>IF(AND(Orders[[#This Row],[Order Value]]&gt;50000,Orders[[#This Row],[Status]]="Completed"),"Yes","No")</f>
        <v>No</v>
      </c>
      <c r="R1592" s="1" t="str">
        <f>IF(OR(Orders[[#This Row],[Region]]="Dhaka",Orders[[#This Row],[Region]]="Chattogram"),"Priority","Standard")</f>
        <v>Priority</v>
      </c>
      <c r="S1592" s="1" t="str">
        <f>_xlfn.CONCAT(Orders[[#This Row],[OrderID]],Orders[[#This Row],[CustomerID]],Orders[[#This Row],[Order Value]])</f>
        <v>O04042C045232172.42</v>
      </c>
    </row>
    <row r="1593" spans="1:19" x14ac:dyDescent="0.25">
      <c r="A1593" s="1" t="s">
        <v>2084</v>
      </c>
      <c r="B1593" s="1" t="s">
        <v>638</v>
      </c>
      <c r="C1593" s="1" t="s">
        <v>114</v>
      </c>
      <c r="D1593" s="1" t="str">
        <f>VLOOKUP(C1593,Products[],2,FALSE)</f>
        <v>Snacks Standard 963</v>
      </c>
      <c r="E1593" s="1" t="str">
        <f>VLOOKUP(Orders[[#This Row],[ProductID]],Products[],3,FALSE)</f>
        <v>Groceries</v>
      </c>
      <c r="F1593" s="1" t="s">
        <v>79</v>
      </c>
      <c r="G1593" s="1" t="str">
        <f>_xlfn.XLOOKUP(Orders[[#This Row],[CustomerID]],'Customers'!A:A,'Customers'!E:E)</f>
        <v>consumer</v>
      </c>
      <c r="H1593" s="2">
        <v>45786</v>
      </c>
      <c r="I1593" s="2">
        <v>45795</v>
      </c>
      <c r="J1593">
        <v>24</v>
      </c>
      <c r="K1593">
        <v>4382.03</v>
      </c>
      <c r="L1593">
        <v>0.05</v>
      </c>
      <c r="M1593" s="1" t="s">
        <v>52</v>
      </c>
      <c r="N1593" s="1" t="s">
        <v>28</v>
      </c>
      <c r="O1593" s="1" t="s">
        <v>35</v>
      </c>
      <c r="P1593" s="3">
        <f>Orders[[#This Row],[Quantity]]*Orders[[#This Row],[UnitPrice]]*(1-Orders[[#This Row],[Discount]])</f>
        <v>99910.284</v>
      </c>
      <c r="Q1593" s="1" t="str">
        <f>IF(AND(Orders[[#This Row],[Order Value]]&gt;50000,Orders[[#This Row],[Status]]="Completed"),"Yes","No")</f>
        <v>No</v>
      </c>
      <c r="R1593" s="1" t="str">
        <f>IF(OR(Orders[[#This Row],[Region]]="Dhaka",Orders[[#This Row],[Region]]="Chattogram"),"Priority","Standard")</f>
        <v>Priority</v>
      </c>
      <c r="S1593" s="1" t="str">
        <f>_xlfn.CONCAT(Orders[[#This Row],[OrderID]],Orders[[#This Row],[CustomerID]],Orders[[#This Row],[Order Value]])</f>
        <v>O04940C021699910.284</v>
      </c>
    </row>
    <row r="1594" spans="1:19" x14ac:dyDescent="0.25">
      <c r="A1594" s="1" t="s">
        <v>2085</v>
      </c>
      <c r="B1594" s="1" t="s">
        <v>269</v>
      </c>
      <c r="C1594" s="1" t="s">
        <v>159</v>
      </c>
      <c r="D1594" s="1" t="str">
        <f>VLOOKUP(C1594,Products[],2,FALSE)</f>
        <v>Kids Pro 394</v>
      </c>
      <c r="E1594" s="1" t="str">
        <f>VLOOKUP(Orders[[#This Row],[ProductID]],Products[],3,FALSE)</f>
        <v>Apparel</v>
      </c>
      <c r="F1594" s="1" t="s">
        <v>105</v>
      </c>
      <c r="G1594" s="1" t="str">
        <f>_xlfn.XLOOKUP(Orders[[#This Row],[CustomerID]],'Customers'!A:A,'Customers'!E:E)</f>
        <v>Home Office</v>
      </c>
      <c r="H1594" s="2">
        <v>45513</v>
      </c>
      <c r="I1594" s="2">
        <v>45521</v>
      </c>
      <c r="J1594">
        <v>5</v>
      </c>
      <c r="K1594">
        <v>7968.52</v>
      </c>
      <c r="L1594">
        <v>0</v>
      </c>
      <c r="M1594" s="1" t="s">
        <v>52</v>
      </c>
      <c r="N1594" s="1" t="s">
        <v>15</v>
      </c>
      <c r="O1594" s="1" t="s">
        <v>21</v>
      </c>
      <c r="P1594" s="3">
        <f>Orders[[#This Row],[Quantity]]*Orders[[#This Row],[UnitPrice]]*(1-Orders[[#This Row],[Discount]])</f>
        <v>39842.600000000006</v>
      </c>
      <c r="Q1594" s="1" t="str">
        <f>IF(AND(Orders[[#This Row],[Order Value]]&gt;50000,Orders[[#This Row],[Status]]="Completed"),"Yes","No")</f>
        <v>No</v>
      </c>
      <c r="R1594" s="1" t="str">
        <f>IF(OR(Orders[[#This Row],[Region]]="Dhaka",Orders[[#This Row],[Region]]="Chattogram"),"Priority","Standard")</f>
        <v>Priority</v>
      </c>
      <c r="S1594" s="1" t="str">
        <f>_xlfn.CONCAT(Orders[[#This Row],[OrderID]],Orders[[#This Row],[CustomerID]],Orders[[#This Row],[Order Value]])</f>
        <v>O00928C037239842.6</v>
      </c>
    </row>
    <row r="1595" spans="1:19" x14ac:dyDescent="0.25">
      <c r="A1595" s="1" t="s">
        <v>2086</v>
      </c>
      <c r="B1595" s="1" t="s">
        <v>575</v>
      </c>
      <c r="C1595" s="1" t="s">
        <v>154</v>
      </c>
      <c r="D1595" s="1" t="str">
        <f>VLOOKUP(C1595,Products[],2,FALSE)</f>
        <v>Household Standard 873</v>
      </c>
      <c r="E1595" s="1" t="str">
        <f>VLOOKUP(Orders[[#This Row],[ProductID]],Products[],3,FALSE)</f>
        <v>Groceries</v>
      </c>
      <c r="F1595" s="1" t="s">
        <v>51</v>
      </c>
      <c r="G1595" s="1" t="str">
        <f>_xlfn.XLOOKUP(Orders[[#This Row],[CustomerID]],'Customers'!A:A,'Customers'!E:E)</f>
        <v>consumer</v>
      </c>
      <c r="H1595" s="2">
        <v>45381</v>
      </c>
      <c r="I1595" s="2">
        <v>45392</v>
      </c>
      <c r="J1595">
        <v>4</v>
      </c>
      <c r="K1595">
        <v>7043.54</v>
      </c>
      <c r="L1595">
        <v>0</v>
      </c>
      <c r="M1595" s="1" t="s">
        <v>14</v>
      </c>
      <c r="N1595" s="1" t="s">
        <v>34</v>
      </c>
      <c r="O1595" s="1" t="s">
        <v>35</v>
      </c>
      <c r="P1595" s="3">
        <f>Orders[[#This Row],[Quantity]]*Orders[[#This Row],[UnitPrice]]*(1-Orders[[#This Row],[Discount]])</f>
        <v>28174.16</v>
      </c>
      <c r="Q1595" s="1" t="str">
        <f>IF(AND(Orders[[#This Row],[Order Value]]&gt;50000,Orders[[#This Row],[Status]]="Completed"),"Yes","No")</f>
        <v>No</v>
      </c>
      <c r="R1595" s="1" t="str">
        <f>IF(OR(Orders[[#This Row],[Region]]="Dhaka",Orders[[#This Row],[Region]]="Chattogram"),"Priority","Standard")</f>
        <v>Standard</v>
      </c>
      <c r="S1595" s="1" t="str">
        <f>_xlfn.CONCAT(Orders[[#This Row],[OrderID]],Orders[[#This Row],[CustomerID]],Orders[[#This Row],[Order Value]])</f>
        <v>O01492C029928174.16</v>
      </c>
    </row>
    <row r="1596" spans="1:19" x14ac:dyDescent="0.25">
      <c r="A1596" s="1" t="s">
        <v>2087</v>
      </c>
      <c r="B1596" s="1" t="s">
        <v>261</v>
      </c>
      <c r="C1596" s="1" t="s">
        <v>174</v>
      </c>
      <c r="D1596" s="1" t="str">
        <f>VLOOKUP(C1596,Products[],2,FALSE)</f>
        <v>Women Eco 309</v>
      </c>
      <c r="E1596" s="1" t="str">
        <f>VLOOKUP(Orders[[#This Row],[ProductID]],Products[],3,FALSE)</f>
        <v>Apparel</v>
      </c>
      <c r="F1596" s="1" t="s">
        <v>59</v>
      </c>
      <c r="G1596" s="1" t="str">
        <f>_xlfn.XLOOKUP(Orders[[#This Row],[CustomerID]],'Customers'!A:A,'Customers'!E:E)</f>
        <v>Home Office</v>
      </c>
      <c r="H1596" s="2">
        <v>45453</v>
      </c>
      <c r="I1596" s="2">
        <v>45467</v>
      </c>
      <c r="J1596">
        <v>13</v>
      </c>
      <c r="K1596">
        <v>7121.42</v>
      </c>
      <c r="L1596">
        <v>0.1</v>
      </c>
      <c r="M1596" s="1" t="s">
        <v>20</v>
      </c>
      <c r="N1596" s="1" t="s">
        <v>28</v>
      </c>
      <c r="O1596" s="1" t="s">
        <v>35</v>
      </c>
      <c r="P1596" s="3">
        <f>Orders[[#This Row],[Quantity]]*Orders[[#This Row],[UnitPrice]]*(1-Orders[[#This Row],[Discount]])</f>
        <v>83320.614000000001</v>
      </c>
      <c r="Q1596" s="1" t="str">
        <f>IF(AND(Orders[[#This Row],[Order Value]]&gt;50000,Orders[[#This Row],[Status]]="Completed"),"Yes","No")</f>
        <v>No</v>
      </c>
      <c r="R1596" s="1" t="str">
        <f>IF(OR(Orders[[#This Row],[Region]]="Dhaka",Orders[[#This Row],[Region]]="Chattogram"),"Priority","Standard")</f>
        <v>Priority</v>
      </c>
      <c r="S1596" s="1" t="str">
        <f>_xlfn.CONCAT(Orders[[#This Row],[OrderID]],Orders[[#This Row],[CustomerID]],Orders[[#This Row],[Order Value]])</f>
        <v>O01511C034383320.614</v>
      </c>
    </row>
    <row r="1597" spans="1:19" x14ac:dyDescent="0.25">
      <c r="A1597" s="1" t="s">
        <v>2088</v>
      </c>
      <c r="B1597" s="1" t="s">
        <v>782</v>
      </c>
      <c r="C1597" s="1" t="s">
        <v>154</v>
      </c>
      <c r="D1597" s="1" t="str">
        <f>VLOOKUP(C1597,Products[],2,FALSE)</f>
        <v>Household Standard 873</v>
      </c>
      <c r="E1597" s="1" t="str">
        <f>VLOOKUP(Orders[[#This Row],[ProductID]],Products[],3,FALSE)</f>
        <v>Groceries</v>
      </c>
      <c r="F1597" s="1" t="s">
        <v>47</v>
      </c>
      <c r="G1597" s="1" t="str">
        <f>_xlfn.XLOOKUP(Orders[[#This Row],[CustomerID]],'Customers'!A:A,'Customers'!E:E)</f>
        <v>Consumer</v>
      </c>
      <c r="H1597" s="2">
        <v>45663</v>
      </c>
      <c r="I1597" s="2">
        <v>45668</v>
      </c>
      <c r="J1597">
        <v>7</v>
      </c>
      <c r="K1597">
        <v>7633.45</v>
      </c>
      <c r="L1597">
        <v>0</v>
      </c>
      <c r="M1597" s="1" t="s">
        <v>14</v>
      </c>
      <c r="N1597" s="1" t="s">
        <v>84</v>
      </c>
      <c r="O1597" s="1" t="s">
        <v>24</v>
      </c>
      <c r="P1597" s="3">
        <f>Orders[[#This Row],[Quantity]]*Orders[[#This Row],[UnitPrice]]*(1-Orders[[#This Row],[Discount]])</f>
        <v>53434.15</v>
      </c>
      <c r="Q1597" s="1" t="str">
        <f>IF(AND(Orders[[#This Row],[Order Value]]&gt;50000,Orders[[#This Row],[Status]]="Completed"),"Yes","No")</f>
        <v>No</v>
      </c>
      <c r="R1597" s="1" t="str">
        <f>IF(OR(Orders[[#This Row],[Region]]="Dhaka",Orders[[#This Row],[Region]]="Chattogram"),"Priority","Standard")</f>
        <v>Standard</v>
      </c>
      <c r="S1597" s="1" t="str">
        <f>_xlfn.CONCAT(Orders[[#This Row],[OrderID]],Orders[[#This Row],[CustomerID]],Orders[[#This Row],[Order Value]])</f>
        <v>O05042C031353434.15</v>
      </c>
    </row>
    <row r="1598" spans="1:19" x14ac:dyDescent="0.25">
      <c r="A1598" s="1" t="s">
        <v>2089</v>
      </c>
      <c r="B1598" s="1" t="s">
        <v>860</v>
      </c>
      <c r="C1598" s="1" t="s">
        <v>32</v>
      </c>
      <c r="D1598" s="1" t="str">
        <f>VLOOKUP(C1598,Products[],2,FALSE)</f>
        <v>Binders Max 146</v>
      </c>
      <c r="E1598" s="1" t="str">
        <f>VLOOKUP(Orders[[#This Row],[ProductID]],Products[],3,FALSE)</f>
        <v>Office Supplies</v>
      </c>
      <c r="F1598" s="1" t="s">
        <v>79</v>
      </c>
      <c r="G1598" s="1" t="str">
        <f>_xlfn.XLOOKUP(Orders[[#This Row],[CustomerID]],'Customers'!A:A,'Customers'!E:E)</f>
        <v>Corporate</v>
      </c>
      <c r="H1598" s="2">
        <v>45626</v>
      </c>
      <c r="I1598" s="2">
        <v>45639</v>
      </c>
      <c r="J1598">
        <v>12</v>
      </c>
      <c r="K1598">
        <v>1417.7</v>
      </c>
      <c r="L1598">
        <v>0.05</v>
      </c>
      <c r="M1598" s="1" t="s">
        <v>43</v>
      </c>
      <c r="N1598" s="1" t="s">
        <v>15</v>
      </c>
      <c r="O1598" s="1" t="s">
        <v>24</v>
      </c>
      <c r="P1598" s="3">
        <f>Orders[[#This Row],[Quantity]]*Orders[[#This Row],[UnitPrice]]*(1-Orders[[#This Row],[Discount]])</f>
        <v>16161.78</v>
      </c>
      <c r="Q1598" s="1" t="str">
        <f>IF(AND(Orders[[#This Row],[Order Value]]&gt;50000,Orders[[#This Row],[Status]]="Completed"),"Yes","No")</f>
        <v>No</v>
      </c>
      <c r="R1598" s="1" t="str">
        <f>IF(OR(Orders[[#This Row],[Region]]="Dhaka",Orders[[#This Row],[Region]]="Chattogram"),"Priority","Standard")</f>
        <v>Standard</v>
      </c>
      <c r="S1598" s="1" t="str">
        <f>_xlfn.CONCAT(Orders[[#This Row],[OrderID]],Orders[[#This Row],[CustomerID]],Orders[[#This Row],[Order Value]])</f>
        <v>O02112C028716161.78</v>
      </c>
    </row>
    <row r="1599" spans="1:19" x14ac:dyDescent="0.25">
      <c r="A1599" s="1" t="s">
        <v>2090</v>
      </c>
      <c r="B1599" s="1" t="s">
        <v>1064</v>
      </c>
      <c r="C1599" s="1" t="s">
        <v>121</v>
      </c>
      <c r="D1599" s="1" t="str">
        <f>VLOOKUP(C1599,Products[],2,FALSE)</f>
        <v>Storage Max 865</v>
      </c>
      <c r="E1599" s="1" t="str">
        <f>VLOOKUP(Orders[[#This Row],[ProductID]],Products[],3,FALSE)</f>
        <v>Furniture</v>
      </c>
      <c r="F1599" s="1" t="s">
        <v>79</v>
      </c>
      <c r="G1599" s="1" t="str">
        <f>_xlfn.XLOOKUP(Orders[[#This Row],[CustomerID]],'Customers'!A:A,'Customers'!E:E)</f>
        <v>Consumer</v>
      </c>
      <c r="H1599" s="2">
        <v>45312</v>
      </c>
      <c r="I1599" s="2">
        <v>45317</v>
      </c>
      <c r="J1599">
        <v>5</v>
      </c>
      <c r="K1599">
        <v>1893.99</v>
      </c>
      <c r="L1599">
        <v>0.05</v>
      </c>
      <c r="M1599" s="1" t="s">
        <v>39</v>
      </c>
      <c r="N1599" s="1" t="s">
        <v>84</v>
      </c>
      <c r="O1599" s="1" t="s">
        <v>29</v>
      </c>
      <c r="P1599" s="3">
        <f>Orders[[#This Row],[Quantity]]*Orders[[#This Row],[UnitPrice]]*(1-Orders[[#This Row],[Discount]])</f>
        <v>8996.4524999999994</v>
      </c>
      <c r="Q1599" s="1" t="str">
        <f>IF(AND(Orders[[#This Row],[Order Value]]&gt;50000,Orders[[#This Row],[Status]]="Completed"),"Yes","No")</f>
        <v>No</v>
      </c>
      <c r="R1599" s="1" t="str">
        <f>IF(OR(Orders[[#This Row],[Region]]="Dhaka",Orders[[#This Row],[Region]]="Chattogram"),"Priority","Standard")</f>
        <v>Standard</v>
      </c>
      <c r="S1599" s="1" t="str">
        <f>_xlfn.CONCAT(Orders[[#This Row],[OrderID]],Orders[[#This Row],[CustomerID]],Orders[[#This Row],[Order Value]])</f>
        <v>O02566C00458996.4525</v>
      </c>
    </row>
    <row r="1600" spans="1:19" x14ac:dyDescent="0.25">
      <c r="A1600" s="1" t="s">
        <v>2091</v>
      </c>
      <c r="B1600" s="1" t="s">
        <v>306</v>
      </c>
      <c r="C1600" s="1" t="s">
        <v>197</v>
      </c>
      <c r="D1600" s="1" t="str">
        <f>VLOOKUP(C1600,Products[],2,FALSE)</f>
        <v>Chairs Prime 149</v>
      </c>
      <c r="E1600" s="1" t="str">
        <f>VLOOKUP(Orders[[#This Row],[ProductID]],Products[],3,FALSE)</f>
        <v>Furniture</v>
      </c>
      <c r="F1600" s="1" t="s">
        <v>51</v>
      </c>
      <c r="G1600" s="1" t="str">
        <f>_xlfn.XLOOKUP(Orders[[#This Row],[CustomerID]],'Customers'!A:A,'Customers'!E:E)</f>
        <v>SMB</v>
      </c>
      <c r="H1600" s="2">
        <v>45810</v>
      </c>
      <c r="I1600" s="2">
        <v>45816</v>
      </c>
      <c r="J1600">
        <v>24</v>
      </c>
      <c r="K1600">
        <v>4931.1899999999996</v>
      </c>
      <c r="L1600">
        <v>0.05</v>
      </c>
      <c r="M1600" s="1" t="s">
        <v>43</v>
      </c>
      <c r="N1600" s="1" t="s">
        <v>34</v>
      </c>
      <c r="O1600" s="1" t="s">
        <v>35</v>
      </c>
      <c r="P1600" s="3">
        <f>Orders[[#This Row],[Quantity]]*Orders[[#This Row],[UnitPrice]]*(1-Orders[[#This Row],[Discount]])</f>
        <v>112431.132</v>
      </c>
      <c r="Q1600" s="1" t="str">
        <f>IF(AND(Orders[[#This Row],[Order Value]]&gt;50000,Orders[[#This Row],[Status]]="Completed"),"Yes","No")</f>
        <v>Yes</v>
      </c>
      <c r="R1600" s="1" t="str">
        <f>IF(OR(Orders[[#This Row],[Region]]="Dhaka",Orders[[#This Row],[Region]]="Chattogram"),"Priority","Standard")</f>
        <v>Standard</v>
      </c>
      <c r="S1600" s="1" t="str">
        <f>_xlfn.CONCAT(Orders[[#This Row],[OrderID]],Orders[[#This Row],[CustomerID]],Orders[[#This Row],[Order Value]])</f>
        <v>O00033C0001112431.132</v>
      </c>
    </row>
    <row r="1601" spans="1:19" x14ac:dyDescent="0.25">
      <c r="A1601" s="1" t="s">
        <v>2092</v>
      </c>
      <c r="B1601" s="1" t="s">
        <v>153</v>
      </c>
      <c r="C1601" s="1" t="s">
        <v>197</v>
      </c>
      <c r="D1601" s="1" t="str">
        <f>VLOOKUP(C1601,Products[],2,FALSE)</f>
        <v>Chairs Prime 149</v>
      </c>
      <c r="E1601" s="1" t="str">
        <f>VLOOKUP(Orders[[#This Row],[ProductID]],Products[],3,FALSE)</f>
        <v>Furniture</v>
      </c>
      <c r="F1601" s="1" t="s">
        <v>33</v>
      </c>
      <c r="G1601" s="1" t="str">
        <f>_xlfn.XLOOKUP(Orders[[#This Row],[CustomerID]],'Customers'!A:A,'Customers'!E:E)</f>
        <v>SMB</v>
      </c>
      <c r="H1601" s="2">
        <v>45417</v>
      </c>
      <c r="I1601" s="2">
        <v>45422</v>
      </c>
      <c r="J1601">
        <v>15</v>
      </c>
      <c r="K1601">
        <v>6051.61</v>
      </c>
      <c r="L1601">
        <v>0</v>
      </c>
      <c r="M1601" s="1" t="s">
        <v>43</v>
      </c>
      <c r="N1601" s="1" t="s">
        <v>84</v>
      </c>
      <c r="O1601" s="1" t="s">
        <v>21</v>
      </c>
      <c r="P1601" s="3">
        <f>Orders[[#This Row],[Quantity]]*Orders[[#This Row],[UnitPrice]]*(1-Orders[[#This Row],[Discount]])</f>
        <v>90774.15</v>
      </c>
      <c r="Q1601" s="1" t="str">
        <f>IF(AND(Orders[[#This Row],[Order Value]]&gt;50000,Orders[[#This Row],[Status]]="Completed"),"Yes","No")</f>
        <v>No</v>
      </c>
      <c r="R1601" s="1" t="str">
        <f>IF(OR(Orders[[#This Row],[Region]]="Dhaka",Orders[[#This Row],[Region]]="Chattogram"),"Priority","Standard")</f>
        <v>Standard</v>
      </c>
      <c r="S1601" s="1" t="str">
        <f>_xlfn.CONCAT(Orders[[#This Row],[OrderID]],Orders[[#This Row],[CustomerID]],Orders[[#This Row],[Order Value]])</f>
        <v>O01582C047490774.15</v>
      </c>
    </row>
    <row r="1602" spans="1:19" x14ac:dyDescent="0.25">
      <c r="A1602" s="1" t="s">
        <v>2093</v>
      </c>
      <c r="B1602" s="1" t="s">
        <v>632</v>
      </c>
      <c r="C1602" s="1" t="s">
        <v>284</v>
      </c>
      <c r="D1602" s="1" t="str">
        <f>VLOOKUP(C1602,Products[],2,FALSE)</f>
        <v>Labels Lite 562</v>
      </c>
      <c r="E1602" s="1" t="str">
        <f>VLOOKUP(Orders[[#This Row],[ProductID]],Products[],3,FALSE)</f>
        <v>Office Supplies</v>
      </c>
      <c r="F1602" s="1" t="s">
        <v>13</v>
      </c>
      <c r="G1602" s="1" t="str">
        <f>_xlfn.XLOOKUP(Orders[[#This Row],[CustomerID]],'Customers'!A:A,'Customers'!E:E)</f>
        <v>Home Office</v>
      </c>
      <c r="H1602" s="2">
        <v>45612</v>
      </c>
      <c r="I1602" s="2">
        <v>45612</v>
      </c>
      <c r="J1602">
        <v>21</v>
      </c>
      <c r="K1602">
        <v>2236.4699999999998</v>
      </c>
      <c r="L1602">
        <v>0</v>
      </c>
      <c r="M1602" s="1" t="s">
        <v>39</v>
      </c>
      <c r="N1602" s="1" t="s">
        <v>34</v>
      </c>
      <c r="O1602" s="1" t="s">
        <v>29</v>
      </c>
      <c r="P1602" s="3">
        <f>Orders[[#This Row],[Quantity]]*Orders[[#This Row],[UnitPrice]]*(1-Orders[[#This Row],[Discount]])</f>
        <v>46965.869999999995</v>
      </c>
      <c r="Q1602" s="1" t="str">
        <f>IF(AND(Orders[[#This Row],[Order Value]]&gt;50000,Orders[[#This Row],[Status]]="Completed"),"Yes","No")</f>
        <v>No</v>
      </c>
      <c r="R1602" s="1" t="str">
        <f>IF(OR(Orders[[#This Row],[Region]]="Dhaka",Orders[[#This Row],[Region]]="Chattogram"),"Priority","Standard")</f>
        <v>Standard</v>
      </c>
      <c r="S1602" s="1" t="str">
        <f>_xlfn.CONCAT(Orders[[#This Row],[OrderID]],Orders[[#This Row],[CustomerID]],Orders[[#This Row],[Order Value]])</f>
        <v>O05646C036146965.87</v>
      </c>
    </row>
    <row r="1603" spans="1:19" x14ac:dyDescent="0.25">
      <c r="A1603" s="1" t="s">
        <v>2094</v>
      </c>
      <c r="B1603" s="1" t="s">
        <v>331</v>
      </c>
      <c r="C1603" s="1" t="s">
        <v>87</v>
      </c>
      <c r="D1603" s="1" t="str">
        <f>VLOOKUP(C1603,Products[],2,FALSE)</f>
        <v>Storage Plus 812</v>
      </c>
      <c r="E1603" s="1" t="str">
        <f>VLOOKUP(Orders[[#This Row],[ProductID]],Products[],3,FALSE)</f>
        <v>Furniture</v>
      </c>
      <c r="F1603" s="1" t="s">
        <v>19</v>
      </c>
      <c r="G1603" s="1" t="str">
        <f>_xlfn.XLOOKUP(Orders[[#This Row],[CustomerID]],'Customers'!A:A,'Customers'!E:E)</f>
        <v>consumer</v>
      </c>
      <c r="H1603" s="2">
        <v>45629</v>
      </c>
      <c r="I1603" s="2">
        <v>45630</v>
      </c>
      <c r="J1603">
        <v>3</v>
      </c>
      <c r="K1603">
        <v>2779.21</v>
      </c>
      <c r="L1603">
        <v>0.15</v>
      </c>
      <c r="M1603" s="1" t="s">
        <v>14</v>
      </c>
      <c r="N1603" s="1" t="s">
        <v>84</v>
      </c>
      <c r="O1603" s="1" t="s">
        <v>35</v>
      </c>
      <c r="P1603" s="3">
        <f>Orders[[#This Row],[Quantity]]*Orders[[#This Row],[UnitPrice]]*(1-Orders[[#This Row],[Discount]])</f>
        <v>7086.9855000000007</v>
      </c>
      <c r="Q1603" s="1" t="str">
        <f>IF(AND(Orders[[#This Row],[Order Value]]&gt;50000,Orders[[#This Row],[Status]]="Completed"),"Yes","No")</f>
        <v>No</v>
      </c>
      <c r="R1603" s="1" t="str">
        <f>IF(OR(Orders[[#This Row],[Region]]="Dhaka",Orders[[#This Row],[Region]]="Chattogram"),"Priority","Standard")</f>
        <v>Standard</v>
      </c>
      <c r="S1603" s="1" t="str">
        <f>_xlfn.CONCAT(Orders[[#This Row],[OrderID]],Orders[[#This Row],[CustomerID]],Orders[[#This Row],[Order Value]])</f>
        <v>O02572C02607086.9855</v>
      </c>
    </row>
    <row r="1604" spans="1:19" x14ac:dyDescent="0.25">
      <c r="A1604" s="1" t="s">
        <v>2095</v>
      </c>
      <c r="B1604" s="1" t="s">
        <v>362</v>
      </c>
      <c r="C1604" s="1" t="s">
        <v>104</v>
      </c>
      <c r="D1604" s="1" t="str">
        <f>VLOOKUP(C1604,Products[],2,FALSE)</f>
        <v>Audio Prime 238</v>
      </c>
      <c r="E1604" s="1" t="str">
        <f>VLOOKUP(Orders[[#This Row],[ProductID]],Products[],3,FALSE)</f>
        <v>Electronics</v>
      </c>
      <c r="F1604" s="1" t="s">
        <v>47</v>
      </c>
      <c r="G1604" s="1" t="str">
        <f>_xlfn.XLOOKUP(Orders[[#This Row],[CustomerID]],'Customers'!A:A,'Customers'!E:E)</f>
        <v>Consumer</v>
      </c>
      <c r="H1604" s="2">
        <v>45572</v>
      </c>
      <c r="I1604" s="2">
        <v>45574</v>
      </c>
      <c r="J1604">
        <v>8</v>
      </c>
      <c r="K1604">
        <v>2484.1</v>
      </c>
      <c r="L1604">
        <v>0</v>
      </c>
      <c r="M1604" s="1" t="s">
        <v>14</v>
      </c>
      <c r="N1604" s="1" t="s">
        <v>34</v>
      </c>
      <c r="O1604" s="1" t="s">
        <v>21</v>
      </c>
      <c r="P1604" s="3">
        <f>Orders[[#This Row],[Quantity]]*Orders[[#This Row],[UnitPrice]]*(1-Orders[[#This Row],[Discount]])</f>
        <v>19872.8</v>
      </c>
      <c r="Q1604" s="1" t="str">
        <f>IF(AND(Orders[[#This Row],[Order Value]]&gt;50000,Orders[[#This Row],[Status]]="Completed"),"Yes","No")</f>
        <v>No</v>
      </c>
      <c r="R1604" s="1" t="str">
        <f>IF(OR(Orders[[#This Row],[Region]]="Dhaka",Orders[[#This Row],[Region]]="Chattogram"),"Priority","Standard")</f>
        <v>Standard</v>
      </c>
      <c r="S1604" s="1" t="str">
        <f>_xlfn.CONCAT(Orders[[#This Row],[OrderID]],Orders[[#This Row],[CustomerID]],Orders[[#This Row],[Order Value]])</f>
        <v>O01359C019819872.8</v>
      </c>
    </row>
    <row r="1605" spans="1:19" x14ac:dyDescent="0.25">
      <c r="A1605" s="1" t="s">
        <v>2096</v>
      </c>
      <c r="B1605" s="1" t="s">
        <v>764</v>
      </c>
      <c r="C1605" s="1" t="s">
        <v>108</v>
      </c>
      <c r="D1605" s="1" t="str">
        <f>VLOOKUP(C1605,Products[],2,FALSE)</f>
        <v>Men Max 446</v>
      </c>
      <c r="E1605" s="1" t="str">
        <f>VLOOKUP(Orders[[#This Row],[ProductID]],Products[],3,FALSE)</f>
        <v>Apparel</v>
      </c>
      <c r="F1605" s="1" t="s">
        <v>79</v>
      </c>
      <c r="G1605" s="1" t="str">
        <f>_xlfn.XLOOKUP(Orders[[#This Row],[CustomerID]],'Customers'!A:A,'Customers'!E:E)</f>
        <v>Corporate</v>
      </c>
      <c r="H1605" s="2">
        <v>45494</v>
      </c>
      <c r="I1605" s="2">
        <v>45496</v>
      </c>
      <c r="J1605">
        <v>19</v>
      </c>
      <c r="K1605">
        <v>5891.14</v>
      </c>
      <c r="L1605">
        <v>0</v>
      </c>
      <c r="M1605" s="1" t="s">
        <v>20</v>
      </c>
      <c r="N1605" s="1" t="s">
        <v>15</v>
      </c>
      <c r="O1605" s="1" t="s">
        <v>35</v>
      </c>
      <c r="P1605" s="3">
        <f>Orders[[#This Row],[Quantity]]*Orders[[#This Row],[UnitPrice]]*(1-Orders[[#This Row],[Discount]])</f>
        <v>111931.66</v>
      </c>
      <c r="Q1605" s="1" t="str">
        <f>IF(AND(Orders[[#This Row],[Order Value]]&gt;50000,Orders[[#This Row],[Status]]="Completed"),"Yes","No")</f>
        <v>No</v>
      </c>
      <c r="R1605" s="1" t="str">
        <f>IF(OR(Orders[[#This Row],[Region]]="Dhaka",Orders[[#This Row],[Region]]="Chattogram"),"Priority","Standard")</f>
        <v>Priority</v>
      </c>
      <c r="S1605" s="1" t="str">
        <f>_xlfn.CONCAT(Orders[[#This Row],[OrderID]],Orders[[#This Row],[CustomerID]],Orders[[#This Row],[Order Value]])</f>
        <v>O04024C0458111931.66</v>
      </c>
    </row>
    <row r="1606" spans="1:19" x14ac:dyDescent="0.25">
      <c r="A1606" s="1" t="s">
        <v>2097</v>
      </c>
      <c r="B1606" s="1" t="s">
        <v>186</v>
      </c>
      <c r="C1606" s="1" t="s">
        <v>54</v>
      </c>
      <c r="D1606" s="1" t="str">
        <f>VLOOKUP(C1606,Products[],2,FALSE)</f>
        <v>Women Lite 643</v>
      </c>
      <c r="E1606" s="1" t="str">
        <f>VLOOKUP(Orders[[#This Row],[ProductID]],Products[],3,FALSE)</f>
        <v>Apparel</v>
      </c>
      <c r="F1606" s="1" t="s">
        <v>152</v>
      </c>
      <c r="G1606" s="1" t="str">
        <f>_xlfn.XLOOKUP(Orders[[#This Row],[CustomerID]],'Customers'!A:A,'Customers'!E:E)</f>
        <v>Consumer</v>
      </c>
      <c r="H1606" s="2">
        <v>45747</v>
      </c>
      <c r="I1606" s="2">
        <v>45753</v>
      </c>
      <c r="J1606">
        <v>22</v>
      </c>
      <c r="K1606">
        <v>5182</v>
      </c>
      <c r="L1606">
        <v>0.15</v>
      </c>
      <c r="M1606" s="1" t="s">
        <v>20</v>
      </c>
      <c r="N1606" s="1" t="s">
        <v>28</v>
      </c>
      <c r="O1606" s="1" t="s">
        <v>24</v>
      </c>
      <c r="P1606" s="3">
        <f>Orders[[#This Row],[Quantity]]*Orders[[#This Row],[UnitPrice]]*(1-Orders[[#This Row],[Discount]])</f>
        <v>96903.4</v>
      </c>
      <c r="Q1606" s="1" t="str">
        <f>IF(AND(Orders[[#This Row],[Order Value]]&gt;50000,Orders[[#This Row],[Status]]="Completed"),"Yes","No")</f>
        <v>No</v>
      </c>
      <c r="R1606" s="1" t="str">
        <f>IF(OR(Orders[[#This Row],[Region]]="Dhaka",Orders[[#This Row],[Region]]="Chattogram"),"Priority","Standard")</f>
        <v>Priority</v>
      </c>
      <c r="S1606" s="1" t="str">
        <f>_xlfn.CONCAT(Orders[[#This Row],[OrderID]],Orders[[#This Row],[CustomerID]],Orders[[#This Row],[Order Value]])</f>
        <v>O04032C005496903.4</v>
      </c>
    </row>
    <row r="1607" spans="1:19" x14ac:dyDescent="0.25">
      <c r="A1607" s="1" t="s">
        <v>1473</v>
      </c>
      <c r="B1607" s="1" t="s">
        <v>97</v>
      </c>
      <c r="C1607" s="1" t="s">
        <v>154</v>
      </c>
      <c r="D1607" s="1" t="str">
        <f>VLOOKUP(C1607,Products[],2,FALSE)</f>
        <v>Household Standard 873</v>
      </c>
      <c r="E1607" s="1" t="str">
        <f>VLOOKUP(Orders[[#This Row],[ProductID]],Products[],3,FALSE)</f>
        <v>Groceries</v>
      </c>
      <c r="F1607" s="1" t="s">
        <v>19</v>
      </c>
      <c r="G1607" s="1" t="str">
        <f>_xlfn.XLOOKUP(Orders[[#This Row],[CustomerID]],'Customers'!A:A,'Customers'!E:E)</f>
        <v>consumer</v>
      </c>
      <c r="H1607" s="2">
        <v>45486</v>
      </c>
      <c r="I1607" s="2">
        <v>45485</v>
      </c>
      <c r="J1607">
        <v>21</v>
      </c>
      <c r="K1607">
        <v>1457.95</v>
      </c>
      <c r="L1607">
        <v>0</v>
      </c>
      <c r="M1607" s="1" t="s">
        <v>52</v>
      </c>
      <c r="N1607" s="1" t="s">
        <v>34</v>
      </c>
      <c r="O1607" s="1" t="s">
        <v>29</v>
      </c>
      <c r="P1607" s="3">
        <f>Orders[[#This Row],[Quantity]]*Orders[[#This Row],[UnitPrice]]*(1-Orders[[#This Row],[Discount]])</f>
        <v>30616.95</v>
      </c>
      <c r="Q1607" s="1" t="str">
        <f>IF(AND(Orders[[#This Row],[Order Value]]&gt;50000,Orders[[#This Row],[Status]]="Completed"),"Yes","No")</f>
        <v>No</v>
      </c>
      <c r="R1607" s="1" t="str">
        <f>IF(OR(Orders[[#This Row],[Region]]="Dhaka",Orders[[#This Row],[Region]]="Chattogram"),"Priority","Standard")</f>
        <v>Priority</v>
      </c>
      <c r="S1607" s="1" t="str">
        <f>_xlfn.CONCAT(Orders[[#This Row],[OrderID]],Orders[[#This Row],[CustomerID]],Orders[[#This Row],[Order Value]])</f>
        <v>O02669C026530616.95</v>
      </c>
    </row>
    <row r="1608" spans="1:19" x14ac:dyDescent="0.25">
      <c r="A1608" s="1" t="s">
        <v>2098</v>
      </c>
      <c r="B1608" s="1" t="s">
        <v>281</v>
      </c>
      <c r="C1608" s="1" t="s">
        <v>141</v>
      </c>
      <c r="D1608" s="1" t="str">
        <f>VLOOKUP(C1608,Products[],2,FALSE)</f>
        <v>Footwear Deluxe 366</v>
      </c>
      <c r="E1608" s="1" t="str">
        <f>VLOOKUP(Orders[[#This Row],[ProductID]],Products[],3,FALSE)</f>
        <v>Apparel</v>
      </c>
      <c r="F1608" s="1" t="s">
        <v>105</v>
      </c>
      <c r="G1608" s="1" t="str">
        <f>_xlfn.XLOOKUP(Orders[[#This Row],[CustomerID]],'Customers'!A:A,'Customers'!E:E)</f>
        <v>SMB</v>
      </c>
      <c r="H1608" s="2">
        <v>45569</v>
      </c>
      <c r="I1608" s="2">
        <v>45576</v>
      </c>
      <c r="J1608">
        <v>5</v>
      </c>
      <c r="K1608">
        <v>5248.01</v>
      </c>
      <c r="L1608">
        <v>0</v>
      </c>
      <c r="M1608" s="1" t="s">
        <v>39</v>
      </c>
      <c r="N1608" s="1" t="s">
        <v>28</v>
      </c>
      <c r="O1608" s="1" t="s">
        <v>35</v>
      </c>
      <c r="P1608" s="3">
        <f>Orders[[#This Row],[Quantity]]*Orders[[#This Row],[UnitPrice]]*(1-Orders[[#This Row],[Discount]])</f>
        <v>26240.050000000003</v>
      </c>
      <c r="Q1608" s="1" t="str">
        <f>IF(AND(Orders[[#This Row],[Order Value]]&gt;50000,Orders[[#This Row],[Status]]="Completed"),"Yes","No")</f>
        <v>No</v>
      </c>
      <c r="R1608" s="1" t="str">
        <f>IF(OR(Orders[[#This Row],[Region]]="Dhaka",Orders[[#This Row],[Region]]="Chattogram"),"Priority","Standard")</f>
        <v>Standard</v>
      </c>
      <c r="S1608" s="1" t="str">
        <f>_xlfn.CONCAT(Orders[[#This Row],[OrderID]],Orders[[#This Row],[CustomerID]],Orders[[#This Row],[Order Value]])</f>
        <v>O05897C037626240.05</v>
      </c>
    </row>
    <row r="1609" spans="1:19" x14ac:dyDescent="0.25">
      <c r="A1609" s="1" t="s">
        <v>2099</v>
      </c>
      <c r="B1609" s="1" t="s">
        <v>622</v>
      </c>
      <c r="C1609" s="1" t="s">
        <v>46</v>
      </c>
      <c r="D1609" s="1" t="str">
        <f>VLOOKUP(C1609,Products[],2,FALSE)</f>
        <v>Tables Max 631</v>
      </c>
      <c r="E1609" s="1" t="str">
        <f>VLOOKUP(Orders[[#This Row],[ProductID]],Products[],3,FALSE)</f>
        <v>Furniture</v>
      </c>
      <c r="F1609" s="1" t="s">
        <v>23</v>
      </c>
      <c r="G1609" s="1" t="str">
        <f>_xlfn.XLOOKUP(Orders[[#This Row],[CustomerID]],'Customers'!A:A,'Customers'!E:E)</f>
        <v>Corporate</v>
      </c>
      <c r="H1609" s="2">
        <v>45576</v>
      </c>
      <c r="I1609" s="2">
        <v>45585</v>
      </c>
      <c r="J1609">
        <v>4</v>
      </c>
      <c r="K1609">
        <v>2278.52</v>
      </c>
      <c r="L1609">
        <v>0.1</v>
      </c>
      <c r="M1609" s="1" t="s">
        <v>43</v>
      </c>
      <c r="N1609" s="1" t="s">
        <v>34</v>
      </c>
      <c r="O1609" s="1" t="s">
        <v>29</v>
      </c>
      <c r="P1609" s="3">
        <f>Orders[[#This Row],[Quantity]]*Orders[[#This Row],[UnitPrice]]*(1-Orders[[#This Row],[Discount]])</f>
        <v>8202.6720000000005</v>
      </c>
      <c r="Q1609" s="1" t="str">
        <f>IF(AND(Orders[[#This Row],[Order Value]]&gt;50000,Orders[[#This Row],[Status]]="Completed"),"Yes","No")</f>
        <v>No</v>
      </c>
      <c r="R1609" s="1" t="str">
        <f>IF(OR(Orders[[#This Row],[Region]]="Dhaka",Orders[[#This Row],[Region]]="Chattogram"),"Priority","Standard")</f>
        <v>Standard</v>
      </c>
      <c r="S1609" s="1" t="str">
        <f>_xlfn.CONCAT(Orders[[#This Row],[OrderID]],Orders[[#This Row],[CustomerID]],Orders[[#This Row],[Order Value]])</f>
        <v>O01519C02288202.672</v>
      </c>
    </row>
    <row r="1610" spans="1:19" x14ac:dyDescent="0.25">
      <c r="A1610" s="1" t="s">
        <v>2100</v>
      </c>
      <c r="B1610" s="1" t="s">
        <v>507</v>
      </c>
      <c r="C1610" s="1" t="s">
        <v>22</v>
      </c>
      <c r="D1610" s="1" t="str">
        <f>VLOOKUP(C1610,Products[],2,FALSE)</f>
        <v>Laptops Lite 159</v>
      </c>
      <c r="E1610" s="1" t="str">
        <f>VLOOKUP(Orders[[#This Row],[ProductID]],Products[],3,FALSE)</f>
        <v>Electronics</v>
      </c>
      <c r="F1610" s="1" t="s">
        <v>47</v>
      </c>
      <c r="G1610" s="1" t="str">
        <f>_xlfn.XLOOKUP(Orders[[#This Row],[CustomerID]],'Customers'!A:A,'Customers'!E:E)</f>
        <v>Consumer</v>
      </c>
      <c r="H1610" s="2">
        <v>45305</v>
      </c>
      <c r="I1610" s="2">
        <v>45315</v>
      </c>
      <c r="J1610">
        <v>12</v>
      </c>
      <c r="K1610">
        <v>7179.21</v>
      </c>
      <c r="L1610">
        <v>0</v>
      </c>
      <c r="M1610" s="1" t="s">
        <v>14</v>
      </c>
      <c r="N1610" s="1" t="s">
        <v>84</v>
      </c>
      <c r="O1610" s="1" t="s">
        <v>24</v>
      </c>
      <c r="P1610" s="3">
        <f>Orders[[#This Row],[Quantity]]*Orders[[#This Row],[UnitPrice]]*(1-Orders[[#This Row],[Discount]])</f>
        <v>86150.52</v>
      </c>
      <c r="Q1610" s="1" t="str">
        <f>IF(AND(Orders[[#This Row],[Order Value]]&gt;50000,Orders[[#This Row],[Status]]="Completed"),"Yes","No")</f>
        <v>No</v>
      </c>
      <c r="R1610" s="1" t="str">
        <f>IF(OR(Orders[[#This Row],[Region]]="Dhaka",Orders[[#This Row],[Region]]="Chattogram"),"Priority","Standard")</f>
        <v>Standard</v>
      </c>
      <c r="S1610" s="1" t="str">
        <f>_xlfn.CONCAT(Orders[[#This Row],[OrderID]],Orders[[#This Row],[CustomerID]],Orders[[#This Row],[Order Value]])</f>
        <v>O03378C008086150.52</v>
      </c>
    </row>
    <row r="1611" spans="1:19" x14ac:dyDescent="0.25">
      <c r="A1611" s="1" t="s">
        <v>2101</v>
      </c>
      <c r="B1611" s="1" t="s">
        <v>912</v>
      </c>
      <c r="C1611" s="1" t="s">
        <v>102</v>
      </c>
      <c r="D1611" s="1" t="str">
        <f>VLOOKUP(C1611,Products[],2,FALSE)</f>
        <v>Pens Mini 821</v>
      </c>
      <c r="E1611" s="1" t="str">
        <f>VLOOKUP(Orders[[#This Row],[ProductID]],Products[],3,FALSE)</f>
        <v>Office Supplies</v>
      </c>
      <c r="F1611" s="1" t="s">
        <v>42</v>
      </c>
      <c r="G1611" s="1" t="str">
        <f>_xlfn.XLOOKUP(Orders[[#This Row],[CustomerID]],'Customers'!A:A,'Customers'!E:E)</f>
        <v>SMB</v>
      </c>
      <c r="H1611" s="2">
        <v>45319</v>
      </c>
      <c r="I1611" s="2">
        <v>45320</v>
      </c>
      <c r="J1611">
        <v>2</v>
      </c>
      <c r="K1611">
        <v>6304.98</v>
      </c>
      <c r="L1611">
        <v>0</v>
      </c>
      <c r="M1611" s="1" t="s">
        <v>43</v>
      </c>
      <c r="N1611" s="1" t="s">
        <v>84</v>
      </c>
      <c r="O1611" s="1" t="s">
        <v>29</v>
      </c>
      <c r="P1611" s="3">
        <f>Orders[[#This Row],[Quantity]]*Orders[[#This Row],[UnitPrice]]*(1-Orders[[#This Row],[Discount]])</f>
        <v>12609.96</v>
      </c>
      <c r="Q1611" s="1" t="str">
        <f>IF(AND(Orders[[#This Row],[Order Value]]&gt;50000,Orders[[#This Row],[Status]]="Completed"),"Yes","No")</f>
        <v>No</v>
      </c>
      <c r="R1611" s="1" t="str">
        <f>IF(OR(Orders[[#This Row],[Region]]="Dhaka",Orders[[#This Row],[Region]]="Chattogram"),"Priority","Standard")</f>
        <v>Standard</v>
      </c>
      <c r="S1611" s="1" t="str">
        <f>_xlfn.CONCAT(Orders[[#This Row],[OrderID]],Orders[[#This Row],[CustomerID]],Orders[[#This Row],[Order Value]])</f>
        <v>O04153C022512609.96</v>
      </c>
    </row>
    <row r="1612" spans="1:19" x14ac:dyDescent="0.25">
      <c r="A1612" s="1" t="s">
        <v>2102</v>
      </c>
      <c r="B1612" s="1" t="s">
        <v>186</v>
      </c>
      <c r="C1612" s="1" t="s">
        <v>54</v>
      </c>
      <c r="D1612" s="1" t="str">
        <f>VLOOKUP(C1612,Products[],2,FALSE)</f>
        <v>Women Lite 643</v>
      </c>
      <c r="E1612" s="1" t="str">
        <f>VLOOKUP(Orders[[#This Row],[ProductID]],Products[],3,FALSE)</f>
        <v>Apparel</v>
      </c>
      <c r="F1612" s="1" t="s">
        <v>63</v>
      </c>
      <c r="G1612" s="1" t="str">
        <f>_xlfn.XLOOKUP(Orders[[#This Row],[CustomerID]],'Customers'!A:A,'Customers'!E:E)</f>
        <v>Consumer</v>
      </c>
      <c r="H1612" s="2">
        <v>45847</v>
      </c>
      <c r="I1612" s="2">
        <v>45854</v>
      </c>
      <c r="J1612">
        <v>1</v>
      </c>
      <c r="K1612">
        <v>3312.3</v>
      </c>
      <c r="L1612">
        <v>0</v>
      </c>
      <c r="M1612" s="1" t="s">
        <v>20</v>
      </c>
      <c r="N1612" s="1" t="s">
        <v>34</v>
      </c>
      <c r="O1612" s="1" t="s">
        <v>21</v>
      </c>
      <c r="P1612" s="3">
        <f>Orders[[#This Row],[Quantity]]*Orders[[#This Row],[UnitPrice]]*(1-Orders[[#This Row],[Discount]])</f>
        <v>3312.3</v>
      </c>
      <c r="Q1612" s="1" t="str">
        <f>IF(AND(Orders[[#This Row],[Order Value]]&gt;50000,Orders[[#This Row],[Status]]="Completed"),"Yes","No")</f>
        <v>No</v>
      </c>
      <c r="R1612" s="1" t="str">
        <f>IF(OR(Orders[[#This Row],[Region]]="Dhaka",Orders[[#This Row],[Region]]="Chattogram"),"Priority","Standard")</f>
        <v>Priority</v>
      </c>
      <c r="S1612" s="1" t="str">
        <f>_xlfn.CONCAT(Orders[[#This Row],[OrderID]],Orders[[#This Row],[CustomerID]],Orders[[#This Row],[Order Value]])</f>
        <v>O04284C00543312.3</v>
      </c>
    </row>
    <row r="1613" spans="1:19" x14ac:dyDescent="0.25">
      <c r="A1613" s="1" t="s">
        <v>2103</v>
      </c>
      <c r="B1613" s="1" t="s">
        <v>754</v>
      </c>
      <c r="C1613" s="1" t="s">
        <v>133</v>
      </c>
      <c r="D1613" s="1" t="str">
        <f>VLOOKUP(C1613,Products[],2,FALSE)</f>
        <v>Paper Eco 932</v>
      </c>
      <c r="E1613" s="1" t="str">
        <f>VLOOKUP(Orders[[#This Row],[ProductID]],Products[],3,FALSE)</f>
        <v>Office Supplies</v>
      </c>
      <c r="F1613" s="1" t="s">
        <v>19</v>
      </c>
      <c r="G1613" s="1" t="str">
        <f>_xlfn.XLOOKUP(Orders[[#This Row],[CustomerID]],'Customers'!A:A,'Customers'!E:E)</f>
        <v>SMB</v>
      </c>
      <c r="H1613" s="2">
        <v>45623</v>
      </c>
      <c r="I1613" s="2">
        <v>45635</v>
      </c>
      <c r="J1613">
        <v>18</v>
      </c>
      <c r="K1613">
        <v>6675.32</v>
      </c>
      <c r="L1613">
        <v>0.05</v>
      </c>
      <c r="M1613" s="1" t="s">
        <v>43</v>
      </c>
      <c r="N1613" s="1" t="s">
        <v>34</v>
      </c>
      <c r="O1613" s="1" t="s">
        <v>29</v>
      </c>
      <c r="P1613" s="3">
        <f>Orders[[#This Row],[Quantity]]*Orders[[#This Row],[UnitPrice]]*(1-Orders[[#This Row],[Discount]])</f>
        <v>114147.97199999999</v>
      </c>
      <c r="Q1613" s="1" t="str">
        <f>IF(AND(Orders[[#This Row],[Order Value]]&gt;50000,Orders[[#This Row],[Status]]="Completed"),"Yes","No")</f>
        <v>Yes</v>
      </c>
      <c r="R1613" s="1" t="str">
        <f>IF(OR(Orders[[#This Row],[Region]]="Dhaka",Orders[[#This Row],[Region]]="Chattogram"),"Priority","Standard")</f>
        <v>Standard</v>
      </c>
      <c r="S1613" s="1" t="str">
        <f>_xlfn.CONCAT(Orders[[#This Row],[OrderID]],Orders[[#This Row],[CustomerID]],Orders[[#This Row],[Order Value]])</f>
        <v>O01329C0345114147.972</v>
      </c>
    </row>
    <row r="1614" spans="1:19" x14ac:dyDescent="0.25">
      <c r="A1614" s="1" t="s">
        <v>2104</v>
      </c>
      <c r="B1614" s="1" t="s">
        <v>1261</v>
      </c>
      <c r="C1614" s="1" t="s">
        <v>159</v>
      </c>
      <c r="D1614" s="1" t="str">
        <f>VLOOKUP(C1614,Products[],2,FALSE)</f>
        <v>Kids Pro 394</v>
      </c>
      <c r="E1614" s="1" t="str">
        <f>VLOOKUP(Orders[[#This Row],[ProductID]],Products[],3,FALSE)</f>
        <v>Apparel</v>
      </c>
      <c r="F1614" s="1" t="s">
        <v>125</v>
      </c>
      <c r="G1614" s="1" t="str">
        <f>_xlfn.XLOOKUP(Orders[[#This Row],[CustomerID]],'Customers'!A:A,'Customers'!E:E)</f>
        <v>Corporate</v>
      </c>
      <c r="H1614" s="2">
        <v>45407</v>
      </c>
      <c r="I1614" s="2">
        <v>45421</v>
      </c>
      <c r="J1614">
        <v>19</v>
      </c>
      <c r="K1614">
        <v>151.99</v>
      </c>
      <c r="L1614">
        <v>0</v>
      </c>
      <c r="M1614" s="1" t="s">
        <v>20</v>
      </c>
      <c r="N1614" s="1" t="s">
        <v>84</v>
      </c>
      <c r="O1614" s="1" t="s">
        <v>35</v>
      </c>
      <c r="P1614" s="3">
        <f>Orders[[#This Row],[Quantity]]*Orders[[#This Row],[UnitPrice]]*(1-Orders[[#This Row],[Discount]])</f>
        <v>2887.8100000000004</v>
      </c>
      <c r="Q1614" s="1" t="str">
        <f>IF(AND(Orders[[#This Row],[Order Value]]&gt;50000,Orders[[#This Row],[Status]]="Completed"),"Yes","No")</f>
        <v>No</v>
      </c>
      <c r="R1614" s="1" t="str">
        <f>IF(OR(Orders[[#This Row],[Region]]="Dhaka",Orders[[#This Row],[Region]]="Chattogram"),"Priority","Standard")</f>
        <v>Priority</v>
      </c>
      <c r="S1614" s="1" t="str">
        <f>_xlfn.CONCAT(Orders[[#This Row],[OrderID]],Orders[[#This Row],[CustomerID]],Orders[[#This Row],[Order Value]])</f>
        <v>O05968C04642887.81</v>
      </c>
    </row>
    <row r="1615" spans="1:19" x14ac:dyDescent="0.25">
      <c r="A1615" s="1" t="s">
        <v>2105</v>
      </c>
      <c r="B1615" s="1" t="s">
        <v>1387</v>
      </c>
      <c r="C1615" s="1" t="s">
        <v>160</v>
      </c>
      <c r="D1615" s="1" t="str">
        <f>VLOOKUP(C1615,Products[],2,FALSE)</f>
        <v>Audio Pro 619</v>
      </c>
      <c r="E1615" s="1" t="str">
        <f>VLOOKUP(Orders[[#This Row],[ProductID]],Products[],3,FALSE)</f>
        <v>Electronics</v>
      </c>
      <c r="F1615" s="1" t="s">
        <v>51</v>
      </c>
      <c r="G1615" s="1" t="str">
        <f>_xlfn.XLOOKUP(Orders[[#This Row],[CustomerID]],'Customers'!A:A,'Customers'!E:E)</f>
        <v>Corporate</v>
      </c>
      <c r="H1615" s="2">
        <v>45740</v>
      </c>
      <c r="I1615" s="2">
        <v>45754</v>
      </c>
      <c r="J1615">
        <v>8</v>
      </c>
      <c r="K1615">
        <v>6453.18</v>
      </c>
      <c r="L1615">
        <v>0</v>
      </c>
      <c r="M1615" s="1" t="s">
        <v>14</v>
      </c>
      <c r="N1615" s="1" t="s">
        <v>15</v>
      </c>
      <c r="O1615" s="1" t="s">
        <v>29</v>
      </c>
      <c r="P1615" s="3">
        <f>Orders[[#This Row],[Quantity]]*Orders[[#This Row],[UnitPrice]]*(1-Orders[[#This Row],[Discount]])</f>
        <v>51625.440000000002</v>
      </c>
      <c r="Q1615" s="1" t="str">
        <f>IF(AND(Orders[[#This Row],[Order Value]]&gt;50000,Orders[[#This Row],[Status]]="Completed"),"Yes","No")</f>
        <v>No</v>
      </c>
      <c r="R1615" s="1" t="str">
        <f>IF(OR(Orders[[#This Row],[Region]]="Dhaka",Orders[[#This Row],[Region]]="Chattogram"),"Priority","Standard")</f>
        <v>Standard</v>
      </c>
      <c r="S1615" s="1" t="str">
        <f>_xlfn.CONCAT(Orders[[#This Row],[OrderID]],Orders[[#This Row],[CustomerID]],Orders[[#This Row],[Order Value]])</f>
        <v>O05991C004451625.44</v>
      </c>
    </row>
    <row r="1616" spans="1:19" x14ac:dyDescent="0.25">
      <c r="A1616" s="1" t="s">
        <v>2106</v>
      </c>
      <c r="B1616" s="1" t="s">
        <v>873</v>
      </c>
      <c r="C1616" s="1" t="s">
        <v>162</v>
      </c>
      <c r="D1616" s="1" t="str">
        <f>VLOOKUP(C1616,Products[],2,FALSE)</f>
        <v>Binders Lite 852</v>
      </c>
      <c r="E1616" s="1" t="str">
        <f>VLOOKUP(Orders[[#This Row],[ProductID]],Products[],3,FALSE)</f>
        <v>Office Supplies</v>
      </c>
      <c r="F1616" s="1" t="s">
        <v>105</v>
      </c>
      <c r="G1616" s="1" t="str">
        <f>_xlfn.XLOOKUP(Orders[[#This Row],[CustomerID]],'Customers'!A:A,'Customers'!E:E)</f>
        <v>Corporate</v>
      </c>
      <c r="H1616" s="2">
        <v>45863</v>
      </c>
      <c r="I1616" s="2">
        <v>45872</v>
      </c>
      <c r="J1616">
        <v>21</v>
      </c>
      <c r="K1616">
        <v>2741.68</v>
      </c>
      <c r="L1616">
        <v>0</v>
      </c>
      <c r="M1616" s="1" t="s">
        <v>39</v>
      </c>
      <c r="N1616" s="1" t="s">
        <v>34</v>
      </c>
      <c r="O1616" s="1" t="s">
        <v>21</v>
      </c>
      <c r="P1616" s="3">
        <f>Orders[[#This Row],[Quantity]]*Orders[[#This Row],[UnitPrice]]*(1-Orders[[#This Row],[Discount]])</f>
        <v>57575.28</v>
      </c>
      <c r="Q1616" s="1" t="str">
        <f>IF(AND(Orders[[#This Row],[Order Value]]&gt;50000,Orders[[#This Row],[Status]]="Completed"),"Yes","No")</f>
        <v>Yes</v>
      </c>
      <c r="R1616" s="1" t="str">
        <f>IF(OR(Orders[[#This Row],[Region]]="Dhaka",Orders[[#This Row],[Region]]="Chattogram"),"Priority","Standard")</f>
        <v>Standard</v>
      </c>
      <c r="S1616" s="1" t="str">
        <f>_xlfn.CONCAT(Orders[[#This Row],[OrderID]],Orders[[#This Row],[CustomerID]],Orders[[#This Row],[Order Value]])</f>
        <v>O02453C007457575.28</v>
      </c>
    </row>
    <row r="1617" spans="1:19" x14ac:dyDescent="0.25">
      <c r="A1617" s="1" t="s">
        <v>2107</v>
      </c>
      <c r="B1617" s="1" t="s">
        <v>661</v>
      </c>
      <c r="C1617" s="1" t="s">
        <v>141</v>
      </c>
      <c r="D1617" s="1" t="str">
        <f>VLOOKUP(C1617,Products[],2,FALSE)</f>
        <v>Footwear Deluxe 366</v>
      </c>
      <c r="E1617" s="1" t="str">
        <f>VLOOKUP(Orders[[#This Row],[ProductID]],Products[],3,FALSE)</f>
        <v>Apparel</v>
      </c>
      <c r="F1617" s="1" t="s">
        <v>105</v>
      </c>
      <c r="G1617" s="1" t="str">
        <f>_xlfn.XLOOKUP(Orders[[#This Row],[CustomerID]],'Customers'!A:A,'Customers'!E:E)</f>
        <v>SMB</v>
      </c>
      <c r="H1617" s="2">
        <v>45953</v>
      </c>
      <c r="I1617" s="2">
        <v>45951</v>
      </c>
      <c r="J1617">
        <v>12</v>
      </c>
      <c r="K1617">
        <v>6919.34</v>
      </c>
      <c r="L1617">
        <v>0.15</v>
      </c>
      <c r="M1617" s="1" t="s">
        <v>14</v>
      </c>
      <c r="N1617" s="1" t="s">
        <v>28</v>
      </c>
      <c r="O1617" s="1" t="s">
        <v>35</v>
      </c>
      <c r="P1617" s="3">
        <f>Orders[[#This Row],[Quantity]]*Orders[[#This Row],[UnitPrice]]*(1-Orders[[#This Row],[Discount]])</f>
        <v>70577.267999999996</v>
      </c>
      <c r="Q1617" s="1" t="str">
        <f>IF(AND(Orders[[#This Row],[Order Value]]&gt;50000,Orders[[#This Row],[Status]]="Completed"),"Yes","No")</f>
        <v>No</v>
      </c>
      <c r="R1617" s="1" t="str">
        <f>IF(OR(Orders[[#This Row],[Region]]="Dhaka",Orders[[#This Row],[Region]]="Chattogram"),"Priority","Standard")</f>
        <v>Standard</v>
      </c>
      <c r="S1617" s="1" t="str">
        <f>_xlfn.CONCAT(Orders[[#This Row],[OrderID]],Orders[[#This Row],[CustomerID]],Orders[[#This Row],[Order Value]])</f>
        <v>O03101C002470577.268</v>
      </c>
    </row>
    <row r="1618" spans="1:19" x14ac:dyDescent="0.25">
      <c r="A1618" s="1" t="s">
        <v>2108</v>
      </c>
      <c r="B1618" s="1" t="s">
        <v>459</v>
      </c>
      <c r="C1618" s="1" t="s">
        <v>131</v>
      </c>
      <c r="D1618" s="1" t="str">
        <f>VLOOKUP(C1618,Products[],2,FALSE)</f>
        <v>Tables Plus 844</v>
      </c>
      <c r="E1618" s="1" t="str">
        <f>VLOOKUP(Orders[[#This Row],[ProductID]],Products[],3,FALSE)</f>
        <v>Furniture</v>
      </c>
      <c r="F1618" s="1" t="s">
        <v>19</v>
      </c>
      <c r="G1618" s="1" t="str">
        <f>_xlfn.XLOOKUP(Orders[[#This Row],[CustomerID]],'Customers'!A:A,'Customers'!E:E)</f>
        <v>SMB</v>
      </c>
      <c r="H1618" s="2">
        <v>45334</v>
      </c>
      <c r="I1618" s="2">
        <v>45335</v>
      </c>
      <c r="J1618">
        <v>4</v>
      </c>
      <c r="K1618">
        <v>1622.34</v>
      </c>
      <c r="L1618">
        <v>0</v>
      </c>
      <c r="M1618" s="1" t="s">
        <v>43</v>
      </c>
      <c r="N1618" s="1" t="s">
        <v>15</v>
      </c>
      <c r="O1618" s="1" t="s">
        <v>29</v>
      </c>
      <c r="P1618" s="3">
        <f>Orders[[#This Row],[Quantity]]*Orders[[#This Row],[UnitPrice]]*(1-Orders[[#This Row],[Discount]])</f>
        <v>6489.36</v>
      </c>
      <c r="Q1618" s="1" t="str">
        <f>IF(AND(Orders[[#This Row],[Order Value]]&gt;50000,Orders[[#This Row],[Status]]="Completed"),"Yes","No")</f>
        <v>No</v>
      </c>
      <c r="R1618" s="1" t="str">
        <f>IF(OR(Orders[[#This Row],[Region]]="Dhaka",Orders[[#This Row],[Region]]="Chattogram"),"Priority","Standard")</f>
        <v>Standard</v>
      </c>
      <c r="S1618" s="1" t="str">
        <f>_xlfn.CONCAT(Orders[[#This Row],[OrderID]],Orders[[#This Row],[CustomerID]],Orders[[#This Row],[Order Value]])</f>
        <v>O05736C04416489.36</v>
      </c>
    </row>
    <row r="1619" spans="1:19" x14ac:dyDescent="0.25">
      <c r="A1619" s="1" t="s">
        <v>2109</v>
      </c>
      <c r="B1619" s="1" t="s">
        <v>1340</v>
      </c>
      <c r="C1619" s="1" t="s">
        <v>50</v>
      </c>
      <c r="D1619" s="1" t="str">
        <f>VLOOKUP(C1619,Products[],2,FALSE)</f>
        <v>Kids Pro 311</v>
      </c>
      <c r="E1619" s="1" t="str">
        <f>VLOOKUP(Orders[[#This Row],[ProductID]],Products[],3,FALSE)</f>
        <v>Apparel</v>
      </c>
      <c r="F1619" s="1" t="s">
        <v>82</v>
      </c>
      <c r="G1619" s="1" t="str">
        <f>_xlfn.XLOOKUP(Orders[[#This Row],[CustomerID]],'Customers'!A:A,'Customers'!E:E)</f>
        <v>Corporate</v>
      </c>
      <c r="H1619" s="2">
        <v>45399</v>
      </c>
      <c r="I1619" s="2">
        <v>45406</v>
      </c>
      <c r="J1619">
        <v>13</v>
      </c>
      <c r="K1619">
        <v>6106.34</v>
      </c>
      <c r="L1619">
        <v>0</v>
      </c>
      <c r="M1619" s="1" t="s">
        <v>39</v>
      </c>
      <c r="N1619" s="1" t="s">
        <v>28</v>
      </c>
      <c r="O1619" s="1" t="s">
        <v>24</v>
      </c>
      <c r="P1619" s="3">
        <f>Orders[[#This Row],[Quantity]]*Orders[[#This Row],[UnitPrice]]*(1-Orders[[#This Row],[Discount]])</f>
        <v>79382.42</v>
      </c>
      <c r="Q1619" s="1" t="str">
        <f>IF(AND(Orders[[#This Row],[Order Value]]&gt;50000,Orders[[#This Row],[Status]]="Completed"),"Yes","No")</f>
        <v>No</v>
      </c>
      <c r="R1619" s="1" t="str">
        <f>IF(OR(Orders[[#This Row],[Region]]="Dhaka",Orders[[#This Row],[Region]]="Chattogram"),"Priority","Standard")</f>
        <v>Standard</v>
      </c>
      <c r="S1619" s="1" t="str">
        <f>_xlfn.CONCAT(Orders[[#This Row],[OrderID]],Orders[[#This Row],[CustomerID]],Orders[[#This Row],[Order Value]])</f>
        <v>O01343C028879382.42</v>
      </c>
    </row>
    <row r="1620" spans="1:19" x14ac:dyDescent="0.25">
      <c r="A1620" s="1" t="s">
        <v>2110</v>
      </c>
      <c r="B1620" s="1" t="s">
        <v>553</v>
      </c>
      <c r="C1620" s="1" t="s">
        <v>267</v>
      </c>
      <c r="D1620" s="1" t="str">
        <f>VLOOKUP(C1620,Products[],2,FALSE)</f>
        <v>Decor Prime 953</v>
      </c>
      <c r="E1620" s="1" t="str">
        <f>VLOOKUP(Orders[[#This Row],[ProductID]],Products[],3,FALSE)</f>
        <v>Furniture</v>
      </c>
      <c r="F1620" s="1" t="s">
        <v>105</v>
      </c>
      <c r="G1620" s="1" t="str">
        <f>_xlfn.XLOOKUP(Orders[[#This Row],[CustomerID]],'Customers'!A:A,'Customers'!E:E)</f>
        <v>consumer</v>
      </c>
      <c r="H1620" s="2">
        <v>45293</v>
      </c>
      <c r="I1620" s="2">
        <v>45300</v>
      </c>
      <c r="J1620">
        <v>21</v>
      </c>
      <c r="K1620">
        <v>2959.21</v>
      </c>
      <c r="L1620">
        <v>0.05</v>
      </c>
      <c r="M1620" s="1" t="s">
        <v>52</v>
      </c>
      <c r="N1620" s="1" t="s">
        <v>34</v>
      </c>
      <c r="O1620" s="1" t="s">
        <v>21</v>
      </c>
      <c r="P1620" s="3">
        <f>Orders[[#This Row],[Quantity]]*Orders[[#This Row],[UnitPrice]]*(1-Orders[[#This Row],[Discount]])</f>
        <v>59036.239500000003</v>
      </c>
      <c r="Q1620" s="1" t="str">
        <f>IF(AND(Orders[[#This Row],[Order Value]]&gt;50000,Orders[[#This Row],[Status]]="Completed"),"Yes","No")</f>
        <v>Yes</v>
      </c>
      <c r="R1620" s="1" t="str">
        <f>IF(OR(Orders[[#This Row],[Region]]="Dhaka",Orders[[#This Row],[Region]]="Chattogram"),"Priority","Standard")</f>
        <v>Priority</v>
      </c>
      <c r="S1620" s="1" t="str">
        <f>_xlfn.CONCAT(Orders[[#This Row],[OrderID]],Orders[[#This Row],[CustomerID]],Orders[[#This Row],[Order Value]])</f>
        <v>O02736C015159036.2395</v>
      </c>
    </row>
    <row r="1621" spans="1:19" x14ac:dyDescent="0.25">
      <c r="A1621" s="1" t="s">
        <v>2111</v>
      </c>
      <c r="B1621" s="1" t="s">
        <v>672</v>
      </c>
      <c r="C1621" s="1" t="s">
        <v>141</v>
      </c>
      <c r="D1621" s="1" t="str">
        <f>VLOOKUP(C1621,Products[],2,FALSE)</f>
        <v>Footwear Deluxe 366</v>
      </c>
      <c r="E1621" s="1" t="str">
        <f>VLOOKUP(Orders[[#This Row],[ProductID]],Products[],3,FALSE)</f>
        <v>Apparel</v>
      </c>
      <c r="F1621" s="1" t="s">
        <v>51</v>
      </c>
      <c r="G1621" s="1" t="str">
        <f>_xlfn.XLOOKUP(Orders[[#This Row],[CustomerID]],'Customers'!A:A,'Customers'!E:E)</f>
        <v>SMB</v>
      </c>
      <c r="H1621" s="2">
        <v>45515</v>
      </c>
      <c r="I1621" s="2">
        <v>45525</v>
      </c>
      <c r="J1621">
        <v>3</v>
      </c>
      <c r="K1621">
        <v>4874</v>
      </c>
      <c r="L1621">
        <v>0.05</v>
      </c>
      <c r="M1621" s="1" t="s">
        <v>20</v>
      </c>
      <c r="N1621" s="1" t="s">
        <v>34</v>
      </c>
      <c r="O1621" s="1" t="s">
        <v>21</v>
      </c>
      <c r="P1621" s="3">
        <f>Orders[[#This Row],[Quantity]]*Orders[[#This Row],[UnitPrice]]*(1-Orders[[#This Row],[Discount]])</f>
        <v>13890.9</v>
      </c>
      <c r="Q1621" s="1" t="str">
        <f>IF(AND(Orders[[#This Row],[Order Value]]&gt;50000,Orders[[#This Row],[Status]]="Completed"),"Yes","No")</f>
        <v>No</v>
      </c>
      <c r="R1621" s="1" t="str">
        <f>IF(OR(Orders[[#This Row],[Region]]="Dhaka",Orders[[#This Row],[Region]]="Chattogram"),"Priority","Standard")</f>
        <v>Priority</v>
      </c>
      <c r="S1621" s="1" t="str">
        <f>_xlfn.CONCAT(Orders[[#This Row],[OrderID]],Orders[[#This Row],[CustomerID]],Orders[[#This Row],[Order Value]])</f>
        <v>O03629C003613890.9</v>
      </c>
    </row>
    <row r="1622" spans="1:19" x14ac:dyDescent="0.25">
      <c r="A1622" s="1" t="s">
        <v>2112</v>
      </c>
      <c r="B1622" s="1" t="s">
        <v>596</v>
      </c>
      <c r="C1622" s="1" t="s">
        <v>174</v>
      </c>
      <c r="D1622" s="1" t="str">
        <f>VLOOKUP(C1622,Products[],2,FALSE)</f>
        <v>Women Eco 309</v>
      </c>
      <c r="E1622" s="1" t="str">
        <f>VLOOKUP(Orders[[#This Row],[ProductID]],Products[],3,FALSE)</f>
        <v>Apparel</v>
      </c>
      <c r="F1622" s="1" t="s">
        <v>82</v>
      </c>
      <c r="G1622" s="1" t="str">
        <f>_xlfn.XLOOKUP(Orders[[#This Row],[CustomerID]],'Customers'!A:A,'Customers'!E:E)</f>
        <v>Home Office</v>
      </c>
      <c r="H1622" s="2">
        <v>45791</v>
      </c>
      <c r="I1622" s="2">
        <v>45795</v>
      </c>
      <c r="J1622">
        <v>16</v>
      </c>
      <c r="K1622">
        <v>4175.53</v>
      </c>
      <c r="L1622">
        <v>0.05</v>
      </c>
      <c r="M1622" s="1" t="s">
        <v>20</v>
      </c>
      <c r="N1622" s="1" t="s">
        <v>34</v>
      </c>
      <c r="O1622" s="1" t="s">
        <v>24</v>
      </c>
      <c r="P1622" s="3">
        <f>Orders[[#This Row],[Quantity]]*Orders[[#This Row],[UnitPrice]]*(1-Orders[[#This Row],[Discount]])</f>
        <v>63468.05599999999</v>
      </c>
      <c r="Q1622" s="1" t="str">
        <f>IF(AND(Orders[[#This Row],[Order Value]]&gt;50000,Orders[[#This Row],[Status]]="Completed"),"Yes","No")</f>
        <v>Yes</v>
      </c>
      <c r="R1622" s="1" t="str">
        <f>IF(OR(Orders[[#This Row],[Region]]="Dhaka",Orders[[#This Row],[Region]]="Chattogram"),"Priority","Standard")</f>
        <v>Priority</v>
      </c>
      <c r="S1622" s="1" t="str">
        <f>_xlfn.CONCAT(Orders[[#This Row],[OrderID]],Orders[[#This Row],[CustomerID]],Orders[[#This Row],[Order Value]])</f>
        <v>O01769C042263468.056</v>
      </c>
    </row>
    <row r="1623" spans="1:19" x14ac:dyDescent="0.25">
      <c r="A1623" s="1" t="s">
        <v>2113</v>
      </c>
      <c r="B1623" s="1" t="s">
        <v>86</v>
      </c>
      <c r="C1623" s="1" t="s">
        <v>87</v>
      </c>
      <c r="D1623" s="1" t="str">
        <f>VLOOKUP(C1623,Products[],2,FALSE)</f>
        <v>Storage Plus 812</v>
      </c>
      <c r="E1623" s="1" t="str">
        <f>VLOOKUP(Orders[[#This Row],[ProductID]],Products[],3,FALSE)</f>
        <v>Furniture</v>
      </c>
      <c r="F1623" s="1" t="s">
        <v>42</v>
      </c>
      <c r="G1623" s="1" t="str">
        <f>_xlfn.XLOOKUP(Orders[[#This Row],[CustomerID]],'Customers'!A:A,'Customers'!E:E)</f>
        <v>Consumer</v>
      </c>
      <c r="H1623" s="2">
        <v>45936</v>
      </c>
      <c r="I1623" s="2">
        <v>45948</v>
      </c>
      <c r="J1623">
        <v>3</v>
      </c>
      <c r="K1623">
        <v>232.64</v>
      </c>
      <c r="L1623">
        <v>0</v>
      </c>
      <c r="M1623" s="1" t="s">
        <v>20</v>
      </c>
      <c r="N1623" s="1" t="s">
        <v>34</v>
      </c>
      <c r="O1623" s="1" t="s">
        <v>24</v>
      </c>
      <c r="P1623" s="3">
        <f>Orders[[#This Row],[Quantity]]*Orders[[#This Row],[UnitPrice]]*(1-Orders[[#This Row],[Discount]])</f>
        <v>697.92</v>
      </c>
      <c r="Q1623" s="1" t="str">
        <f>IF(AND(Orders[[#This Row],[Order Value]]&gt;50000,Orders[[#This Row],[Status]]="Completed"),"Yes","No")</f>
        <v>No</v>
      </c>
      <c r="R1623" s="1" t="str">
        <f>IF(OR(Orders[[#This Row],[Region]]="Dhaka",Orders[[#This Row],[Region]]="Chattogram"),"Priority","Standard")</f>
        <v>Priority</v>
      </c>
      <c r="S1623" s="1" t="str">
        <f>_xlfn.CONCAT(Orders[[#This Row],[OrderID]],Orders[[#This Row],[CustomerID]],Orders[[#This Row],[Order Value]])</f>
        <v>O05546C0462697.92</v>
      </c>
    </row>
    <row r="1624" spans="1:19" x14ac:dyDescent="0.25">
      <c r="A1624" s="1" t="s">
        <v>2114</v>
      </c>
      <c r="B1624" s="1" t="s">
        <v>26</v>
      </c>
      <c r="C1624" s="1" t="s">
        <v>138</v>
      </c>
      <c r="D1624" s="1" t="str">
        <f>VLOOKUP(C1624,Products[],2,FALSE)</f>
        <v>Pens Deluxe 654</v>
      </c>
      <c r="E1624" s="1" t="str">
        <f>VLOOKUP(Orders[[#This Row],[ProductID]],Products[],3,FALSE)</f>
        <v>Office Supplies</v>
      </c>
      <c r="F1624" s="1" t="s">
        <v>42</v>
      </c>
      <c r="G1624" s="1" t="str">
        <f>_xlfn.XLOOKUP(Orders[[#This Row],[CustomerID]],'Customers'!A:A,'Customers'!E:E)</f>
        <v>Home Office</v>
      </c>
      <c r="H1624" s="2">
        <v>45958</v>
      </c>
      <c r="I1624" s="2">
        <v>45963</v>
      </c>
      <c r="J1624">
        <v>19</v>
      </c>
      <c r="K1624">
        <v>5296.27</v>
      </c>
      <c r="L1624">
        <v>0.1</v>
      </c>
      <c r="M1624" s="1" t="s">
        <v>52</v>
      </c>
      <c r="N1624" s="1" t="s">
        <v>34</v>
      </c>
      <c r="O1624" s="1" t="s">
        <v>35</v>
      </c>
      <c r="P1624" s="3">
        <f>Orders[[#This Row],[Quantity]]*Orders[[#This Row],[UnitPrice]]*(1-Orders[[#This Row],[Discount]])</f>
        <v>90566.217000000004</v>
      </c>
      <c r="Q1624" s="1" t="str">
        <f>IF(AND(Orders[[#This Row],[Order Value]]&gt;50000,Orders[[#This Row],[Status]]="Completed"),"Yes","No")</f>
        <v>Yes</v>
      </c>
      <c r="R1624" s="1" t="str">
        <f>IF(OR(Orders[[#This Row],[Region]]="Dhaka",Orders[[#This Row],[Region]]="Chattogram"),"Priority","Standard")</f>
        <v>Priority</v>
      </c>
      <c r="S1624" s="1" t="str">
        <f>_xlfn.CONCAT(Orders[[#This Row],[OrderID]],Orders[[#This Row],[CustomerID]],Orders[[#This Row],[Order Value]])</f>
        <v>O01662C043590566.217</v>
      </c>
    </row>
    <row r="1625" spans="1:19" x14ac:dyDescent="0.25">
      <c r="A1625" s="1" t="s">
        <v>2115</v>
      </c>
      <c r="B1625" s="1" t="s">
        <v>578</v>
      </c>
      <c r="C1625" s="1" t="s">
        <v>111</v>
      </c>
      <c r="D1625" s="1" t="str">
        <f>VLOOKUP(C1625,Products[],2,FALSE)</f>
        <v>Footwear Eco 867</v>
      </c>
      <c r="E1625" s="1" t="str">
        <f>VLOOKUP(Orders[[#This Row],[ProductID]],Products[],3,FALSE)</f>
        <v>Apparel</v>
      </c>
      <c r="F1625" s="1" t="s">
        <v>42</v>
      </c>
      <c r="G1625" s="1" t="str">
        <f>_xlfn.XLOOKUP(Orders[[#This Row],[CustomerID]],'Customers'!A:A,'Customers'!E:E)</f>
        <v>Consumer</v>
      </c>
      <c r="H1625" s="2">
        <v>45751</v>
      </c>
      <c r="I1625" s="2">
        <v>45764</v>
      </c>
      <c r="J1625">
        <v>23</v>
      </c>
      <c r="K1625">
        <v>318.41000000000003</v>
      </c>
      <c r="L1625">
        <v>0.15</v>
      </c>
      <c r="M1625" s="1" t="s">
        <v>14</v>
      </c>
      <c r="N1625" s="1" t="s">
        <v>34</v>
      </c>
      <c r="O1625" s="1" t="s">
        <v>24</v>
      </c>
      <c r="P1625" s="3">
        <f>Orders[[#This Row],[Quantity]]*Orders[[#This Row],[UnitPrice]]*(1-Orders[[#This Row],[Discount]])</f>
        <v>6224.9155000000001</v>
      </c>
      <c r="Q1625" s="1" t="str">
        <f>IF(AND(Orders[[#This Row],[Order Value]]&gt;50000,Orders[[#This Row],[Status]]="Completed"),"Yes","No")</f>
        <v>No</v>
      </c>
      <c r="R1625" s="1" t="str">
        <f>IF(OR(Orders[[#This Row],[Region]]="Dhaka",Orders[[#This Row],[Region]]="Chattogram"),"Priority","Standard")</f>
        <v>Standard</v>
      </c>
      <c r="S1625" s="1" t="str">
        <f>_xlfn.CONCAT(Orders[[#This Row],[OrderID]],Orders[[#This Row],[CustomerID]],Orders[[#This Row],[Order Value]])</f>
        <v>O03450C01366224.9155</v>
      </c>
    </row>
    <row r="1626" spans="1:19" x14ac:dyDescent="0.25">
      <c r="A1626" s="1" t="s">
        <v>2116</v>
      </c>
      <c r="B1626" s="1" t="s">
        <v>550</v>
      </c>
      <c r="C1626" s="1" t="s">
        <v>297</v>
      </c>
      <c r="D1626" s="1" t="str">
        <f>VLOOKUP(C1626,Products[],2,FALSE)</f>
        <v>Household Standard 552</v>
      </c>
      <c r="E1626" s="1" t="str">
        <f>VLOOKUP(Orders[[#This Row],[ProductID]],Products[],3,FALSE)</f>
        <v>Groceries</v>
      </c>
      <c r="F1626" s="1" t="s">
        <v>55</v>
      </c>
      <c r="G1626" s="1" t="str">
        <f>_xlfn.XLOOKUP(Orders[[#This Row],[CustomerID]],'Customers'!A:A,'Customers'!E:E)</f>
        <v>Consumer</v>
      </c>
      <c r="H1626" s="2">
        <v>45382</v>
      </c>
      <c r="I1626" s="2">
        <v>45382</v>
      </c>
      <c r="J1626">
        <v>2</v>
      </c>
      <c r="K1626">
        <v>2436.54</v>
      </c>
      <c r="L1626">
        <v>0</v>
      </c>
      <c r="M1626" s="1" t="s">
        <v>52</v>
      </c>
      <c r="N1626" s="1" t="s">
        <v>84</v>
      </c>
      <c r="O1626" s="1" t="s">
        <v>21</v>
      </c>
      <c r="P1626" s="3">
        <f>Orders[[#This Row],[Quantity]]*Orders[[#This Row],[UnitPrice]]*(1-Orders[[#This Row],[Discount]])</f>
        <v>4873.08</v>
      </c>
      <c r="Q1626" s="1" t="str">
        <f>IF(AND(Orders[[#This Row],[Order Value]]&gt;50000,Orders[[#This Row],[Status]]="Completed"),"Yes","No")</f>
        <v>No</v>
      </c>
      <c r="R1626" s="1" t="str">
        <f>IF(OR(Orders[[#This Row],[Region]]="Dhaka",Orders[[#This Row],[Region]]="Chattogram"),"Priority","Standard")</f>
        <v>Priority</v>
      </c>
      <c r="S1626" s="1" t="str">
        <f>_xlfn.CONCAT(Orders[[#This Row],[OrderID]],Orders[[#This Row],[CustomerID]],Orders[[#This Row],[Order Value]])</f>
        <v>O02397C04964873.08</v>
      </c>
    </row>
    <row r="1627" spans="1:19" x14ac:dyDescent="0.25">
      <c r="A1627" s="1" t="s">
        <v>2117</v>
      </c>
      <c r="B1627" s="1" t="s">
        <v>642</v>
      </c>
      <c r="C1627" s="1" t="s">
        <v>151</v>
      </c>
      <c r="D1627" s="1" t="str">
        <f>VLOOKUP(C1627,Products[],2,FALSE)</f>
        <v>Paper Lite 570</v>
      </c>
      <c r="E1627" s="1" t="str">
        <f>VLOOKUP(Orders[[#This Row],[ProductID]],Products[],3,FALSE)</f>
        <v>Office Supplies</v>
      </c>
      <c r="F1627" s="1" t="s">
        <v>125</v>
      </c>
      <c r="G1627" s="1" t="str">
        <f>_xlfn.XLOOKUP(Orders[[#This Row],[CustomerID]],'Customers'!A:A,'Customers'!E:E)</f>
        <v>SMB</v>
      </c>
      <c r="H1627" s="2">
        <v>45636</v>
      </c>
      <c r="I1627" s="2">
        <v>45650</v>
      </c>
      <c r="J1627">
        <v>1</v>
      </c>
      <c r="K1627">
        <v>6361.12</v>
      </c>
      <c r="L1627">
        <v>0</v>
      </c>
      <c r="M1627" s="1" t="s">
        <v>14</v>
      </c>
      <c r="N1627" s="1" t="s">
        <v>34</v>
      </c>
      <c r="O1627" s="1" t="s">
        <v>24</v>
      </c>
      <c r="P1627" s="3">
        <f>Orders[[#This Row],[Quantity]]*Orders[[#This Row],[UnitPrice]]*(1-Orders[[#This Row],[Discount]])</f>
        <v>6361.12</v>
      </c>
      <c r="Q1627" s="1" t="str">
        <f>IF(AND(Orders[[#This Row],[Order Value]]&gt;50000,Orders[[#This Row],[Status]]="Completed"),"Yes","No")</f>
        <v>No</v>
      </c>
      <c r="R1627" s="1" t="str">
        <f>IF(OR(Orders[[#This Row],[Region]]="Dhaka",Orders[[#This Row],[Region]]="Chattogram"),"Priority","Standard")</f>
        <v>Standard</v>
      </c>
      <c r="S1627" s="1" t="str">
        <f>_xlfn.CONCAT(Orders[[#This Row],[OrderID]],Orders[[#This Row],[CustomerID]],Orders[[#This Row],[Order Value]])</f>
        <v>O04579C04976361.12</v>
      </c>
    </row>
    <row r="1628" spans="1:19" x14ac:dyDescent="0.25">
      <c r="A1628" s="1" t="s">
        <v>2118</v>
      </c>
      <c r="B1628" s="1" t="s">
        <v>217</v>
      </c>
      <c r="C1628" s="1" t="s">
        <v>78</v>
      </c>
      <c r="D1628" s="1" t="str">
        <f>VLOOKUP(C1628,Products[],2,FALSE)</f>
        <v>Personal Care Eco 185</v>
      </c>
      <c r="E1628" s="1" t="str">
        <f>VLOOKUP(Orders[[#This Row],[ProductID]],Products[],3,FALSE)</f>
        <v>Groceries</v>
      </c>
      <c r="F1628" s="1" t="s">
        <v>79</v>
      </c>
      <c r="G1628" s="1" t="str">
        <f>_xlfn.XLOOKUP(Orders[[#This Row],[CustomerID]],'Customers'!A:A,'Customers'!E:E)</f>
        <v>consumer</v>
      </c>
      <c r="H1628" s="2">
        <v>45966</v>
      </c>
      <c r="I1628" s="2">
        <v>45975</v>
      </c>
      <c r="J1628">
        <v>19</v>
      </c>
      <c r="K1628">
        <v>3634.33</v>
      </c>
      <c r="L1628">
        <v>0</v>
      </c>
      <c r="M1628" s="1" t="s">
        <v>20</v>
      </c>
      <c r="N1628" s="1" t="s">
        <v>84</v>
      </c>
      <c r="O1628" s="1" t="s">
        <v>21</v>
      </c>
      <c r="P1628" s="3">
        <f>Orders[[#This Row],[Quantity]]*Orders[[#This Row],[UnitPrice]]*(1-Orders[[#This Row],[Discount]])</f>
        <v>69052.27</v>
      </c>
      <c r="Q1628" s="1" t="str">
        <f>IF(AND(Orders[[#This Row],[Order Value]]&gt;50000,Orders[[#This Row],[Status]]="Completed"),"Yes","No")</f>
        <v>No</v>
      </c>
      <c r="R1628" s="1" t="str">
        <f>IF(OR(Orders[[#This Row],[Region]]="Dhaka",Orders[[#This Row],[Region]]="Chattogram"),"Priority","Standard")</f>
        <v>Priority</v>
      </c>
      <c r="S1628" s="1" t="str">
        <f>_xlfn.CONCAT(Orders[[#This Row],[OrderID]],Orders[[#This Row],[CustomerID]],Orders[[#This Row],[Order Value]])</f>
        <v>O00895C016869052.27</v>
      </c>
    </row>
    <row r="1629" spans="1:19" hidden="1" x14ac:dyDescent="0.25">
      <c r="A1629" s="1" t="s">
        <v>2119</v>
      </c>
      <c r="B1629" s="1" t="s">
        <v>623</v>
      </c>
      <c r="C1629" s="1" t="s">
        <v>95</v>
      </c>
      <c r="D1629" s="1" t="e">
        <f>VLOOKUP(C1629,Products[],2,FALSE)</f>
        <v>#N/A</v>
      </c>
      <c r="E1629" s="1" t="e">
        <f>VLOOKUP(Orders[[#This Row],[ProductID]],Products[],3,FALSE)</f>
        <v>#N/A</v>
      </c>
      <c r="F1629" s="1" t="s">
        <v>13</v>
      </c>
      <c r="G1629" s="1" t="str">
        <f>_xlfn.XLOOKUP(Orders[[#This Row],[CustomerID]],'Customers'!A:A,'Customers'!E:E)</f>
        <v>Corporate</v>
      </c>
      <c r="H1629" s="2">
        <v>45518</v>
      </c>
      <c r="I1629" s="2">
        <v>45527</v>
      </c>
      <c r="J1629">
        <v>5</v>
      </c>
      <c r="K1629">
        <v>1300.1400000000001</v>
      </c>
      <c r="L1629">
        <v>0</v>
      </c>
      <c r="M1629" s="1" t="s">
        <v>14</v>
      </c>
      <c r="N1629" s="1" t="s">
        <v>28</v>
      </c>
      <c r="O1629" s="1" t="s">
        <v>24</v>
      </c>
      <c r="P1629" s="3">
        <f>Orders[[#This Row],[Quantity]]*Orders[[#This Row],[UnitPrice]]*(1-Orders[[#This Row],[Discount]])</f>
        <v>6500.7000000000007</v>
      </c>
      <c r="Q1629" s="1" t="str">
        <f>IF(AND(Orders[[#This Row],[Order Value]]&gt;50000,Orders[[#This Row],[Status]]="Completed"),"Yes","No")</f>
        <v>No</v>
      </c>
      <c r="R1629" s="1" t="str">
        <f>IF(OR(Orders[[#This Row],[Region]]="Dhaka",Orders[[#This Row],[Region]]="Chattogram"),"Priority","Standard")</f>
        <v>Standard</v>
      </c>
      <c r="S1629" s="1" t="str">
        <f>_xlfn.CONCAT(Orders[[#This Row],[OrderID]],Orders[[#This Row],[CustomerID]],Orders[[#This Row],[Order Value]])</f>
        <v>O04820C01046500.7</v>
      </c>
    </row>
    <row r="1630" spans="1:19" x14ac:dyDescent="0.25">
      <c r="A1630" s="1" t="s">
        <v>2120</v>
      </c>
      <c r="B1630" s="1" t="s">
        <v>1084</v>
      </c>
      <c r="C1630" s="1" t="s">
        <v>138</v>
      </c>
      <c r="D1630" s="1" t="str">
        <f>VLOOKUP(C1630,Products[],2,FALSE)</f>
        <v>Pens Deluxe 654</v>
      </c>
      <c r="E1630" s="1" t="str">
        <f>VLOOKUP(Orders[[#This Row],[ProductID]],Products[],3,FALSE)</f>
        <v>Office Supplies</v>
      </c>
      <c r="F1630" s="1" t="s">
        <v>51</v>
      </c>
      <c r="G1630" s="1" t="str">
        <f>_xlfn.XLOOKUP(Orders[[#This Row],[CustomerID]],'Customers'!A:A,'Customers'!E:E)</f>
        <v>SMB</v>
      </c>
      <c r="H1630" s="2">
        <v>46013</v>
      </c>
      <c r="I1630" s="2">
        <v>46011</v>
      </c>
      <c r="J1630">
        <v>12</v>
      </c>
      <c r="K1630">
        <v>3032.8</v>
      </c>
      <c r="L1630">
        <v>0</v>
      </c>
      <c r="M1630" s="1" t="s">
        <v>14</v>
      </c>
      <c r="N1630" s="1" t="s">
        <v>15</v>
      </c>
      <c r="O1630" s="1" t="s">
        <v>29</v>
      </c>
      <c r="P1630" s="3">
        <f>Orders[[#This Row],[Quantity]]*Orders[[#This Row],[UnitPrice]]*(1-Orders[[#This Row],[Discount]])</f>
        <v>36393.600000000006</v>
      </c>
      <c r="Q1630" s="1" t="str">
        <f>IF(AND(Orders[[#This Row],[Order Value]]&gt;50000,Orders[[#This Row],[Status]]="Completed"),"Yes","No")</f>
        <v>No</v>
      </c>
      <c r="R1630" s="1" t="str">
        <f>IF(OR(Orders[[#This Row],[Region]]="Dhaka",Orders[[#This Row],[Region]]="Chattogram"),"Priority","Standard")</f>
        <v>Standard</v>
      </c>
      <c r="S1630" s="1" t="str">
        <f>_xlfn.CONCAT(Orders[[#This Row],[OrderID]],Orders[[#This Row],[CustomerID]],Orders[[#This Row],[Order Value]])</f>
        <v>O03113C045036393.6</v>
      </c>
    </row>
    <row r="1631" spans="1:19" x14ac:dyDescent="0.25">
      <c r="A1631" s="1" t="s">
        <v>2121</v>
      </c>
      <c r="B1631" s="1" t="s">
        <v>480</v>
      </c>
      <c r="C1631" s="1" t="s">
        <v>111</v>
      </c>
      <c r="D1631" s="1" t="str">
        <f>VLOOKUP(C1631,Products[],2,FALSE)</f>
        <v>Footwear Eco 867</v>
      </c>
      <c r="E1631" s="1" t="str">
        <f>VLOOKUP(Orders[[#This Row],[ProductID]],Products[],3,FALSE)</f>
        <v>Apparel</v>
      </c>
      <c r="F1631" s="1" t="s">
        <v>55</v>
      </c>
      <c r="G1631" s="1" t="str">
        <f>_xlfn.XLOOKUP(Orders[[#This Row],[CustomerID]],'Customers'!A:A,'Customers'!E:E)</f>
        <v>Corporate</v>
      </c>
      <c r="H1631" s="2">
        <v>45521</v>
      </c>
      <c r="I1631" s="2">
        <v>45522</v>
      </c>
      <c r="J1631">
        <v>8</v>
      </c>
      <c r="K1631">
        <v>6748.55</v>
      </c>
      <c r="L1631">
        <v>0</v>
      </c>
      <c r="M1631" s="1" t="s">
        <v>43</v>
      </c>
      <c r="N1631" s="1" t="s">
        <v>28</v>
      </c>
      <c r="O1631" s="1" t="s">
        <v>21</v>
      </c>
      <c r="P1631" s="3">
        <f>Orders[[#This Row],[Quantity]]*Orders[[#This Row],[UnitPrice]]*(1-Orders[[#This Row],[Discount]])</f>
        <v>53988.4</v>
      </c>
      <c r="Q1631" s="1" t="str">
        <f>IF(AND(Orders[[#This Row],[Order Value]]&gt;50000,Orders[[#This Row],[Status]]="Completed"),"Yes","No")</f>
        <v>No</v>
      </c>
      <c r="R1631" s="1" t="str">
        <f>IF(OR(Orders[[#This Row],[Region]]="Dhaka",Orders[[#This Row],[Region]]="Chattogram"),"Priority","Standard")</f>
        <v>Standard</v>
      </c>
      <c r="S1631" s="1" t="str">
        <f>_xlfn.CONCAT(Orders[[#This Row],[OrderID]],Orders[[#This Row],[CustomerID]],Orders[[#This Row],[Order Value]])</f>
        <v>O02495C015753988.4</v>
      </c>
    </row>
    <row r="1632" spans="1:19" x14ac:dyDescent="0.25">
      <c r="A1632" s="1" t="s">
        <v>2122</v>
      </c>
      <c r="B1632" s="1" t="s">
        <v>1302</v>
      </c>
      <c r="C1632" s="1" t="s">
        <v>68</v>
      </c>
      <c r="D1632" s="1" t="str">
        <f>VLOOKUP(C1632,Products[],2,FALSE)</f>
        <v>Tables Prime 385</v>
      </c>
      <c r="E1632" s="1" t="str">
        <f>VLOOKUP(Orders[[#This Row],[ProductID]],Products[],3,FALSE)</f>
        <v>Furniture</v>
      </c>
      <c r="F1632" s="1" t="s">
        <v>55</v>
      </c>
      <c r="G1632" s="1" t="str">
        <f>_xlfn.XLOOKUP(Orders[[#This Row],[CustomerID]],'Customers'!A:A,'Customers'!E:E)</f>
        <v>Consumer</v>
      </c>
      <c r="H1632" s="2">
        <v>45896</v>
      </c>
      <c r="I1632" s="2">
        <v>45897</v>
      </c>
      <c r="J1632">
        <v>5</v>
      </c>
      <c r="K1632">
        <v>7497.66</v>
      </c>
      <c r="L1632">
        <v>0.1</v>
      </c>
      <c r="M1632" s="1" t="s">
        <v>52</v>
      </c>
      <c r="N1632" s="1" t="s">
        <v>34</v>
      </c>
      <c r="O1632" s="1" t="s">
        <v>35</v>
      </c>
      <c r="P1632" s="3">
        <f>Orders[[#This Row],[Quantity]]*Orders[[#This Row],[UnitPrice]]*(1-Orders[[#This Row],[Discount]])</f>
        <v>33739.47</v>
      </c>
      <c r="Q1632" s="1" t="str">
        <f>IF(AND(Orders[[#This Row],[Order Value]]&gt;50000,Orders[[#This Row],[Status]]="Completed"),"Yes","No")</f>
        <v>No</v>
      </c>
      <c r="R1632" s="1" t="str">
        <f>IF(OR(Orders[[#This Row],[Region]]="Dhaka",Orders[[#This Row],[Region]]="Chattogram"),"Priority","Standard")</f>
        <v>Priority</v>
      </c>
      <c r="S1632" s="1" t="str">
        <f>_xlfn.CONCAT(Orders[[#This Row],[OrderID]],Orders[[#This Row],[CustomerID]],Orders[[#This Row],[Order Value]])</f>
        <v>O04272C008833739.47</v>
      </c>
    </row>
    <row r="1633" spans="1:19" hidden="1" x14ac:dyDescent="0.25">
      <c r="A1633" s="1" t="s">
        <v>2123</v>
      </c>
      <c r="B1633" s="1" t="s">
        <v>482</v>
      </c>
      <c r="C1633" s="1" t="s">
        <v>95</v>
      </c>
      <c r="D1633" s="1" t="e">
        <f>VLOOKUP(C1633,Products[],2,FALSE)</f>
        <v>#N/A</v>
      </c>
      <c r="E1633" s="1" t="e">
        <f>VLOOKUP(Orders[[#This Row],[ProductID]],Products[],3,FALSE)</f>
        <v>#N/A</v>
      </c>
      <c r="F1633" s="1" t="s">
        <v>47</v>
      </c>
      <c r="G1633" s="1" t="str">
        <f>_xlfn.XLOOKUP(Orders[[#This Row],[CustomerID]],'Customers'!A:A,'Customers'!E:E)</f>
        <v>SMB</v>
      </c>
      <c r="H1633" s="2">
        <v>45440</v>
      </c>
      <c r="I1633" s="2">
        <v>45451</v>
      </c>
      <c r="J1633">
        <v>14</v>
      </c>
      <c r="K1633">
        <v>1163.01</v>
      </c>
      <c r="L1633">
        <v>0</v>
      </c>
      <c r="M1633" s="1" t="s">
        <v>43</v>
      </c>
      <c r="N1633" s="1" t="s">
        <v>28</v>
      </c>
      <c r="O1633" s="1" t="s">
        <v>35</v>
      </c>
      <c r="P1633" s="3">
        <f>Orders[[#This Row],[Quantity]]*Orders[[#This Row],[UnitPrice]]*(1-Orders[[#This Row],[Discount]])</f>
        <v>16282.14</v>
      </c>
      <c r="Q1633" s="1" t="str">
        <f>IF(AND(Orders[[#This Row],[Order Value]]&gt;50000,Orders[[#This Row],[Status]]="Completed"),"Yes","No")</f>
        <v>No</v>
      </c>
      <c r="R1633" s="1" t="str">
        <f>IF(OR(Orders[[#This Row],[Region]]="Dhaka",Orders[[#This Row],[Region]]="Chattogram"),"Priority","Standard")</f>
        <v>Standard</v>
      </c>
      <c r="S1633" s="1" t="str">
        <f>_xlfn.CONCAT(Orders[[#This Row],[OrderID]],Orders[[#This Row],[CustomerID]],Orders[[#This Row],[Order Value]])</f>
        <v>O04352C046716282.14</v>
      </c>
    </row>
    <row r="1634" spans="1:19" x14ac:dyDescent="0.25">
      <c r="A1634" s="1" t="s">
        <v>2124</v>
      </c>
      <c r="B1634" s="1" t="s">
        <v>80</v>
      </c>
      <c r="C1634" s="1" t="s">
        <v>297</v>
      </c>
      <c r="D1634" s="1" t="str">
        <f>VLOOKUP(C1634,Products[],2,FALSE)</f>
        <v>Household Standard 552</v>
      </c>
      <c r="E1634" s="1" t="str">
        <f>VLOOKUP(Orders[[#This Row],[ProductID]],Products[],3,FALSE)</f>
        <v>Groceries</v>
      </c>
      <c r="F1634" s="1" t="s">
        <v>33</v>
      </c>
      <c r="G1634" s="1" t="str">
        <f>_xlfn.XLOOKUP(Orders[[#This Row],[CustomerID]],'Customers'!A:A,'Customers'!E:E)</f>
        <v>SMB</v>
      </c>
      <c r="H1634" s="2">
        <v>45827</v>
      </c>
      <c r="I1634" s="2">
        <v>45837</v>
      </c>
      <c r="J1634">
        <v>1</v>
      </c>
      <c r="K1634">
        <v>4602.8599999999997</v>
      </c>
      <c r="L1634">
        <v>0.2</v>
      </c>
      <c r="M1634" s="1" t="s">
        <v>43</v>
      </c>
      <c r="N1634" s="1" t="s">
        <v>15</v>
      </c>
      <c r="O1634" s="1" t="s">
        <v>35</v>
      </c>
      <c r="P1634" s="3">
        <f>Orders[[#This Row],[Quantity]]*Orders[[#This Row],[UnitPrice]]*(1-Orders[[#This Row],[Discount]])</f>
        <v>3682.288</v>
      </c>
      <c r="Q1634" s="1" t="str">
        <f>IF(AND(Orders[[#This Row],[Order Value]]&gt;50000,Orders[[#This Row],[Status]]="Completed"),"Yes","No")</f>
        <v>No</v>
      </c>
      <c r="R1634" s="1" t="str">
        <f>IF(OR(Orders[[#This Row],[Region]]="Dhaka",Orders[[#This Row],[Region]]="Chattogram"),"Priority","Standard")</f>
        <v>Standard</v>
      </c>
      <c r="S1634" s="1" t="str">
        <f>_xlfn.CONCAT(Orders[[#This Row],[OrderID]],Orders[[#This Row],[CustomerID]],Orders[[#This Row],[Order Value]])</f>
        <v>O00496C00833682.288</v>
      </c>
    </row>
    <row r="1635" spans="1:19" x14ac:dyDescent="0.25">
      <c r="A1635" s="1" t="s">
        <v>2125</v>
      </c>
      <c r="B1635" s="1" t="s">
        <v>575</v>
      </c>
      <c r="C1635" s="1" t="s">
        <v>121</v>
      </c>
      <c r="D1635" s="1" t="str">
        <f>VLOOKUP(C1635,Products[],2,FALSE)</f>
        <v>Storage Max 865</v>
      </c>
      <c r="E1635" s="1" t="str">
        <f>VLOOKUP(Orders[[#This Row],[ProductID]],Products[],3,FALSE)</f>
        <v>Furniture</v>
      </c>
      <c r="F1635" s="1" t="s">
        <v>51</v>
      </c>
      <c r="G1635" s="1" t="str">
        <f>_xlfn.XLOOKUP(Orders[[#This Row],[CustomerID]],'Customers'!A:A,'Customers'!E:E)</f>
        <v>consumer</v>
      </c>
      <c r="H1635" s="2">
        <v>45422</v>
      </c>
      <c r="I1635" s="2">
        <v>45432</v>
      </c>
      <c r="J1635">
        <v>23</v>
      </c>
      <c r="K1635">
        <v>607.11</v>
      </c>
      <c r="L1635">
        <v>0.1</v>
      </c>
      <c r="M1635" s="1" t="s">
        <v>20</v>
      </c>
      <c r="N1635" s="1" t="s">
        <v>84</v>
      </c>
      <c r="O1635" s="1" t="s">
        <v>21</v>
      </c>
      <c r="P1635" s="3">
        <f>Orders[[#This Row],[Quantity]]*Orders[[#This Row],[UnitPrice]]*(1-Orders[[#This Row],[Discount]])</f>
        <v>12567.177000000001</v>
      </c>
      <c r="Q1635" s="1" t="str">
        <f>IF(AND(Orders[[#This Row],[Order Value]]&gt;50000,Orders[[#This Row],[Status]]="Completed"),"Yes","No")</f>
        <v>No</v>
      </c>
      <c r="R1635" s="1" t="str">
        <f>IF(OR(Orders[[#This Row],[Region]]="Dhaka",Orders[[#This Row],[Region]]="Chattogram"),"Priority","Standard")</f>
        <v>Priority</v>
      </c>
      <c r="S1635" s="1" t="str">
        <f>_xlfn.CONCAT(Orders[[#This Row],[OrderID]],Orders[[#This Row],[CustomerID]],Orders[[#This Row],[Order Value]])</f>
        <v>O02817C029912567.177</v>
      </c>
    </row>
    <row r="1636" spans="1:19" x14ac:dyDescent="0.25">
      <c r="A1636" s="1" t="s">
        <v>2126</v>
      </c>
      <c r="B1636" s="1" t="s">
        <v>507</v>
      </c>
      <c r="C1636" s="1" t="s">
        <v>133</v>
      </c>
      <c r="D1636" s="1" t="str">
        <f>VLOOKUP(C1636,Products[],2,FALSE)</f>
        <v>Paper Eco 932</v>
      </c>
      <c r="E1636" s="1" t="str">
        <f>VLOOKUP(Orders[[#This Row],[ProductID]],Products[],3,FALSE)</f>
        <v>Office Supplies</v>
      </c>
      <c r="F1636" s="1" t="s">
        <v>125</v>
      </c>
      <c r="G1636" s="1" t="str">
        <f>_xlfn.XLOOKUP(Orders[[#This Row],[CustomerID]],'Customers'!A:A,'Customers'!E:E)</f>
        <v>Consumer</v>
      </c>
      <c r="H1636" s="2">
        <v>45565</v>
      </c>
      <c r="I1636" s="2">
        <v>45571</v>
      </c>
      <c r="J1636">
        <v>17</v>
      </c>
      <c r="K1636">
        <v>6521.95</v>
      </c>
      <c r="L1636">
        <v>0.05</v>
      </c>
      <c r="M1636" s="1" t="s">
        <v>14</v>
      </c>
      <c r="N1636" s="1" t="s">
        <v>84</v>
      </c>
      <c r="O1636" s="1" t="s">
        <v>24</v>
      </c>
      <c r="P1636" s="3">
        <f>Orders[[#This Row],[Quantity]]*Orders[[#This Row],[UnitPrice]]*(1-Orders[[#This Row],[Discount]])</f>
        <v>105329.49249999999</v>
      </c>
      <c r="Q1636" s="1" t="str">
        <f>IF(AND(Orders[[#This Row],[Order Value]]&gt;50000,Orders[[#This Row],[Status]]="Completed"),"Yes","No")</f>
        <v>No</v>
      </c>
      <c r="R1636" s="1" t="str">
        <f>IF(OR(Orders[[#This Row],[Region]]="Dhaka",Orders[[#This Row],[Region]]="Chattogram"),"Priority","Standard")</f>
        <v>Standard</v>
      </c>
      <c r="S1636" s="1" t="str">
        <f>_xlfn.CONCAT(Orders[[#This Row],[OrderID]],Orders[[#This Row],[CustomerID]],Orders[[#This Row],[Order Value]])</f>
        <v>O01182C0080105329.4925</v>
      </c>
    </row>
    <row r="1637" spans="1:19" x14ac:dyDescent="0.25">
      <c r="A1637" s="1" t="s">
        <v>2127</v>
      </c>
      <c r="B1637" s="1" t="s">
        <v>1099</v>
      </c>
      <c r="C1637" s="1" t="s">
        <v>473</v>
      </c>
      <c r="D1637" s="1" t="str">
        <f>VLOOKUP(C1637,Products[],2,FALSE)</f>
        <v>Laptops Prime 770</v>
      </c>
      <c r="E1637" s="1" t="str">
        <f>VLOOKUP(Orders[[#This Row],[ProductID]],Products[],3,FALSE)</f>
        <v>Electronics</v>
      </c>
      <c r="F1637" s="1" t="s">
        <v>59</v>
      </c>
      <c r="G1637" s="1" t="str">
        <f>_xlfn.XLOOKUP(Orders[[#This Row],[CustomerID]],'Customers'!A:A,'Customers'!E:E)</f>
        <v>SMB</v>
      </c>
      <c r="H1637" s="2">
        <v>45604</v>
      </c>
      <c r="I1637" s="2">
        <v>45603</v>
      </c>
      <c r="J1637">
        <v>17</v>
      </c>
      <c r="K1637">
        <v>6959.07</v>
      </c>
      <c r="L1637">
        <v>0.15</v>
      </c>
      <c r="M1637" s="1" t="s">
        <v>43</v>
      </c>
      <c r="N1637" s="1" t="s">
        <v>34</v>
      </c>
      <c r="O1637" s="1" t="s">
        <v>35</v>
      </c>
      <c r="P1637" s="3">
        <f>Orders[[#This Row],[Quantity]]*Orders[[#This Row],[UnitPrice]]*(1-Orders[[#This Row],[Discount]])</f>
        <v>100558.5615</v>
      </c>
      <c r="Q1637" s="1" t="str">
        <f>IF(AND(Orders[[#This Row],[Order Value]]&gt;50000,Orders[[#This Row],[Status]]="Completed"),"Yes","No")</f>
        <v>Yes</v>
      </c>
      <c r="R1637" s="1" t="str">
        <f>IF(OR(Orders[[#This Row],[Region]]="Dhaka",Orders[[#This Row],[Region]]="Chattogram"),"Priority","Standard")</f>
        <v>Standard</v>
      </c>
      <c r="S1637" s="1" t="str">
        <f>_xlfn.CONCAT(Orders[[#This Row],[OrderID]],Orders[[#This Row],[CustomerID]],Orders[[#This Row],[Order Value]])</f>
        <v>O00660C0117100558.5615</v>
      </c>
    </row>
    <row r="1638" spans="1:19" x14ac:dyDescent="0.25">
      <c r="A1638" s="1" t="s">
        <v>2128</v>
      </c>
      <c r="B1638" s="1" t="s">
        <v>411</v>
      </c>
      <c r="C1638" s="1" t="s">
        <v>89</v>
      </c>
      <c r="D1638" s="1" t="str">
        <f>VLOOKUP(C1638,Products[],2,FALSE)</f>
        <v>Chairs Mini 737</v>
      </c>
      <c r="E1638" s="1" t="str">
        <f>VLOOKUP(Orders[[#This Row],[ProductID]],Products[],3,FALSE)</f>
        <v>Furniture</v>
      </c>
      <c r="F1638" s="1" t="s">
        <v>55</v>
      </c>
      <c r="G1638" s="1" t="str">
        <f>_xlfn.XLOOKUP(Orders[[#This Row],[CustomerID]],'Customers'!A:A,'Customers'!E:E)</f>
        <v>Corporate</v>
      </c>
      <c r="H1638" s="2">
        <v>45537</v>
      </c>
      <c r="I1638" s="2">
        <v>45548</v>
      </c>
      <c r="J1638">
        <v>11</v>
      </c>
      <c r="K1638">
        <v>5802.51</v>
      </c>
      <c r="L1638">
        <v>0.2</v>
      </c>
      <c r="M1638" s="1" t="s">
        <v>39</v>
      </c>
      <c r="N1638" s="1" t="s">
        <v>34</v>
      </c>
      <c r="O1638" s="1" t="s">
        <v>29</v>
      </c>
      <c r="P1638" s="3">
        <f>Orders[[#This Row],[Quantity]]*Orders[[#This Row],[UnitPrice]]*(1-Orders[[#This Row],[Discount]])</f>
        <v>51062.088000000003</v>
      </c>
      <c r="Q1638" s="1" t="str">
        <f>IF(AND(Orders[[#This Row],[Order Value]]&gt;50000,Orders[[#This Row],[Status]]="Completed"),"Yes","No")</f>
        <v>Yes</v>
      </c>
      <c r="R1638" s="1" t="str">
        <f>IF(OR(Orders[[#This Row],[Region]]="Dhaka",Orders[[#This Row],[Region]]="Chattogram"),"Priority","Standard")</f>
        <v>Standard</v>
      </c>
      <c r="S1638" s="1" t="str">
        <f>_xlfn.CONCAT(Orders[[#This Row],[OrderID]],Orders[[#This Row],[CustomerID]],Orders[[#This Row],[Order Value]])</f>
        <v>O00449C049551062.088</v>
      </c>
    </row>
    <row r="1639" spans="1:19" x14ac:dyDescent="0.25">
      <c r="A1639" s="1" t="s">
        <v>2129</v>
      </c>
      <c r="B1639" s="1" t="s">
        <v>1262</v>
      </c>
      <c r="C1639" s="1" t="s">
        <v>121</v>
      </c>
      <c r="D1639" s="1" t="str">
        <f>VLOOKUP(C1639,Products[],2,FALSE)</f>
        <v>Storage Max 865</v>
      </c>
      <c r="E1639" s="1" t="str">
        <f>VLOOKUP(Orders[[#This Row],[ProductID]],Products[],3,FALSE)</f>
        <v>Furniture</v>
      </c>
      <c r="F1639" s="1" t="s">
        <v>79</v>
      </c>
      <c r="G1639" s="1" t="str">
        <f>_xlfn.XLOOKUP(Orders[[#This Row],[CustomerID]],'Customers'!A:A,'Customers'!E:E)</f>
        <v>consumer</v>
      </c>
      <c r="H1639" s="2">
        <v>45871</v>
      </c>
      <c r="I1639" s="2">
        <v>45872</v>
      </c>
      <c r="J1639">
        <v>18</v>
      </c>
      <c r="K1639">
        <v>6036.65</v>
      </c>
      <c r="L1639">
        <v>0.1</v>
      </c>
      <c r="M1639" s="1" t="s">
        <v>14</v>
      </c>
      <c r="N1639" s="1" t="s">
        <v>34</v>
      </c>
      <c r="O1639" s="1" t="s">
        <v>29</v>
      </c>
      <c r="P1639" s="3">
        <f>Orders[[#This Row],[Quantity]]*Orders[[#This Row],[UnitPrice]]*(1-Orders[[#This Row],[Discount]])</f>
        <v>97793.73</v>
      </c>
      <c r="Q1639" s="1" t="str">
        <f>IF(AND(Orders[[#This Row],[Order Value]]&gt;50000,Orders[[#This Row],[Status]]="Completed"),"Yes","No")</f>
        <v>Yes</v>
      </c>
      <c r="R1639" s="1" t="str">
        <f>IF(OR(Orders[[#This Row],[Region]]="Dhaka",Orders[[#This Row],[Region]]="Chattogram"),"Priority","Standard")</f>
        <v>Standard</v>
      </c>
      <c r="S1639" s="1" t="str">
        <f>_xlfn.CONCAT(Orders[[#This Row],[OrderID]],Orders[[#This Row],[CustomerID]],Orders[[#This Row],[Order Value]])</f>
        <v>O05919C044997793.73</v>
      </c>
    </row>
    <row r="1640" spans="1:19" x14ac:dyDescent="0.25">
      <c r="A1640" s="1" t="s">
        <v>2130</v>
      </c>
      <c r="B1640" s="1" t="s">
        <v>198</v>
      </c>
      <c r="C1640" s="1" t="s">
        <v>18</v>
      </c>
      <c r="D1640" s="1" t="str">
        <f>VLOOKUP(C1640,Products[],2,FALSE)</f>
        <v>Labels Deluxe 800</v>
      </c>
      <c r="E1640" s="1" t="str">
        <f>VLOOKUP(Orders[[#This Row],[ProductID]],Products[],3,FALSE)</f>
        <v>Office Supplies</v>
      </c>
      <c r="F1640" s="1" t="s">
        <v>55</v>
      </c>
      <c r="G1640" s="1" t="str">
        <f>_xlfn.XLOOKUP(Orders[[#This Row],[CustomerID]],'Customers'!A:A,'Customers'!E:E)</f>
        <v>Home Office</v>
      </c>
      <c r="H1640" s="2">
        <v>45455</v>
      </c>
      <c r="I1640" s="2">
        <v>45459</v>
      </c>
      <c r="J1640">
        <v>16</v>
      </c>
      <c r="K1640">
        <v>691.08</v>
      </c>
      <c r="L1640">
        <v>0.1</v>
      </c>
      <c r="M1640" s="1" t="s">
        <v>43</v>
      </c>
      <c r="N1640" s="1" t="s">
        <v>15</v>
      </c>
      <c r="O1640" s="1" t="s">
        <v>24</v>
      </c>
      <c r="P1640" s="3">
        <f>Orders[[#This Row],[Quantity]]*Orders[[#This Row],[UnitPrice]]*(1-Orders[[#This Row],[Discount]])</f>
        <v>9951.5520000000015</v>
      </c>
      <c r="Q1640" s="1" t="str">
        <f>IF(AND(Orders[[#This Row],[Order Value]]&gt;50000,Orders[[#This Row],[Status]]="Completed"),"Yes","No")</f>
        <v>No</v>
      </c>
      <c r="R1640" s="1" t="str">
        <f>IF(OR(Orders[[#This Row],[Region]]="Dhaka",Orders[[#This Row],[Region]]="Chattogram"),"Priority","Standard")</f>
        <v>Standard</v>
      </c>
      <c r="S1640" s="1" t="str">
        <f>_xlfn.CONCAT(Orders[[#This Row],[OrderID]],Orders[[#This Row],[CustomerID]],Orders[[#This Row],[Order Value]])</f>
        <v>O04725C00469951.552</v>
      </c>
    </row>
    <row r="1641" spans="1:19" x14ac:dyDescent="0.25">
      <c r="A1641" s="1" t="s">
        <v>2131</v>
      </c>
      <c r="B1641" s="1" t="s">
        <v>931</v>
      </c>
      <c r="C1641" s="1" t="s">
        <v>141</v>
      </c>
      <c r="D1641" s="1" t="str">
        <f>VLOOKUP(C1641,Products[],2,FALSE)</f>
        <v>Footwear Deluxe 366</v>
      </c>
      <c r="E1641" s="1" t="str">
        <f>VLOOKUP(Orders[[#This Row],[ProductID]],Products[],3,FALSE)</f>
        <v>Apparel</v>
      </c>
      <c r="F1641" s="1" t="s">
        <v>23</v>
      </c>
      <c r="G1641" s="1" t="str">
        <f>_xlfn.XLOOKUP(Orders[[#This Row],[CustomerID]],'Customers'!A:A,'Customers'!E:E)</f>
        <v>Home Office</v>
      </c>
      <c r="H1641" s="2">
        <v>45949</v>
      </c>
      <c r="I1641" s="2">
        <v>45956</v>
      </c>
      <c r="J1641">
        <v>14</v>
      </c>
      <c r="K1641">
        <v>2967.12</v>
      </c>
      <c r="L1641">
        <v>0</v>
      </c>
      <c r="M1641" s="1" t="s">
        <v>14</v>
      </c>
      <c r="N1641" s="1" t="s">
        <v>34</v>
      </c>
      <c r="O1641" s="1" t="s">
        <v>35</v>
      </c>
      <c r="P1641" s="3">
        <f>Orders[[#This Row],[Quantity]]*Orders[[#This Row],[UnitPrice]]*(1-Orders[[#This Row],[Discount]])</f>
        <v>41539.68</v>
      </c>
      <c r="Q1641" s="1" t="str">
        <f>IF(AND(Orders[[#This Row],[Order Value]]&gt;50000,Orders[[#This Row],[Status]]="Completed"),"Yes","No")</f>
        <v>No</v>
      </c>
      <c r="R1641" s="1" t="str">
        <f>IF(OR(Orders[[#This Row],[Region]]="Dhaka",Orders[[#This Row],[Region]]="Chattogram"),"Priority","Standard")</f>
        <v>Standard</v>
      </c>
      <c r="S1641" s="1" t="str">
        <f>_xlfn.CONCAT(Orders[[#This Row],[OrderID]],Orders[[#This Row],[CustomerID]],Orders[[#This Row],[Order Value]])</f>
        <v>O05685C003841539.68</v>
      </c>
    </row>
    <row r="1642" spans="1:19" x14ac:dyDescent="0.25">
      <c r="A1642" s="1" t="s">
        <v>2132</v>
      </c>
      <c r="B1642" s="1" t="s">
        <v>912</v>
      </c>
      <c r="C1642" s="1" t="s">
        <v>230</v>
      </c>
      <c r="D1642" s="1" t="str">
        <f>VLOOKUP(C1642,Products[],2,FALSE)</f>
        <v>Footwear Eco 532</v>
      </c>
      <c r="E1642" s="1" t="str">
        <f>VLOOKUP(Orders[[#This Row],[ProductID]],Products[],3,FALSE)</f>
        <v>Apparel</v>
      </c>
      <c r="F1642" s="1" t="s">
        <v>152</v>
      </c>
      <c r="G1642" s="1" t="str">
        <f>_xlfn.XLOOKUP(Orders[[#This Row],[CustomerID]],'Customers'!A:A,'Customers'!E:E)</f>
        <v>SMB</v>
      </c>
      <c r="H1642" s="2">
        <v>46018</v>
      </c>
      <c r="I1642" s="2">
        <v>46026</v>
      </c>
      <c r="J1642">
        <v>17</v>
      </c>
      <c r="K1642">
        <v>6535.64</v>
      </c>
      <c r="L1642">
        <v>0</v>
      </c>
      <c r="M1642" s="1" t="s">
        <v>52</v>
      </c>
      <c r="N1642" s="1" t="s">
        <v>84</v>
      </c>
      <c r="O1642" s="1" t="s">
        <v>21</v>
      </c>
      <c r="P1642" s="3">
        <f>Orders[[#This Row],[Quantity]]*Orders[[#This Row],[UnitPrice]]*(1-Orders[[#This Row],[Discount]])</f>
        <v>111105.88</v>
      </c>
      <c r="Q1642" s="1" t="str">
        <f>IF(AND(Orders[[#This Row],[Order Value]]&gt;50000,Orders[[#This Row],[Status]]="Completed"),"Yes","No")</f>
        <v>No</v>
      </c>
      <c r="R1642" s="1" t="str">
        <f>IF(OR(Orders[[#This Row],[Region]]="Dhaka",Orders[[#This Row],[Region]]="Chattogram"),"Priority","Standard")</f>
        <v>Priority</v>
      </c>
      <c r="S1642" s="1" t="str">
        <f>_xlfn.CONCAT(Orders[[#This Row],[OrderID]],Orders[[#This Row],[CustomerID]],Orders[[#This Row],[Order Value]])</f>
        <v>O00121C0225111105.88</v>
      </c>
    </row>
    <row r="1643" spans="1:19" x14ac:dyDescent="0.25">
      <c r="A1643" s="1" t="s">
        <v>2133</v>
      </c>
      <c r="B1643" s="1" t="s">
        <v>214</v>
      </c>
      <c r="C1643" s="1" t="s">
        <v>87</v>
      </c>
      <c r="D1643" s="1" t="str">
        <f>VLOOKUP(C1643,Products[],2,FALSE)</f>
        <v>Storage Plus 812</v>
      </c>
      <c r="E1643" s="1" t="str">
        <f>VLOOKUP(Orders[[#This Row],[ProductID]],Products[],3,FALSE)</f>
        <v>Furniture</v>
      </c>
      <c r="F1643" s="1" t="s">
        <v>59</v>
      </c>
      <c r="G1643" s="1" t="str">
        <f>_xlfn.XLOOKUP(Orders[[#This Row],[CustomerID]],'Customers'!A:A,'Customers'!E:E)</f>
        <v>Home Office</v>
      </c>
      <c r="H1643" s="2">
        <v>45999</v>
      </c>
      <c r="I1643" s="2">
        <v>46013</v>
      </c>
      <c r="J1643">
        <v>4</v>
      </c>
      <c r="K1643">
        <v>2202.04</v>
      </c>
      <c r="L1643">
        <v>0.1</v>
      </c>
      <c r="M1643" s="1" t="s">
        <v>20</v>
      </c>
      <c r="N1643" s="1" t="s">
        <v>28</v>
      </c>
      <c r="O1643" s="1" t="s">
        <v>21</v>
      </c>
      <c r="P1643" s="3">
        <f>Orders[[#This Row],[Quantity]]*Orders[[#This Row],[UnitPrice]]*(1-Orders[[#This Row],[Discount]])</f>
        <v>7927.3440000000001</v>
      </c>
      <c r="Q1643" s="1" t="str">
        <f>IF(AND(Orders[[#This Row],[Order Value]]&gt;50000,Orders[[#This Row],[Status]]="Completed"),"Yes","No")</f>
        <v>No</v>
      </c>
      <c r="R1643" s="1" t="str">
        <f>IF(OR(Orders[[#This Row],[Region]]="Dhaka",Orders[[#This Row],[Region]]="Chattogram"),"Priority","Standard")</f>
        <v>Priority</v>
      </c>
      <c r="S1643" s="1" t="str">
        <f>_xlfn.CONCAT(Orders[[#This Row],[OrderID]],Orders[[#This Row],[CustomerID]],Orders[[#This Row],[Order Value]])</f>
        <v>O05013C03747927.344</v>
      </c>
    </row>
    <row r="1644" spans="1:19" hidden="1" x14ac:dyDescent="0.25">
      <c r="A1644" s="1" t="s">
        <v>2134</v>
      </c>
      <c r="B1644" s="1" t="s">
        <v>467</v>
      </c>
      <c r="C1644" s="1" t="s">
        <v>181</v>
      </c>
      <c r="D1644" s="1" t="e">
        <f>VLOOKUP(C1644,Products[],2,FALSE)</f>
        <v>#N/A</v>
      </c>
      <c r="E1644" s="1" t="e">
        <f>VLOOKUP(Orders[[#This Row],[ProductID]],Products[],3,FALSE)</f>
        <v>#N/A</v>
      </c>
      <c r="F1644" s="1" t="s">
        <v>59</v>
      </c>
      <c r="G1644" s="1" t="str">
        <f>_xlfn.XLOOKUP(Orders[[#This Row],[CustomerID]],'Customers'!A:A,'Customers'!E:E)</f>
        <v>Consumer</v>
      </c>
      <c r="H1644" s="2">
        <v>45828</v>
      </c>
      <c r="I1644" s="2">
        <v>45835</v>
      </c>
      <c r="J1644">
        <v>3</v>
      </c>
      <c r="K1644">
        <v>5084.2</v>
      </c>
      <c r="L1644">
        <v>0.15</v>
      </c>
      <c r="M1644" s="1" t="s">
        <v>39</v>
      </c>
      <c r="N1644" s="1" t="s">
        <v>28</v>
      </c>
      <c r="O1644" s="1" t="s">
        <v>29</v>
      </c>
      <c r="P1644" s="3">
        <f>Orders[[#This Row],[Quantity]]*Orders[[#This Row],[UnitPrice]]*(1-Orders[[#This Row],[Discount]])</f>
        <v>12964.71</v>
      </c>
      <c r="Q1644" s="1" t="str">
        <f>IF(AND(Orders[[#This Row],[Order Value]]&gt;50000,Orders[[#This Row],[Status]]="Completed"),"Yes","No")</f>
        <v>No</v>
      </c>
      <c r="R1644" s="1" t="str">
        <f>IF(OR(Orders[[#This Row],[Region]]="Dhaka",Orders[[#This Row],[Region]]="Chattogram"),"Priority","Standard")</f>
        <v>Standard</v>
      </c>
      <c r="S1644" s="1" t="str">
        <f>_xlfn.CONCAT(Orders[[#This Row],[OrderID]],Orders[[#This Row],[CustomerID]],Orders[[#This Row],[Order Value]])</f>
        <v>O00473C023612964.71</v>
      </c>
    </row>
    <row r="1645" spans="1:19" x14ac:dyDescent="0.25">
      <c r="A1645" s="1" t="s">
        <v>2135</v>
      </c>
      <c r="B1645" s="1" t="s">
        <v>636</v>
      </c>
      <c r="C1645" s="1" t="s">
        <v>141</v>
      </c>
      <c r="D1645" s="1" t="str">
        <f>VLOOKUP(C1645,Products[],2,FALSE)</f>
        <v>Footwear Deluxe 366</v>
      </c>
      <c r="E1645" s="1" t="str">
        <f>VLOOKUP(Orders[[#This Row],[ProductID]],Products[],3,FALSE)</f>
        <v>Apparel</v>
      </c>
      <c r="F1645" s="1" t="s">
        <v>63</v>
      </c>
      <c r="G1645" s="1" t="str">
        <f>_xlfn.XLOOKUP(Orders[[#This Row],[CustomerID]],'Customers'!A:A,'Customers'!E:E)</f>
        <v>Home Office</v>
      </c>
      <c r="H1645" s="2">
        <v>45587</v>
      </c>
      <c r="I1645" s="2">
        <v>45585</v>
      </c>
      <c r="J1645">
        <v>1</v>
      </c>
      <c r="K1645">
        <v>2090.87</v>
      </c>
      <c r="L1645">
        <v>0.05</v>
      </c>
      <c r="M1645" s="1" t="s">
        <v>43</v>
      </c>
      <c r="N1645" s="1" t="s">
        <v>34</v>
      </c>
      <c r="O1645" s="1" t="s">
        <v>35</v>
      </c>
      <c r="P1645" s="3">
        <f>Orders[[#This Row],[Quantity]]*Orders[[#This Row],[UnitPrice]]*(1-Orders[[#This Row],[Discount]])</f>
        <v>1986.3264999999999</v>
      </c>
      <c r="Q1645" s="1" t="str">
        <f>IF(AND(Orders[[#This Row],[Order Value]]&gt;50000,Orders[[#This Row],[Status]]="Completed"),"Yes","No")</f>
        <v>No</v>
      </c>
      <c r="R1645" s="1" t="str">
        <f>IF(OR(Orders[[#This Row],[Region]]="Dhaka",Orders[[#This Row],[Region]]="Chattogram"),"Priority","Standard")</f>
        <v>Standard</v>
      </c>
      <c r="S1645" s="1" t="str">
        <f>_xlfn.CONCAT(Orders[[#This Row],[OrderID]],Orders[[#This Row],[CustomerID]],Orders[[#This Row],[Order Value]])</f>
        <v>O05733C01341986.3265</v>
      </c>
    </row>
    <row r="1646" spans="1:19" hidden="1" x14ac:dyDescent="0.25">
      <c r="A1646" s="1" t="s">
        <v>2136</v>
      </c>
      <c r="B1646" s="1" t="s">
        <v>346</v>
      </c>
      <c r="C1646" s="1" t="s">
        <v>38</v>
      </c>
      <c r="D1646" s="1" t="e">
        <f>VLOOKUP(C1646,Products[],2,FALSE)</f>
        <v>#N/A</v>
      </c>
      <c r="E1646" s="1" t="e">
        <f>VLOOKUP(Orders[[#This Row],[ProductID]],Products[],3,FALSE)</f>
        <v>#N/A</v>
      </c>
      <c r="F1646" s="1" t="s">
        <v>79</v>
      </c>
      <c r="G1646" s="1" t="str">
        <f>_xlfn.XLOOKUP(Orders[[#This Row],[CustomerID]],'Customers'!A:A,'Customers'!E:E)</f>
        <v>SMB</v>
      </c>
      <c r="H1646" s="2">
        <v>45622</v>
      </c>
      <c r="I1646" s="2">
        <v>45626</v>
      </c>
      <c r="J1646">
        <v>21</v>
      </c>
      <c r="K1646">
        <v>689.57</v>
      </c>
      <c r="L1646">
        <v>0</v>
      </c>
      <c r="M1646" s="1" t="s">
        <v>20</v>
      </c>
      <c r="N1646" s="1" t="s">
        <v>28</v>
      </c>
      <c r="O1646" s="1" t="s">
        <v>21</v>
      </c>
      <c r="P1646" s="3">
        <f>Orders[[#This Row],[Quantity]]*Orders[[#This Row],[UnitPrice]]*(1-Orders[[#This Row],[Discount]])</f>
        <v>14480.970000000001</v>
      </c>
      <c r="Q1646" s="1" t="str">
        <f>IF(AND(Orders[[#This Row],[Order Value]]&gt;50000,Orders[[#This Row],[Status]]="Completed"),"Yes","No")</f>
        <v>No</v>
      </c>
      <c r="R1646" s="1" t="str">
        <f>IF(OR(Orders[[#This Row],[Region]]="Dhaka",Orders[[#This Row],[Region]]="Chattogram"),"Priority","Standard")</f>
        <v>Priority</v>
      </c>
      <c r="S1646" s="1" t="str">
        <f>_xlfn.CONCAT(Orders[[#This Row],[OrderID]],Orders[[#This Row],[CustomerID]],Orders[[#This Row],[Order Value]])</f>
        <v>O01966C047114480.97</v>
      </c>
    </row>
    <row r="1647" spans="1:19" x14ac:dyDescent="0.25">
      <c r="A1647" s="1" t="s">
        <v>2137</v>
      </c>
      <c r="B1647" s="1" t="s">
        <v>49</v>
      </c>
      <c r="C1647" s="1" t="s">
        <v>201</v>
      </c>
      <c r="D1647" s="1" t="str">
        <f>VLOOKUP(C1647,Products[],2,FALSE)</f>
        <v>Men Lite 154 (New)</v>
      </c>
      <c r="E1647" s="1" t="str">
        <f>VLOOKUP(Orders[[#This Row],[ProductID]],Products[],3,FALSE)</f>
        <v>Apparel</v>
      </c>
      <c r="F1647" s="1" t="s">
        <v>125</v>
      </c>
      <c r="G1647" s="1" t="str">
        <f>_xlfn.XLOOKUP(Orders[[#This Row],[CustomerID]],'Customers'!A:A,'Customers'!E:E)</f>
        <v>Consumer</v>
      </c>
      <c r="H1647" s="2">
        <v>45891</v>
      </c>
      <c r="I1647" s="2">
        <v>45892</v>
      </c>
      <c r="J1647">
        <v>19</v>
      </c>
      <c r="K1647">
        <v>741.99</v>
      </c>
      <c r="L1647">
        <v>0.1</v>
      </c>
      <c r="M1647" s="1" t="s">
        <v>14</v>
      </c>
      <c r="N1647" s="1" t="s">
        <v>15</v>
      </c>
      <c r="O1647" s="1" t="s">
        <v>24</v>
      </c>
      <c r="P1647" s="3">
        <f>Orders[[#This Row],[Quantity]]*Orders[[#This Row],[UnitPrice]]*(1-Orders[[#This Row],[Discount]])</f>
        <v>12688.029</v>
      </c>
      <c r="Q1647" s="1" t="str">
        <f>IF(AND(Orders[[#This Row],[Order Value]]&gt;50000,Orders[[#This Row],[Status]]="Completed"),"Yes","No")</f>
        <v>No</v>
      </c>
      <c r="R1647" s="1" t="str">
        <f>IF(OR(Orders[[#This Row],[Region]]="Dhaka",Orders[[#This Row],[Region]]="Chattogram"),"Priority","Standard")</f>
        <v>Standard</v>
      </c>
      <c r="S1647" s="1" t="str">
        <f>_xlfn.CONCAT(Orders[[#This Row],[OrderID]],Orders[[#This Row],[CustomerID]],Orders[[#This Row],[Order Value]])</f>
        <v>O01760C047612688.029</v>
      </c>
    </row>
    <row r="1648" spans="1:19" x14ac:dyDescent="0.25">
      <c r="A1648" s="1" t="s">
        <v>2138</v>
      </c>
      <c r="B1648" s="1" t="s">
        <v>594</v>
      </c>
      <c r="C1648" s="1" t="s">
        <v>157</v>
      </c>
      <c r="D1648" s="1" t="str">
        <f>VLOOKUP(C1648,Products[],2,FALSE)</f>
        <v>Snacks Deluxe 862</v>
      </c>
      <c r="E1648" s="1" t="str">
        <f>VLOOKUP(Orders[[#This Row],[ProductID]],Products[],3,FALSE)</f>
        <v>Groceries</v>
      </c>
      <c r="F1648" s="1" t="s">
        <v>125</v>
      </c>
      <c r="G1648" s="1" t="str">
        <f>_xlfn.XLOOKUP(Orders[[#This Row],[CustomerID]],'Customers'!A:A,'Customers'!E:E)</f>
        <v>Home Office</v>
      </c>
      <c r="H1648" s="2">
        <v>45945</v>
      </c>
      <c r="I1648" s="2">
        <v>45948</v>
      </c>
      <c r="J1648">
        <v>14</v>
      </c>
      <c r="K1648">
        <v>4906.49</v>
      </c>
      <c r="L1648">
        <v>0</v>
      </c>
      <c r="M1648" s="1" t="s">
        <v>20</v>
      </c>
      <c r="N1648" s="1" t="s">
        <v>34</v>
      </c>
      <c r="O1648" s="1" t="s">
        <v>35</v>
      </c>
      <c r="P1648" s="3">
        <f>Orders[[#This Row],[Quantity]]*Orders[[#This Row],[UnitPrice]]*(1-Orders[[#This Row],[Discount]])</f>
        <v>68690.86</v>
      </c>
      <c r="Q1648" s="1" t="str">
        <f>IF(AND(Orders[[#This Row],[Order Value]]&gt;50000,Orders[[#This Row],[Status]]="Completed"),"Yes","No")</f>
        <v>Yes</v>
      </c>
      <c r="R1648" s="1" t="str">
        <f>IF(OR(Orders[[#This Row],[Region]]="Dhaka",Orders[[#This Row],[Region]]="Chattogram"),"Priority","Standard")</f>
        <v>Priority</v>
      </c>
      <c r="S1648" s="1" t="str">
        <f>_xlfn.CONCAT(Orders[[#This Row],[OrderID]],Orders[[#This Row],[CustomerID]],Orders[[#This Row],[Order Value]])</f>
        <v>O01608C036068690.86</v>
      </c>
    </row>
    <row r="1649" spans="1:19" x14ac:dyDescent="0.25">
      <c r="A1649" s="1" t="s">
        <v>2139</v>
      </c>
      <c r="B1649" s="1" t="s">
        <v>623</v>
      </c>
      <c r="C1649" s="1" t="s">
        <v>270</v>
      </c>
      <c r="D1649" s="1" t="str">
        <f>VLOOKUP(C1649,Products[],2,FALSE)</f>
        <v>Storage Mini 899</v>
      </c>
      <c r="E1649" s="1" t="str">
        <f>VLOOKUP(Orders[[#This Row],[ProductID]],Products[],3,FALSE)</f>
        <v>Furniture</v>
      </c>
      <c r="F1649" s="1" t="s">
        <v>82</v>
      </c>
      <c r="G1649" s="1" t="str">
        <f>_xlfn.XLOOKUP(Orders[[#This Row],[CustomerID]],'Customers'!A:A,'Customers'!E:E)</f>
        <v>Corporate</v>
      </c>
      <c r="H1649" s="2">
        <v>45964</v>
      </c>
      <c r="I1649" s="2">
        <v>45969</v>
      </c>
      <c r="J1649">
        <v>24</v>
      </c>
      <c r="K1649">
        <v>4784.3599999999997</v>
      </c>
      <c r="L1649">
        <v>0</v>
      </c>
      <c r="M1649" s="1" t="s">
        <v>14</v>
      </c>
      <c r="N1649" s="1" t="s">
        <v>34</v>
      </c>
      <c r="O1649" s="1" t="s">
        <v>24</v>
      </c>
      <c r="P1649" s="3">
        <f>Orders[[#This Row],[Quantity]]*Orders[[#This Row],[UnitPrice]]*(1-Orders[[#This Row],[Discount]])</f>
        <v>114824.63999999998</v>
      </c>
      <c r="Q1649" s="1" t="str">
        <f>IF(AND(Orders[[#This Row],[Order Value]]&gt;50000,Orders[[#This Row],[Status]]="Completed"),"Yes","No")</f>
        <v>Yes</v>
      </c>
      <c r="R1649" s="1" t="str">
        <f>IF(OR(Orders[[#This Row],[Region]]="Dhaka",Orders[[#This Row],[Region]]="Chattogram"),"Priority","Standard")</f>
        <v>Standard</v>
      </c>
      <c r="S1649" s="1" t="str">
        <f>_xlfn.CONCAT(Orders[[#This Row],[OrderID]],Orders[[#This Row],[CustomerID]],Orders[[#This Row],[Order Value]])</f>
        <v>O00377C0104114824.64</v>
      </c>
    </row>
    <row r="1650" spans="1:19" x14ac:dyDescent="0.25">
      <c r="A1650" s="1" t="s">
        <v>2140</v>
      </c>
      <c r="B1650" s="1" t="s">
        <v>143</v>
      </c>
      <c r="C1650" s="1" t="s">
        <v>160</v>
      </c>
      <c r="D1650" s="1" t="str">
        <f>VLOOKUP(C1650,Products[],2,FALSE)</f>
        <v>Audio Pro 619</v>
      </c>
      <c r="E1650" s="1" t="str">
        <f>VLOOKUP(Orders[[#This Row],[ProductID]],Products[],3,FALSE)</f>
        <v>Electronics</v>
      </c>
      <c r="F1650" s="1" t="s">
        <v>33</v>
      </c>
      <c r="G1650" s="1" t="str">
        <f>_xlfn.XLOOKUP(Orders[[#This Row],[CustomerID]],'Customers'!A:A,'Customers'!E:E)</f>
        <v>Corporate</v>
      </c>
      <c r="H1650" s="2">
        <v>45950</v>
      </c>
      <c r="I1650" s="2">
        <v>45964</v>
      </c>
      <c r="J1650">
        <v>20</v>
      </c>
      <c r="K1650">
        <v>5087.16</v>
      </c>
      <c r="L1650">
        <v>0.05</v>
      </c>
      <c r="M1650" s="1" t="s">
        <v>20</v>
      </c>
      <c r="N1650" s="1" t="s">
        <v>34</v>
      </c>
      <c r="O1650" s="1" t="s">
        <v>35</v>
      </c>
      <c r="P1650" s="3">
        <f>Orders[[#This Row],[Quantity]]*Orders[[#This Row],[UnitPrice]]*(1-Orders[[#This Row],[Discount]])</f>
        <v>96656.04</v>
      </c>
      <c r="Q1650" s="1" t="str">
        <f>IF(AND(Orders[[#This Row],[Order Value]]&gt;50000,Orders[[#This Row],[Status]]="Completed"),"Yes","No")</f>
        <v>Yes</v>
      </c>
      <c r="R1650" s="1" t="str">
        <f>IF(OR(Orders[[#This Row],[Region]]="Dhaka",Orders[[#This Row],[Region]]="Chattogram"),"Priority","Standard")</f>
        <v>Priority</v>
      </c>
      <c r="S1650" s="1" t="str">
        <f>_xlfn.CONCAT(Orders[[#This Row],[OrderID]],Orders[[#This Row],[CustomerID]],Orders[[#This Row],[Order Value]])</f>
        <v>O00724C041596656.04</v>
      </c>
    </row>
    <row r="1651" spans="1:19" x14ac:dyDescent="0.25">
      <c r="A1651" s="1" t="s">
        <v>2141</v>
      </c>
      <c r="B1651" s="1" t="s">
        <v>232</v>
      </c>
      <c r="C1651" s="1" t="s">
        <v>151</v>
      </c>
      <c r="D1651" s="1" t="str">
        <f>VLOOKUP(C1651,Products[],2,FALSE)</f>
        <v>Paper Lite 570</v>
      </c>
      <c r="E1651" s="1" t="str">
        <f>VLOOKUP(Orders[[#This Row],[ProductID]],Products[],3,FALSE)</f>
        <v>Office Supplies</v>
      </c>
      <c r="F1651" s="1" t="s">
        <v>105</v>
      </c>
      <c r="G1651" s="1" t="str">
        <f>_xlfn.XLOOKUP(Orders[[#This Row],[CustomerID]],'Customers'!A:A,'Customers'!E:E)</f>
        <v>SMB</v>
      </c>
      <c r="H1651" s="2">
        <v>45887</v>
      </c>
      <c r="I1651" s="2">
        <v>45890</v>
      </c>
      <c r="J1651">
        <v>2</v>
      </c>
      <c r="K1651">
        <v>5411.17</v>
      </c>
      <c r="L1651">
        <v>0.05</v>
      </c>
      <c r="M1651" s="1" t="s">
        <v>20</v>
      </c>
      <c r="N1651" s="1" t="s">
        <v>15</v>
      </c>
      <c r="O1651" s="1" t="s">
        <v>24</v>
      </c>
      <c r="P1651" s="3">
        <f>Orders[[#This Row],[Quantity]]*Orders[[#This Row],[UnitPrice]]*(1-Orders[[#This Row],[Discount]])</f>
        <v>10281.223</v>
      </c>
      <c r="Q1651" s="1" t="str">
        <f>IF(AND(Orders[[#This Row],[Order Value]]&gt;50000,Orders[[#This Row],[Status]]="Completed"),"Yes","No")</f>
        <v>No</v>
      </c>
      <c r="R1651" s="1" t="str">
        <f>IF(OR(Orders[[#This Row],[Region]]="Dhaka",Orders[[#This Row],[Region]]="Chattogram"),"Priority","Standard")</f>
        <v>Priority</v>
      </c>
      <c r="S1651" s="1" t="str">
        <f>_xlfn.CONCAT(Orders[[#This Row],[OrderID]],Orders[[#This Row],[CustomerID]],Orders[[#This Row],[Order Value]])</f>
        <v>O03568C010510281.223</v>
      </c>
    </row>
    <row r="1652" spans="1:19" x14ac:dyDescent="0.25">
      <c r="A1652" s="1" t="s">
        <v>2142</v>
      </c>
      <c r="B1652" s="1" t="s">
        <v>575</v>
      </c>
      <c r="C1652" s="1" t="s">
        <v>62</v>
      </c>
      <c r="D1652" s="1" t="str">
        <f>VLOOKUP(C1652,Products[],2,FALSE)</f>
        <v>Mobile Accessories Lite 346</v>
      </c>
      <c r="E1652" s="1" t="str">
        <f>VLOOKUP(Orders[[#This Row],[ProductID]],Products[],3,FALSE)</f>
        <v>Electronics</v>
      </c>
      <c r="F1652" s="1" t="s">
        <v>42</v>
      </c>
      <c r="G1652" s="1" t="str">
        <f>_xlfn.XLOOKUP(Orders[[#This Row],[CustomerID]],'Customers'!A:A,'Customers'!E:E)</f>
        <v>consumer</v>
      </c>
      <c r="H1652" s="2">
        <v>45917</v>
      </c>
      <c r="I1652" s="2">
        <v>45922</v>
      </c>
      <c r="J1652">
        <v>9</v>
      </c>
      <c r="K1652">
        <v>1313.54</v>
      </c>
      <c r="L1652">
        <v>0</v>
      </c>
      <c r="M1652" s="1" t="s">
        <v>39</v>
      </c>
      <c r="N1652" s="1" t="s">
        <v>34</v>
      </c>
      <c r="O1652" s="1" t="s">
        <v>21</v>
      </c>
      <c r="P1652" s="3">
        <f>Orders[[#This Row],[Quantity]]*Orders[[#This Row],[UnitPrice]]*(1-Orders[[#This Row],[Discount]])</f>
        <v>11821.86</v>
      </c>
      <c r="Q1652" s="1" t="str">
        <f>IF(AND(Orders[[#This Row],[Order Value]]&gt;50000,Orders[[#This Row],[Status]]="Completed"),"Yes","No")</f>
        <v>No</v>
      </c>
      <c r="R1652" s="1" t="str">
        <f>IF(OR(Orders[[#This Row],[Region]]="Dhaka",Orders[[#This Row],[Region]]="Chattogram"),"Priority","Standard")</f>
        <v>Standard</v>
      </c>
      <c r="S1652" s="1" t="str">
        <f>_xlfn.CONCAT(Orders[[#This Row],[OrderID]],Orders[[#This Row],[CustomerID]],Orders[[#This Row],[Order Value]])</f>
        <v>O00058C029911821.86</v>
      </c>
    </row>
    <row r="1653" spans="1:19" x14ac:dyDescent="0.25">
      <c r="A1653" s="1" t="s">
        <v>2143</v>
      </c>
      <c r="B1653" s="1" t="s">
        <v>103</v>
      </c>
      <c r="C1653" s="1" t="s">
        <v>124</v>
      </c>
      <c r="D1653" s="1" t="str">
        <f>VLOOKUP(C1653,Products[],2,FALSE)</f>
        <v>Decor Lite 474</v>
      </c>
      <c r="E1653" s="1" t="str">
        <f>VLOOKUP(Orders[[#This Row],[ProductID]],Products[],3,FALSE)</f>
        <v>Furniture</v>
      </c>
      <c r="F1653" s="1" t="s">
        <v>63</v>
      </c>
      <c r="G1653" s="1" t="str">
        <f>_xlfn.XLOOKUP(Orders[[#This Row],[CustomerID]],'Customers'!A:A,'Customers'!E:E)</f>
        <v>consumer</v>
      </c>
      <c r="H1653" s="2">
        <v>45432</v>
      </c>
      <c r="I1653" s="2">
        <v>45433</v>
      </c>
      <c r="J1653">
        <v>17</v>
      </c>
      <c r="K1653">
        <v>5715.08</v>
      </c>
      <c r="L1653">
        <v>0.1</v>
      </c>
      <c r="M1653" s="1" t="s">
        <v>52</v>
      </c>
      <c r="N1653" s="1" t="s">
        <v>28</v>
      </c>
      <c r="O1653" s="1" t="s">
        <v>21</v>
      </c>
      <c r="P1653" s="3">
        <f>Orders[[#This Row],[Quantity]]*Orders[[#This Row],[UnitPrice]]*(1-Orders[[#This Row],[Discount]])</f>
        <v>87440.724000000002</v>
      </c>
      <c r="Q1653" s="1" t="str">
        <f>IF(AND(Orders[[#This Row],[Order Value]]&gt;50000,Orders[[#This Row],[Status]]="Completed"),"Yes","No")</f>
        <v>No</v>
      </c>
      <c r="R1653" s="1" t="str">
        <f>IF(OR(Orders[[#This Row],[Region]]="Dhaka",Orders[[#This Row],[Region]]="Chattogram"),"Priority","Standard")</f>
        <v>Priority</v>
      </c>
      <c r="S1653" s="1" t="str">
        <f>_xlfn.CONCAT(Orders[[#This Row],[OrderID]],Orders[[#This Row],[CustomerID]],Orders[[#This Row],[Order Value]])</f>
        <v>O03149C020387440.724</v>
      </c>
    </row>
    <row r="1654" spans="1:19" hidden="1" x14ac:dyDescent="0.25">
      <c r="A1654" s="1" t="s">
        <v>2144</v>
      </c>
      <c r="B1654" s="1" t="s">
        <v>596</v>
      </c>
      <c r="C1654" s="1" t="s">
        <v>181</v>
      </c>
      <c r="D1654" s="1" t="e">
        <f>VLOOKUP(C1654,Products[],2,FALSE)</f>
        <v>#N/A</v>
      </c>
      <c r="E1654" s="1" t="e">
        <f>VLOOKUP(Orders[[#This Row],[ProductID]],Products[],3,FALSE)</f>
        <v>#N/A</v>
      </c>
      <c r="F1654" s="1" t="s">
        <v>19</v>
      </c>
      <c r="G1654" s="1" t="str">
        <f>_xlfn.XLOOKUP(Orders[[#This Row],[CustomerID]],'Customers'!A:A,'Customers'!E:E)</f>
        <v>Home Office</v>
      </c>
      <c r="H1654" s="2">
        <v>45649</v>
      </c>
      <c r="I1654" s="2">
        <v>45657</v>
      </c>
      <c r="J1654">
        <v>14</v>
      </c>
      <c r="K1654">
        <v>4179.63</v>
      </c>
      <c r="L1654">
        <v>0.05</v>
      </c>
      <c r="M1654" s="1" t="s">
        <v>14</v>
      </c>
      <c r="N1654" s="1" t="s">
        <v>34</v>
      </c>
      <c r="O1654" s="1" t="s">
        <v>35</v>
      </c>
      <c r="P1654" s="3">
        <f>Orders[[#This Row],[Quantity]]*Orders[[#This Row],[UnitPrice]]*(1-Orders[[#This Row],[Discount]])</f>
        <v>55589.078999999998</v>
      </c>
      <c r="Q1654" s="1" t="str">
        <f>IF(AND(Orders[[#This Row],[Order Value]]&gt;50000,Orders[[#This Row],[Status]]="Completed"),"Yes","No")</f>
        <v>Yes</v>
      </c>
      <c r="R1654" s="1" t="str">
        <f>IF(OR(Orders[[#This Row],[Region]]="Dhaka",Orders[[#This Row],[Region]]="Chattogram"),"Priority","Standard")</f>
        <v>Standard</v>
      </c>
      <c r="S1654" s="1" t="str">
        <f>_xlfn.CONCAT(Orders[[#This Row],[OrderID]],Orders[[#This Row],[CustomerID]],Orders[[#This Row],[Order Value]])</f>
        <v>O04081C042255589.079</v>
      </c>
    </row>
    <row r="1655" spans="1:19" x14ac:dyDescent="0.25">
      <c r="A1655" s="1" t="s">
        <v>2145</v>
      </c>
      <c r="B1655" s="1" t="s">
        <v>514</v>
      </c>
      <c r="C1655" s="1" t="s">
        <v>32</v>
      </c>
      <c r="D1655" s="1" t="str">
        <f>VLOOKUP(C1655,Products[],2,FALSE)</f>
        <v>Binders Max 146</v>
      </c>
      <c r="E1655" s="1" t="str">
        <f>VLOOKUP(Orders[[#This Row],[ProductID]],Products[],3,FALSE)</f>
        <v>Office Supplies</v>
      </c>
      <c r="F1655" s="1" t="s">
        <v>63</v>
      </c>
      <c r="G1655" s="1" t="str">
        <f>_xlfn.XLOOKUP(Orders[[#This Row],[CustomerID]],'Customers'!A:A,'Customers'!E:E)</f>
        <v>consumer</v>
      </c>
      <c r="H1655" s="2">
        <v>45892</v>
      </c>
      <c r="I1655" s="2">
        <v>45891</v>
      </c>
      <c r="J1655">
        <v>3</v>
      </c>
      <c r="K1655">
        <v>4141.18</v>
      </c>
      <c r="L1655">
        <v>0</v>
      </c>
      <c r="M1655" s="1" t="s">
        <v>43</v>
      </c>
      <c r="N1655" s="1" t="s">
        <v>34</v>
      </c>
      <c r="O1655" s="1" t="s">
        <v>29</v>
      </c>
      <c r="P1655" s="3">
        <f>Orders[[#This Row],[Quantity]]*Orders[[#This Row],[UnitPrice]]*(1-Orders[[#This Row],[Discount]])</f>
        <v>12423.54</v>
      </c>
      <c r="Q1655" s="1" t="str">
        <f>IF(AND(Orders[[#This Row],[Order Value]]&gt;50000,Orders[[#This Row],[Status]]="Completed"),"Yes","No")</f>
        <v>No</v>
      </c>
      <c r="R1655" s="1" t="str">
        <f>IF(OR(Orders[[#This Row],[Region]]="Dhaka",Orders[[#This Row],[Region]]="Chattogram"),"Priority","Standard")</f>
        <v>Standard</v>
      </c>
      <c r="S1655" s="1" t="str">
        <f>_xlfn.CONCAT(Orders[[#This Row],[OrderID]],Orders[[#This Row],[CustomerID]],Orders[[#This Row],[Order Value]])</f>
        <v>O04880C013112423.54</v>
      </c>
    </row>
    <row r="1656" spans="1:19" hidden="1" x14ac:dyDescent="0.25">
      <c r="A1656" s="1" t="s">
        <v>2146</v>
      </c>
      <c r="B1656" s="1" t="s">
        <v>1007</v>
      </c>
      <c r="C1656" s="1" t="s">
        <v>38</v>
      </c>
      <c r="D1656" s="1" t="e">
        <f>VLOOKUP(C1656,Products[],2,FALSE)</f>
        <v>#N/A</v>
      </c>
      <c r="E1656" s="1" t="e">
        <f>VLOOKUP(Orders[[#This Row],[ProductID]],Products[],3,FALSE)</f>
        <v>#N/A</v>
      </c>
      <c r="F1656" s="1" t="s">
        <v>55</v>
      </c>
      <c r="G1656" s="1" t="str">
        <f>_xlfn.XLOOKUP(Orders[[#This Row],[CustomerID]],'Customers'!A:A,'Customers'!E:E)</f>
        <v>Home Office</v>
      </c>
      <c r="H1656" s="2">
        <v>45799</v>
      </c>
      <c r="I1656" s="2">
        <v>45811</v>
      </c>
      <c r="J1656">
        <v>10</v>
      </c>
      <c r="K1656">
        <v>7997.75</v>
      </c>
      <c r="L1656">
        <v>0</v>
      </c>
      <c r="M1656" s="1" t="s">
        <v>20</v>
      </c>
      <c r="N1656" s="1" t="s">
        <v>15</v>
      </c>
      <c r="O1656" s="1" t="s">
        <v>21</v>
      </c>
      <c r="P1656" s="3">
        <f>Orders[[#This Row],[Quantity]]*Orders[[#This Row],[UnitPrice]]*(1-Orders[[#This Row],[Discount]])</f>
        <v>79977.5</v>
      </c>
      <c r="Q1656" s="1" t="str">
        <f>IF(AND(Orders[[#This Row],[Order Value]]&gt;50000,Orders[[#This Row],[Status]]="Completed"),"Yes","No")</f>
        <v>No</v>
      </c>
      <c r="R1656" s="1" t="str">
        <f>IF(OR(Orders[[#This Row],[Region]]="Dhaka",Orders[[#This Row],[Region]]="Chattogram"),"Priority","Standard")</f>
        <v>Priority</v>
      </c>
      <c r="S1656" s="1" t="str">
        <f>_xlfn.CONCAT(Orders[[#This Row],[OrderID]],Orders[[#This Row],[CustomerID]],Orders[[#This Row],[Order Value]])</f>
        <v>O01508C030779977.5</v>
      </c>
    </row>
    <row r="1657" spans="1:19" x14ac:dyDescent="0.25">
      <c r="A1657" s="1" t="s">
        <v>2147</v>
      </c>
      <c r="B1657" s="1" t="s">
        <v>717</v>
      </c>
      <c r="C1657" s="1" t="s">
        <v>41</v>
      </c>
      <c r="D1657" s="1" t="str">
        <f>VLOOKUP(C1657,Products[],2,FALSE)</f>
        <v>Personal Care Mini 941</v>
      </c>
      <c r="E1657" s="1" t="str">
        <f>VLOOKUP(Orders[[#This Row],[ProductID]],Products[],3,FALSE)</f>
        <v>Groceries</v>
      </c>
      <c r="F1657" s="1" t="s">
        <v>23</v>
      </c>
      <c r="G1657" s="1" t="str">
        <f>_xlfn.XLOOKUP(Orders[[#This Row],[CustomerID]],'Customers'!A:A,'Customers'!E:E)</f>
        <v>Consumer</v>
      </c>
      <c r="H1657" s="2">
        <v>45980</v>
      </c>
      <c r="I1657" s="2">
        <v>45978</v>
      </c>
      <c r="J1657">
        <v>23</v>
      </c>
      <c r="K1657">
        <v>2137.91</v>
      </c>
      <c r="L1657">
        <v>0</v>
      </c>
      <c r="M1657" s="1" t="s">
        <v>14</v>
      </c>
      <c r="N1657" s="1" t="s">
        <v>34</v>
      </c>
      <c r="O1657" s="1" t="s">
        <v>29</v>
      </c>
      <c r="P1657" s="3">
        <f>Orders[[#This Row],[Quantity]]*Orders[[#This Row],[UnitPrice]]*(1-Orders[[#This Row],[Discount]])</f>
        <v>49171.929999999993</v>
      </c>
      <c r="Q1657" s="1" t="str">
        <f>IF(AND(Orders[[#This Row],[Order Value]]&gt;50000,Orders[[#This Row],[Status]]="Completed"),"Yes","No")</f>
        <v>No</v>
      </c>
      <c r="R1657" s="1" t="str">
        <f>IF(OR(Orders[[#This Row],[Region]]="Dhaka",Orders[[#This Row],[Region]]="Chattogram"),"Priority","Standard")</f>
        <v>Standard</v>
      </c>
      <c r="S1657" s="1" t="str">
        <f>_xlfn.CONCAT(Orders[[#This Row],[OrderID]],Orders[[#This Row],[CustomerID]],Orders[[#This Row],[Order Value]])</f>
        <v>O04038C007649171.93</v>
      </c>
    </row>
    <row r="1658" spans="1:19" x14ac:dyDescent="0.25">
      <c r="A1658" s="1" t="s">
        <v>2148</v>
      </c>
      <c r="B1658" s="1" t="s">
        <v>620</v>
      </c>
      <c r="C1658" s="1" t="s">
        <v>218</v>
      </c>
      <c r="D1658" s="1" t="str">
        <f>VLOOKUP(C1658,Products[],2,FALSE)</f>
        <v>Kids Eco 762</v>
      </c>
      <c r="E1658" s="1" t="str">
        <f>VLOOKUP(Orders[[#This Row],[ProductID]],Products[],3,FALSE)</f>
        <v>Apparel</v>
      </c>
      <c r="F1658" s="1" t="s">
        <v>42</v>
      </c>
      <c r="G1658" s="1" t="str">
        <f>_xlfn.XLOOKUP(Orders[[#This Row],[CustomerID]],'Customers'!A:A,'Customers'!E:E)</f>
        <v>Consumer</v>
      </c>
      <c r="H1658" s="2">
        <v>45916</v>
      </c>
      <c r="I1658" s="2">
        <v>45926</v>
      </c>
      <c r="J1658">
        <v>22</v>
      </c>
      <c r="K1658">
        <v>820.95</v>
      </c>
      <c r="L1658">
        <v>0</v>
      </c>
      <c r="M1658" s="1" t="s">
        <v>20</v>
      </c>
      <c r="N1658" s="1" t="s">
        <v>28</v>
      </c>
      <c r="O1658" s="1" t="s">
        <v>29</v>
      </c>
      <c r="P1658" s="3">
        <f>Orders[[#This Row],[Quantity]]*Orders[[#This Row],[UnitPrice]]*(1-Orders[[#This Row],[Discount]])</f>
        <v>18060.900000000001</v>
      </c>
      <c r="Q1658" s="1" t="str">
        <f>IF(AND(Orders[[#This Row],[Order Value]]&gt;50000,Orders[[#This Row],[Status]]="Completed"),"Yes","No")</f>
        <v>No</v>
      </c>
      <c r="R1658" s="1" t="str">
        <f>IF(OR(Orders[[#This Row],[Region]]="Dhaka",Orders[[#This Row],[Region]]="Chattogram"),"Priority","Standard")</f>
        <v>Priority</v>
      </c>
      <c r="S1658" s="1" t="str">
        <f>_xlfn.CONCAT(Orders[[#This Row],[OrderID]],Orders[[#This Row],[CustomerID]],Orders[[#This Row],[Order Value]])</f>
        <v>O05246C006618060.9</v>
      </c>
    </row>
    <row r="1659" spans="1:19" x14ac:dyDescent="0.25">
      <c r="A1659" s="1" t="s">
        <v>2149</v>
      </c>
      <c r="B1659" s="1" t="s">
        <v>252</v>
      </c>
      <c r="C1659" s="1" t="s">
        <v>178</v>
      </c>
      <c r="D1659" s="1" t="str">
        <f>VLOOKUP(C1659,Products[],2,FALSE)</f>
        <v>Personal Care Mini 570</v>
      </c>
      <c r="E1659" s="1" t="str">
        <f>VLOOKUP(Orders[[#This Row],[ProductID]],Products[],3,FALSE)</f>
        <v>Groceries</v>
      </c>
      <c r="F1659" s="1" t="s">
        <v>105</v>
      </c>
      <c r="G1659" s="1" t="str">
        <f>_xlfn.XLOOKUP(Orders[[#This Row],[CustomerID]],'Customers'!A:A,'Customers'!E:E)</f>
        <v>SMB</v>
      </c>
      <c r="H1659" s="2">
        <v>45797</v>
      </c>
      <c r="I1659" s="2">
        <v>45805</v>
      </c>
      <c r="J1659">
        <v>10</v>
      </c>
      <c r="K1659">
        <v>1662.79</v>
      </c>
      <c r="L1659">
        <v>0.05</v>
      </c>
      <c r="M1659" s="1" t="s">
        <v>43</v>
      </c>
      <c r="N1659" s="1" t="s">
        <v>84</v>
      </c>
      <c r="O1659" s="1" t="s">
        <v>29</v>
      </c>
      <c r="P1659" s="3">
        <f>Orders[[#This Row],[Quantity]]*Orders[[#This Row],[UnitPrice]]*(1-Orders[[#This Row],[Discount]])</f>
        <v>15796.505000000001</v>
      </c>
      <c r="Q1659" s="1" t="str">
        <f>IF(AND(Orders[[#This Row],[Order Value]]&gt;50000,Orders[[#This Row],[Status]]="Completed"),"Yes","No")</f>
        <v>No</v>
      </c>
      <c r="R1659" s="1" t="str">
        <f>IF(OR(Orders[[#This Row],[Region]]="Dhaka",Orders[[#This Row],[Region]]="Chattogram"),"Priority","Standard")</f>
        <v>Standard</v>
      </c>
      <c r="S1659" s="1" t="str">
        <f>_xlfn.CONCAT(Orders[[#This Row],[OrderID]],Orders[[#This Row],[CustomerID]],Orders[[#This Row],[Order Value]])</f>
        <v>O05447C028015796.505</v>
      </c>
    </row>
    <row r="1660" spans="1:19" x14ac:dyDescent="0.25">
      <c r="A1660" s="1" t="s">
        <v>2150</v>
      </c>
      <c r="B1660" s="1" t="s">
        <v>286</v>
      </c>
      <c r="C1660" s="1" t="s">
        <v>133</v>
      </c>
      <c r="D1660" s="1" t="str">
        <f>VLOOKUP(C1660,Products[],2,FALSE)</f>
        <v>Paper Eco 932</v>
      </c>
      <c r="E1660" s="1" t="str">
        <f>VLOOKUP(Orders[[#This Row],[ProductID]],Products[],3,FALSE)</f>
        <v>Office Supplies</v>
      </c>
      <c r="F1660" s="1" t="s">
        <v>23</v>
      </c>
      <c r="G1660" s="1" t="str">
        <f>_xlfn.XLOOKUP(Orders[[#This Row],[CustomerID]],'Customers'!A:A,'Customers'!E:E)</f>
        <v>Consumer</v>
      </c>
      <c r="H1660" s="2">
        <v>45362</v>
      </c>
      <c r="I1660" s="2">
        <v>45365</v>
      </c>
      <c r="J1660">
        <v>7</v>
      </c>
      <c r="K1660">
        <v>4066.85</v>
      </c>
      <c r="L1660">
        <v>0.15</v>
      </c>
      <c r="M1660" s="1" t="s">
        <v>14</v>
      </c>
      <c r="N1660" s="1" t="s">
        <v>34</v>
      </c>
      <c r="O1660" s="1" t="s">
        <v>24</v>
      </c>
      <c r="P1660" s="3">
        <f>Orders[[#This Row],[Quantity]]*Orders[[#This Row],[UnitPrice]]*(1-Orders[[#This Row],[Discount]])</f>
        <v>24197.7575</v>
      </c>
      <c r="Q1660" s="1" t="str">
        <f>IF(AND(Orders[[#This Row],[Order Value]]&gt;50000,Orders[[#This Row],[Status]]="Completed"),"Yes","No")</f>
        <v>No</v>
      </c>
      <c r="R1660" s="1" t="str">
        <f>IF(OR(Orders[[#This Row],[Region]]="Dhaka",Orders[[#This Row],[Region]]="Chattogram"),"Priority","Standard")</f>
        <v>Standard</v>
      </c>
      <c r="S1660" s="1" t="str">
        <f>_xlfn.CONCAT(Orders[[#This Row],[OrderID]],Orders[[#This Row],[CustomerID]],Orders[[#This Row],[Order Value]])</f>
        <v>O01894C012024197.7575</v>
      </c>
    </row>
    <row r="1661" spans="1:19" x14ac:dyDescent="0.25">
      <c r="A1661" s="1" t="s">
        <v>2151</v>
      </c>
      <c r="B1661" s="1" t="s">
        <v>1574</v>
      </c>
      <c r="C1661" s="1" t="s">
        <v>159</v>
      </c>
      <c r="D1661" s="1" t="str">
        <f>VLOOKUP(C1661,Products[],2,FALSE)</f>
        <v>Kids Pro 394</v>
      </c>
      <c r="E1661" s="1" t="str">
        <f>VLOOKUP(Orders[[#This Row],[ProductID]],Products[],3,FALSE)</f>
        <v>Apparel</v>
      </c>
      <c r="F1661" s="1" t="s">
        <v>23</v>
      </c>
      <c r="G1661" s="1" t="str">
        <f>_xlfn.XLOOKUP(Orders[[#This Row],[CustomerID]],'Customers'!A:A,'Customers'!E:E)</f>
        <v>Consumer</v>
      </c>
      <c r="H1661" s="2">
        <v>45953</v>
      </c>
      <c r="I1661" s="2">
        <v>45957</v>
      </c>
      <c r="J1661">
        <v>3</v>
      </c>
      <c r="K1661">
        <v>2665.58</v>
      </c>
      <c r="L1661">
        <v>0.05</v>
      </c>
      <c r="M1661" s="1" t="s">
        <v>14</v>
      </c>
      <c r="N1661" s="1" t="s">
        <v>28</v>
      </c>
      <c r="O1661" s="1" t="s">
        <v>21</v>
      </c>
      <c r="P1661" s="3">
        <f>Orders[[#This Row],[Quantity]]*Orders[[#This Row],[UnitPrice]]*(1-Orders[[#This Row],[Discount]])</f>
        <v>7596.9029999999993</v>
      </c>
      <c r="Q1661" s="1" t="str">
        <f>IF(AND(Orders[[#This Row],[Order Value]]&gt;50000,Orders[[#This Row],[Status]]="Completed"),"Yes","No")</f>
        <v>No</v>
      </c>
      <c r="R1661" s="1" t="str">
        <f>IF(OR(Orders[[#This Row],[Region]]="Dhaka",Orders[[#This Row],[Region]]="Chattogram"),"Priority","Standard")</f>
        <v>Standard</v>
      </c>
      <c r="S1661" s="1" t="str">
        <f>_xlfn.CONCAT(Orders[[#This Row],[OrderID]],Orders[[#This Row],[CustomerID]],Orders[[#This Row],[Order Value]])</f>
        <v>O02164C03037596.903</v>
      </c>
    </row>
    <row r="1662" spans="1:19" x14ac:dyDescent="0.25">
      <c r="A1662" s="1" t="s">
        <v>2152</v>
      </c>
      <c r="B1662" s="1" t="s">
        <v>164</v>
      </c>
      <c r="C1662" s="1" t="s">
        <v>297</v>
      </c>
      <c r="D1662" s="1" t="str">
        <f>VLOOKUP(C1662,Products[],2,FALSE)</f>
        <v>Household Standard 552</v>
      </c>
      <c r="E1662" s="1" t="str">
        <f>VLOOKUP(Orders[[#This Row],[ProductID]],Products[],3,FALSE)</f>
        <v>Groceries</v>
      </c>
      <c r="F1662" s="1" t="s">
        <v>63</v>
      </c>
      <c r="G1662" s="1" t="str">
        <f>_xlfn.XLOOKUP(Orders[[#This Row],[CustomerID]],'Customers'!A:A,'Customers'!E:E)</f>
        <v>consumer</v>
      </c>
      <c r="H1662" s="2">
        <v>45614</v>
      </c>
      <c r="I1662" s="2">
        <v>45614</v>
      </c>
      <c r="J1662">
        <v>21</v>
      </c>
      <c r="K1662">
        <v>2259.41</v>
      </c>
      <c r="L1662">
        <v>0</v>
      </c>
      <c r="M1662" s="1" t="s">
        <v>14</v>
      </c>
      <c r="N1662" s="1" t="s">
        <v>28</v>
      </c>
      <c r="O1662" s="1" t="s">
        <v>29</v>
      </c>
      <c r="P1662" s="3">
        <f>Orders[[#This Row],[Quantity]]*Orders[[#This Row],[UnitPrice]]*(1-Orders[[#This Row],[Discount]])</f>
        <v>47447.61</v>
      </c>
      <c r="Q1662" s="1" t="str">
        <f>IF(AND(Orders[[#This Row],[Order Value]]&gt;50000,Orders[[#This Row],[Status]]="Completed"),"Yes","No")</f>
        <v>No</v>
      </c>
      <c r="R1662" s="1" t="str">
        <f>IF(OR(Orders[[#This Row],[Region]]="Dhaka",Orders[[#This Row],[Region]]="Chattogram"),"Priority","Standard")</f>
        <v>Standard</v>
      </c>
      <c r="S1662" s="1" t="str">
        <f>_xlfn.CONCAT(Orders[[#This Row],[OrderID]],Orders[[#This Row],[CustomerID]],Orders[[#This Row],[Order Value]])</f>
        <v>O02230C030647447.61</v>
      </c>
    </row>
    <row r="1663" spans="1:19" x14ac:dyDescent="0.25">
      <c r="A1663" s="1" t="s">
        <v>2153</v>
      </c>
      <c r="B1663" s="1" t="s">
        <v>356</v>
      </c>
      <c r="C1663" s="1" t="s">
        <v>78</v>
      </c>
      <c r="D1663" s="1" t="str">
        <f>VLOOKUP(C1663,Products[],2,FALSE)</f>
        <v>Personal Care Eco 185</v>
      </c>
      <c r="E1663" s="1" t="str">
        <f>VLOOKUP(Orders[[#This Row],[ProductID]],Products[],3,FALSE)</f>
        <v>Groceries</v>
      </c>
      <c r="F1663" s="1" t="s">
        <v>125</v>
      </c>
      <c r="G1663" s="1" t="str">
        <f>_xlfn.XLOOKUP(Orders[[#This Row],[CustomerID]],'Customers'!A:A,'Customers'!E:E)</f>
        <v>consumer</v>
      </c>
      <c r="H1663" s="2">
        <v>45349</v>
      </c>
      <c r="I1663" s="2">
        <v>45360</v>
      </c>
      <c r="J1663">
        <v>7</v>
      </c>
      <c r="K1663">
        <v>6337.51</v>
      </c>
      <c r="L1663">
        <v>0.05</v>
      </c>
      <c r="M1663" s="1" t="s">
        <v>52</v>
      </c>
      <c r="N1663" s="1" t="s">
        <v>15</v>
      </c>
      <c r="O1663" s="1" t="s">
        <v>35</v>
      </c>
      <c r="P1663" s="3">
        <f>Orders[[#This Row],[Quantity]]*Orders[[#This Row],[UnitPrice]]*(1-Orders[[#This Row],[Discount]])</f>
        <v>42144.441500000001</v>
      </c>
      <c r="Q1663" s="1" t="str">
        <f>IF(AND(Orders[[#This Row],[Order Value]]&gt;50000,Orders[[#This Row],[Status]]="Completed"),"Yes","No")</f>
        <v>No</v>
      </c>
      <c r="R1663" s="1" t="str">
        <f>IF(OR(Orders[[#This Row],[Region]]="Dhaka",Orders[[#This Row],[Region]]="Chattogram"),"Priority","Standard")</f>
        <v>Priority</v>
      </c>
      <c r="S1663" s="1" t="str">
        <f>_xlfn.CONCAT(Orders[[#This Row],[OrderID]],Orders[[#This Row],[CustomerID]],Orders[[#This Row],[Order Value]])</f>
        <v>O01034C017742144.4415</v>
      </c>
    </row>
    <row r="1664" spans="1:19" x14ac:dyDescent="0.25">
      <c r="A1664" s="1" t="s">
        <v>2154</v>
      </c>
      <c r="B1664" s="1" t="s">
        <v>195</v>
      </c>
      <c r="C1664" s="1" t="s">
        <v>41</v>
      </c>
      <c r="D1664" s="1" t="str">
        <f>VLOOKUP(C1664,Products[],2,FALSE)</f>
        <v>Personal Care Mini 941</v>
      </c>
      <c r="E1664" s="1" t="str">
        <f>VLOOKUP(Orders[[#This Row],[ProductID]],Products[],3,FALSE)</f>
        <v>Groceries</v>
      </c>
      <c r="F1664" s="1" t="s">
        <v>33</v>
      </c>
      <c r="G1664" s="1" t="str">
        <f>_xlfn.XLOOKUP(Orders[[#This Row],[CustomerID]],'Customers'!A:A,'Customers'!E:E)</f>
        <v>Corporate</v>
      </c>
      <c r="H1664" s="2">
        <v>45954</v>
      </c>
      <c r="I1664" s="2">
        <v>45968</v>
      </c>
      <c r="J1664">
        <v>14</v>
      </c>
      <c r="K1664">
        <v>3072.62</v>
      </c>
      <c r="L1664">
        <v>0.15</v>
      </c>
      <c r="M1664" s="1" t="s">
        <v>14</v>
      </c>
      <c r="N1664" s="1" t="s">
        <v>15</v>
      </c>
      <c r="O1664" s="1" t="s">
        <v>29</v>
      </c>
      <c r="P1664" s="3">
        <f>Orders[[#This Row],[Quantity]]*Orders[[#This Row],[UnitPrice]]*(1-Orders[[#This Row],[Discount]])</f>
        <v>36564.178</v>
      </c>
      <c r="Q1664" s="1" t="str">
        <f>IF(AND(Orders[[#This Row],[Order Value]]&gt;50000,Orders[[#This Row],[Status]]="Completed"),"Yes","No")</f>
        <v>No</v>
      </c>
      <c r="R1664" s="1" t="str">
        <f>IF(OR(Orders[[#This Row],[Region]]="Dhaka",Orders[[#This Row],[Region]]="Chattogram"),"Priority","Standard")</f>
        <v>Standard</v>
      </c>
      <c r="S1664" s="1" t="str">
        <f>_xlfn.CONCAT(Orders[[#This Row],[OrderID]],Orders[[#This Row],[CustomerID]],Orders[[#This Row],[Order Value]])</f>
        <v>O01876C021736564.178</v>
      </c>
    </row>
    <row r="1665" spans="1:19" x14ac:dyDescent="0.25">
      <c r="A1665" s="1" t="s">
        <v>2155</v>
      </c>
      <c r="B1665" s="1" t="s">
        <v>956</v>
      </c>
      <c r="C1665" s="1" t="s">
        <v>148</v>
      </c>
      <c r="D1665" s="1" t="str">
        <f>VLOOKUP(C1665,Products[],2,FALSE)</f>
        <v>Audio Classic 927</v>
      </c>
      <c r="E1665" s="1" t="str">
        <f>VLOOKUP(Orders[[#This Row],[ProductID]],Products[],3,FALSE)</f>
        <v>Electronics</v>
      </c>
      <c r="F1665" s="1" t="s">
        <v>105</v>
      </c>
      <c r="G1665" s="1" t="str">
        <f>_xlfn.XLOOKUP(Orders[[#This Row],[CustomerID]],'Customers'!A:A,'Customers'!E:E)</f>
        <v>consumer</v>
      </c>
      <c r="H1665" s="2">
        <v>45379</v>
      </c>
      <c r="I1665" s="2">
        <v>45389</v>
      </c>
      <c r="J1665">
        <v>2</v>
      </c>
      <c r="K1665">
        <v>1335.66</v>
      </c>
      <c r="L1665">
        <v>0</v>
      </c>
      <c r="M1665" s="1" t="s">
        <v>39</v>
      </c>
      <c r="N1665" s="1" t="s">
        <v>34</v>
      </c>
      <c r="O1665" s="1" t="s">
        <v>21</v>
      </c>
      <c r="P1665" s="3">
        <f>Orders[[#This Row],[Quantity]]*Orders[[#This Row],[UnitPrice]]*(1-Orders[[#This Row],[Discount]])</f>
        <v>2671.32</v>
      </c>
      <c r="Q1665" s="1" t="str">
        <f>IF(AND(Orders[[#This Row],[Order Value]]&gt;50000,Orders[[#This Row],[Status]]="Completed"),"Yes","No")</f>
        <v>No</v>
      </c>
      <c r="R1665" s="1" t="str">
        <f>IF(OR(Orders[[#This Row],[Region]]="Dhaka",Orders[[#This Row],[Region]]="Chattogram"),"Priority","Standard")</f>
        <v>Standard</v>
      </c>
      <c r="S1665" s="1" t="str">
        <f>_xlfn.CONCAT(Orders[[#This Row],[OrderID]],Orders[[#This Row],[CustomerID]],Orders[[#This Row],[Order Value]])</f>
        <v>O01883C02962671.32</v>
      </c>
    </row>
    <row r="1666" spans="1:19" x14ac:dyDescent="0.25">
      <c r="A1666" s="1" t="s">
        <v>2156</v>
      </c>
      <c r="B1666" s="1" t="s">
        <v>243</v>
      </c>
      <c r="C1666" s="1" t="s">
        <v>111</v>
      </c>
      <c r="D1666" s="1" t="str">
        <f>VLOOKUP(C1666,Products[],2,FALSE)</f>
        <v>Footwear Eco 867</v>
      </c>
      <c r="E1666" s="1" t="str">
        <f>VLOOKUP(Orders[[#This Row],[ProductID]],Products[],3,FALSE)</f>
        <v>Apparel</v>
      </c>
      <c r="F1666" s="1" t="s">
        <v>51</v>
      </c>
      <c r="G1666" s="1" t="str">
        <f>_xlfn.XLOOKUP(Orders[[#This Row],[CustomerID]],'Customers'!A:A,'Customers'!E:E)</f>
        <v>Corporate</v>
      </c>
      <c r="H1666" s="2">
        <v>45356</v>
      </c>
      <c r="I1666" s="2">
        <v>45356</v>
      </c>
      <c r="J1666">
        <v>19</v>
      </c>
      <c r="K1666">
        <v>3458.66</v>
      </c>
      <c r="L1666">
        <v>0.1</v>
      </c>
      <c r="M1666" s="1" t="s">
        <v>39</v>
      </c>
      <c r="N1666" s="1" t="s">
        <v>34</v>
      </c>
      <c r="O1666" s="1" t="s">
        <v>24</v>
      </c>
      <c r="P1666" s="3">
        <f>Orders[[#This Row],[Quantity]]*Orders[[#This Row],[UnitPrice]]*(1-Orders[[#This Row],[Discount]])</f>
        <v>59143.085999999996</v>
      </c>
      <c r="Q1666" s="1" t="str">
        <f>IF(AND(Orders[[#This Row],[Order Value]]&gt;50000,Orders[[#This Row],[Status]]="Completed"),"Yes","No")</f>
        <v>Yes</v>
      </c>
      <c r="R1666" s="1" t="str">
        <f>IF(OR(Orders[[#This Row],[Region]]="Dhaka",Orders[[#This Row],[Region]]="Chattogram"),"Priority","Standard")</f>
        <v>Standard</v>
      </c>
      <c r="S1666" s="1" t="str">
        <f>_xlfn.CONCAT(Orders[[#This Row],[OrderID]],Orders[[#This Row],[CustomerID]],Orders[[#This Row],[Order Value]])</f>
        <v>O05453C039659143.086</v>
      </c>
    </row>
    <row r="1667" spans="1:19" x14ac:dyDescent="0.25">
      <c r="A1667" s="1" t="s">
        <v>2157</v>
      </c>
      <c r="B1667" s="1" t="s">
        <v>57</v>
      </c>
      <c r="C1667" s="1" t="s">
        <v>194</v>
      </c>
      <c r="D1667" s="1" t="str">
        <f>VLOOKUP(C1667,Products[],2,FALSE)</f>
        <v>Pens Mini 388</v>
      </c>
      <c r="E1667" s="1" t="str">
        <f>VLOOKUP(Orders[[#This Row],[ProductID]],Products[],3,FALSE)</f>
        <v>Office Supplies</v>
      </c>
      <c r="F1667" s="1" t="s">
        <v>125</v>
      </c>
      <c r="G1667" s="1" t="str">
        <f>_xlfn.XLOOKUP(Orders[[#This Row],[CustomerID]],'Customers'!A:A,'Customers'!E:E)</f>
        <v>Home Office</v>
      </c>
      <c r="H1667" s="2">
        <v>45998</v>
      </c>
      <c r="I1667" s="2">
        <v>46012</v>
      </c>
      <c r="J1667">
        <v>18</v>
      </c>
      <c r="K1667">
        <v>6519.59</v>
      </c>
      <c r="L1667">
        <v>0</v>
      </c>
      <c r="M1667" s="1" t="s">
        <v>20</v>
      </c>
      <c r="N1667" s="1" t="s">
        <v>34</v>
      </c>
      <c r="O1667" s="1" t="s">
        <v>35</v>
      </c>
      <c r="P1667" s="3">
        <f>Orders[[#This Row],[Quantity]]*Orders[[#This Row],[UnitPrice]]*(1-Orders[[#This Row],[Discount]])</f>
        <v>117352.62</v>
      </c>
      <c r="Q1667" s="1" t="str">
        <f>IF(AND(Orders[[#This Row],[Order Value]]&gt;50000,Orders[[#This Row],[Status]]="Completed"),"Yes","No")</f>
        <v>Yes</v>
      </c>
      <c r="R1667" s="1" t="str">
        <f>IF(OR(Orders[[#This Row],[Region]]="Dhaka",Orders[[#This Row],[Region]]="Chattogram"),"Priority","Standard")</f>
        <v>Priority</v>
      </c>
      <c r="S1667" s="1" t="str">
        <f>_xlfn.CONCAT(Orders[[#This Row],[OrderID]],Orders[[#This Row],[CustomerID]],Orders[[#This Row],[Order Value]])</f>
        <v>O05918C0443117352.62</v>
      </c>
    </row>
    <row r="1668" spans="1:19" x14ac:dyDescent="0.25">
      <c r="A1668" s="1" t="s">
        <v>2158</v>
      </c>
      <c r="B1668" s="1" t="s">
        <v>26</v>
      </c>
      <c r="C1668" s="1" t="s">
        <v>157</v>
      </c>
      <c r="D1668" s="1" t="str">
        <f>VLOOKUP(C1668,Products[],2,FALSE)</f>
        <v>Snacks Deluxe 862</v>
      </c>
      <c r="E1668" s="1" t="str">
        <f>VLOOKUP(Orders[[#This Row],[ProductID]],Products[],3,FALSE)</f>
        <v>Groceries</v>
      </c>
      <c r="F1668" s="1" t="s">
        <v>47</v>
      </c>
      <c r="G1668" s="1" t="str">
        <f>_xlfn.XLOOKUP(Orders[[#This Row],[CustomerID]],'Customers'!A:A,'Customers'!E:E)</f>
        <v>Home Office</v>
      </c>
      <c r="H1668" s="2">
        <v>45639</v>
      </c>
      <c r="I1668" s="2">
        <v>45637</v>
      </c>
      <c r="J1668">
        <v>5</v>
      </c>
      <c r="K1668">
        <v>3954.76</v>
      </c>
      <c r="L1668">
        <v>0</v>
      </c>
      <c r="M1668" s="1" t="s">
        <v>39</v>
      </c>
      <c r="N1668" s="1" t="s">
        <v>34</v>
      </c>
      <c r="O1668" s="1" t="s">
        <v>29</v>
      </c>
      <c r="P1668" s="3">
        <f>Orders[[#This Row],[Quantity]]*Orders[[#This Row],[UnitPrice]]*(1-Orders[[#This Row],[Discount]])</f>
        <v>19773.800000000003</v>
      </c>
      <c r="Q1668" s="1" t="str">
        <f>IF(AND(Orders[[#This Row],[Order Value]]&gt;50000,Orders[[#This Row],[Status]]="Completed"),"Yes","No")</f>
        <v>No</v>
      </c>
      <c r="R1668" s="1" t="str">
        <f>IF(OR(Orders[[#This Row],[Region]]="Dhaka",Orders[[#This Row],[Region]]="Chattogram"),"Priority","Standard")</f>
        <v>Standard</v>
      </c>
      <c r="S1668" s="1" t="str">
        <f>_xlfn.CONCAT(Orders[[#This Row],[OrderID]],Orders[[#This Row],[CustomerID]],Orders[[#This Row],[Order Value]])</f>
        <v>O02968C043519773.8</v>
      </c>
    </row>
    <row r="1669" spans="1:19" hidden="1" x14ac:dyDescent="0.25">
      <c r="A1669" s="1" t="s">
        <v>2159</v>
      </c>
      <c r="B1669" s="1" t="s">
        <v>402</v>
      </c>
      <c r="C1669" s="1" t="s">
        <v>95</v>
      </c>
      <c r="D1669" s="1" t="e">
        <f>VLOOKUP(C1669,Products[],2,FALSE)</f>
        <v>#N/A</v>
      </c>
      <c r="E1669" s="1" t="e">
        <f>VLOOKUP(Orders[[#This Row],[ProductID]],Products[],3,FALSE)</f>
        <v>#N/A</v>
      </c>
      <c r="F1669" s="1" t="s">
        <v>125</v>
      </c>
      <c r="G1669" s="1" t="str">
        <f>_xlfn.XLOOKUP(Orders[[#This Row],[CustomerID]],'Customers'!A:A,'Customers'!E:E)</f>
        <v>consumer</v>
      </c>
      <c r="H1669" s="2">
        <v>45890</v>
      </c>
      <c r="I1669" s="2">
        <v>45904</v>
      </c>
      <c r="J1669">
        <v>6</v>
      </c>
      <c r="K1669">
        <v>3308.26</v>
      </c>
      <c r="L1669">
        <v>0</v>
      </c>
      <c r="M1669" s="1" t="s">
        <v>20</v>
      </c>
      <c r="N1669" s="1" t="s">
        <v>15</v>
      </c>
      <c r="O1669" s="1" t="s">
        <v>21</v>
      </c>
      <c r="P1669" s="3">
        <f>Orders[[#This Row],[Quantity]]*Orders[[#This Row],[UnitPrice]]*(1-Orders[[#This Row],[Discount]])</f>
        <v>19849.560000000001</v>
      </c>
      <c r="Q1669" s="1" t="str">
        <f>IF(AND(Orders[[#This Row],[Order Value]]&gt;50000,Orders[[#This Row],[Status]]="Completed"),"Yes","No")</f>
        <v>No</v>
      </c>
      <c r="R1669" s="1" t="str">
        <f>IF(OR(Orders[[#This Row],[Region]]="Dhaka",Orders[[#This Row],[Region]]="Chattogram"),"Priority","Standard")</f>
        <v>Priority</v>
      </c>
      <c r="S1669" s="1" t="str">
        <f>_xlfn.CONCAT(Orders[[#This Row],[OrderID]],Orders[[#This Row],[CustomerID]],Orders[[#This Row],[Order Value]])</f>
        <v>O05297C045919849.56</v>
      </c>
    </row>
    <row r="1670" spans="1:19" x14ac:dyDescent="0.25">
      <c r="A1670" s="1" t="s">
        <v>2160</v>
      </c>
      <c r="B1670" s="1" t="s">
        <v>487</v>
      </c>
      <c r="C1670" s="1" t="s">
        <v>131</v>
      </c>
      <c r="D1670" s="1" t="str">
        <f>VLOOKUP(C1670,Products[],2,FALSE)</f>
        <v>Tables Plus 844</v>
      </c>
      <c r="E1670" s="1" t="str">
        <f>VLOOKUP(Orders[[#This Row],[ProductID]],Products[],3,FALSE)</f>
        <v>Furniture</v>
      </c>
      <c r="F1670" s="1" t="s">
        <v>13</v>
      </c>
      <c r="G1670" s="1" t="str">
        <f>_xlfn.XLOOKUP(Orders[[#This Row],[CustomerID]],'Customers'!A:A,'Customers'!E:E)</f>
        <v>Consumer</v>
      </c>
      <c r="H1670" s="2">
        <v>45926</v>
      </c>
      <c r="I1670" s="2">
        <v>45939</v>
      </c>
      <c r="J1670">
        <v>3</v>
      </c>
      <c r="K1670">
        <v>1653.72</v>
      </c>
      <c r="L1670">
        <v>0</v>
      </c>
      <c r="M1670" s="1" t="s">
        <v>39</v>
      </c>
      <c r="N1670" s="1" t="s">
        <v>84</v>
      </c>
      <c r="O1670" s="1" t="s">
        <v>24</v>
      </c>
      <c r="P1670" s="3">
        <f>Orders[[#This Row],[Quantity]]*Orders[[#This Row],[UnitPrice]]*(1-Orders[[#This Row],[Discount]])</f>
        <v>4961.16</v>
      </c>
      <c r="Q1670" s="1" t="str">
        <f>IF(AND(Orders[[#This Row],[Order Value]]&gt;50000,Orders[[#This Row],[Status]]="Completed"),"Yes","No")</f>
        <v>No</v>
      </c>
      <c r="R1670" s="1" t="str">
        <f>IF(OR(Orders[[#This Row],[Region]]="Dhaka",Orders[[#This Row],[Region]]="Chattogram"),"Priority","Standard")</f>
        <v>Standard</v>
      </c>
      <c r="S1670" s="1" t="str">
        <f>_xlfn.CONCAT(Orders[[#This Row],[OrderID]],Orders[[#This Row],[CustomerID]],Orders[[#This Row],[Order Value]])</f>
        <v>O01462C00564961.16</v>
      </c>
    </row>
    <row r="1671" spans="1:19" x14ac:dyDescent="0.25">
      <c r="A1671" s="1" t="s">
        <v>2161</v>
      </c>
      <c r="B1671" s="1" t="s">
        <v>1170</v>
      </c>
      <c r="C1671" s="1" t="s">
        <v>138</v>
      </c>
      <c r="D1671" s="1" t="str">
        <f>VLOOKUP(C1671,Products[],2,FALSE)</f>
        <v>Pens Deluxe 654</v>
      </c>
      <c r="E1671" s="1" t="str">
        <f>VLOOKUP(Orders[[#This Row],[ProductID]],Products[],3,FALSE)</f>
        <v>Office Supplies</v>
      </c>
      <c r="F1671" s="1" t="s">
        <v>152</v>
      </c>
      <c r="G1671" s="1" t="str">
        <f>_xlfn.XLOOKUP(Orders[[#This Row],[CustomerID]],'Customers'!A:A,'Customers'!E:E)</f>
        <v>SMB</v>
      </c>
      <c r="H1671" s="2">
        <v>45454</v>
      </c>
      <c r="I1671" s="2">
        <v>45452</v>
      </c>
      <c r="J1671">
        <v>12</v>
      </c>
      <c r="K1671">
        <v>3209.51</v>
      </c>
      <c r="L1671">
        <v>0</v>
      </c>
      <c r="M1671" s="1" t="s">
        <v>43</v>
      </c>
      <c r="N1671" s="1" t="s">
        <v>28</v>
      </c>
      <c r="O1671" s="1" t="s">
        <v>21</v>
      </c>
      <c r="P1671" s="3">
        <f>Orders[[#This Row],[Quantity]]*Orders[[#This Row],[UnitPrice]]*(1-Orders[[#This Row],[Discount]])</f>
        <v>38514.120000000003</v>
      </c>
      <c r="Q1671" s="1" t="str">
        <f>IF(AND(Orders[[#This Row],[Order Value]]&gt;50000,Orders[[#This Row],[Status]]="Completed"),"Yes","No")</f>
        <v>No</v>
      </c>
      <c r="R1671" s="1" t="str">
        <f>IF(OR(Orders[[#This Row],[Region]]="Dhaka",Orders[[#This Row],[Region]]="Chattogram"),"Priority","Standard")</f>
        <v>Standard</v>
      </c>
      <c r="S1671" s="1" t="str">
        <f>_xlfn.CONCAT(Orders[[#This Row],[OrderID]],Orders[[#This Row],[CustomerID]],Orders[[#This Row],[Order Value]])</f>
        <v>O05007C021438514.12</v>
      </c>
    </row>
    <row r="1672" spans="1:19" x14ac:dyDescent="0.25">
      <c r="A1672" s="1" t="s">
        <v>2162</v>
      </c>
      <c r="B1672" s="1" t="s">
        <v>895</v>
      </c>
      <c r="C1672" s="1" t="s">
        <v>27</v>
      </c>
      <c r="D1672" s="1" t="str">
        <f>VLOOKUP(C1672,Products[],2,FALSE)</f>
        <v>Women Eco 225</v>
      </c>
      <c r="E1672" s="1" t="str">
        <f>VLOOKUP(Orders[[#This Row],[ProductID]],Products[],3,FALSE)</f>
        <v>Apparel</v>
      </c>
      <c r="F1672" s="1" t="s">
        <v>47</v>
      </c>
      <c r="G1672" s="1" t="str">
        <f>_xlfn.XLOOKUP(Orders[[#This Row],[CustomerID]],'Customers'!A:A,'Customers'!E:E)</f>
        <v>SMB</v>
      </c>
      <c r="H1672" s="2">
        <v>45931</v>
      </c>
      <c r="I1672" s="2">
        <v>45929</v>
      </c>
      <c r="J1672">
        <v>18</v>
      </c>
      <c r="K1672">
        <v>7659.45</v>
      </c>
      <c r="L1672">
        <v>0.05</v>
      </c>
      <c r="M1672" s="1" t="s">
        <v>52</v>
      </c>
      <c r="N1672" s="1" t="s">
        <v>34</v>
      </c>
      <c r="O1672" s="1" t="s">
        <v>24</v>
      </c>
      <c r="P1672" s="3">
        <f>Orders[[#This Row],[Quantity]]*Orders[[#This Row],[UnitPrice]]*(1-Orders[[#This Row],[Discount]])</f>
        <v>130976.595</v>
      </c>
      <c r="Q1672" s="1" t="str">
        <f>IF(AND(Orders[[#This Row],[Order Value]]&gt;50000,Orders[[#This Row],[Status]]="Completed"),"Yes","No")</f>
        <v>Yes</v>
      </c>
      <c r="R1672" s="1" t="str">
        <f>IF(OR(Orders[[#This Row],[Region]]="Dhaka",Orders[[#This Row],[Region]]="Chattogram"),"Priority","Standard")</f>
        <v>Priority</v>
      </c>
      <c r="S1672" s="1" t="str">
        <f>_xlfn.CONCAT(Orders[[#This Row],[OrderID]],Orders[[#This Row],[CustomerID]],Orders[[#This Row],[Order Value]])</f>
        <v>O02816C0434130976.595</v>
      </c>
    </row>
    <row r="1673" spans="1:19" x14ac:dyDescent="0.25">
      <c r="A1673" s="1" t="s">
        <v>2163</v>
      </c>
      <c r="B1673" s="1" t="s">
        <v>663</v>
      </c>
      <c r="C1673" s="1" t="s">
        <v>50</v>
      </c>
      <c r="D1673" s="1" t="str">
        <f>VLOOKUP(C1673,Products[],2,FALSE)</f>
        <v>Kids Pro 311</v>
      </c>
      <c r="E1673" s="1" t="str">
        <f>VLOOKUP(Orders[[#This Row],[ProductID]],Products[],3,FALSE)</f>
        <v>Apparel</v>
      </c>
      <c r="F1673" s="1" t="s">
        <v>105</v>
      </c>
      <c r="G1673" s="1" t="str">
        <f>_xlfn.XLOOKUP(Orders[[#This Row],[CustomerID]],'Customers'!A:A,'Customers'!E:E)</f>
        <v>Consumer</v>
      </c>
      <c r="H1673" s="2">
        <v>45675</v>
      </c>
      <c r="I1673" s="2">
        <v>45676</v>
      </c>
      <c r="J1673">
        <v>8</v>
      </c>
      <c r="K1673">
        <v>923.58</v>
      </c>
      <c r="L1673">
        <v>0</v>
      </c>
      <c r="M1673" s="1" t="s">
        <v>52</v>
      </c>
      <c r="N1673" s="1" t="s">
        <v>34</v>
      </c>
      <c r="O1673" s="1" t="s">
        <v>35</v>
      </c>
      <c r="P1673" s="3">
        <f>Orders[[#This Row],[Quantity]]*Orders[[#This Row],[UnitPrice]]*(1-Orders[[#This Row],[Discount]])</f>
        <v>7388.64</v>
      </c>
      <c r="Q1673" s="1" t="str">
        <f>IF(AND(Orders[[#This Row],[Order Value]]&gt;50000,Orders[[#This Row],[Status]]="Completed"),"Yes","No")</f>
        <v>No</v>
      </c>
      <c r="R1673" s="1" t="str">
        <f>IF(OR(Orders[[#This Row],[Region]]="Dhaka",Orders[[#This Row],[Region]]="Chattogram"),"Priority","Standard")</f>
        <v>Priority</v>
      </c>
      <c r="S1673" s="1" t="str">
        <f>_xlfn.CONCAT(Orders[[#This Row],[OrderID]],Orders[[#This Row],[CustomerID]],Orders[[#This Row],[Order Value]])</f>
        <v>O00835C00027388.64</v>
      </c>
    </row>
    <row r="1674" spans="1:19" hidden="1" x14ac:dyDescent="0.25">
      <c r="A1674" s="1" t="s">
        <v>2164</v>
      </c>
      <c r="B1674" s="1" t="s">
        <v>990</v>
      </c>
      <c r="C1674" s="1" t="s">
        <v>95</v>
      </c>
      <c r="D1674" s="1" t="e">
        <f>VLOOKUP(C1674,Products[],2,FALSE)</f>
        <v>#N/A</v>
      </c>
      <c r="E1674" s="1" t="e">
        <f>VLOOKUP(Orders[[#This Row],[ProductID]],Products[],3,FALSE)</f>
        <v>#N/A</v>
      </c>
      <c r="F1674" s="1" t="s">
        <v>42</v>
      </c>
      <c r="G1674" s="1" t="str">
        <f>_xlfn.XLOOKUP(Orders[[#This Row],[CustomerID]],'Customers'!A:A,'Customers'!E:E)</f>
        <v>consumer</v>
      </c>
      <c r="H1674" s="2">
        <v>45697</v>
      </c>
      <c r="I1674" s="2">
        <v>45705</v>
      </c>
      <c r="J1674">
        <v>1</v>
      </c>
      <c r="K1674">
        <v>1591.02</v>
      </c>
      <c r="L1674">
        <v>0.1</v>
      </c>
      <c r="M1674" s="1" t="s">
        <v>52</v>
      </c>
      <c r="N1674" s="1" t="s">
        <v>34</v>
      </c>
      <c r="O1674" s="1" t="s">
        <v>35</v>
      </c>
      <c r="P1674" s="3">
        <f>Orders[[#This Row],[Quantity]]*Orders[[#This Row],[UnitPrice]]*(1-Orders[[#This Row],[Discount]])</f>
        <v>1431.9180000000001</v>
      </c>
      <c r="Q1674" s="1" t="str">
        <f>IF(AND(Orders[[#This Row],[Order Value]]&gt;50000,Orders[[#This Row],[Status]]="Completed"),"Yes","No")</f>
        <v>No</v>
      </c>
      <c r="R1674" s="1" t="str">
        <f>IF(OR(Orders[[#This Row],[Region]]="Dhaka",Orders[[#This Row],[Region]]="Chattogram"),"Priority","Standard")</f>
        <v>Priority</v>
      </c>
      <c r="S1674" s="1" t="str">
        <f>_xlfn.CONCAT(Orders[[#This Row],[OrderID]],Orders[[#This Row],[CustomerID]],Orders[[#This Row],[Order Value]])</f>
        <v>O03315C02951431.918</v>
      </c>
    </row>
    <row r="1675" spans="1:19" x14ac:dyDescent="0.25">
      <c r="A1675" s="1" t="s">
        <v>2165</v>
      </c>
      <c r="B1675" s="1" t="s">
        <v>799</v>
      </c>
      <c r="C1675" s="1" t="s">
        <v>138</v>
      </c>
      <c r="D1675" s="1" t="str">
        <f>VLOOKUP(C1675,Products[],2,FALSE)</f>
        <v>Pens Deluxe 654</v>
      </c>
      <c r="E1675" s="1" t="str">
        <f>VLOOKUP(Orders[[#This Row],[ProductID]],Products[],3,FALSE)</f>
        <v>Office Supplies</v>
      </c>
      <c r="F1675" s="1" t="s">
        <v>79</v>
      </c>
      <c r="G1675" s="1" t="str">
        <f>_xlfn.XLOOKUP(Orders[[#This Row],[CustomerID]],'Customers'!A:A,'Customers'!E:E)</f>
        <v>Corporate</v>
      </c>
      <c r="H1675" s="2">
        <v>45874</v>
      </c>
      <c r="I1675" s="2">
        <v>45873</v>
      </c>
      <c r="J1675">
        <v>8</v>
      </c>
      <c r="K1675">
        <v>2894.64</v>
      </c>
      <c r="L1675">
        <v>0</v>
      </c>
      <c r="M1675" s="1" t="s">
        <v>39</v>
      </c>
      <c r="N1675" s="1" t="s">
        <v>34</v>
      </c>
      <c r="O1675" s="1" t="s">
        <v>21</v>
      </c>
      <c r="P1675" s="3">
        <f>Orders[[#This Row],[Quantity]]*Orders[[#This Row],[UnitPrice]]*(1-Orders[[#This Row],[Discount]])</f>
        <v>23157.119999999999</v>
      </c>
      <c r="Q1675" s="1" t="str">
        <f>IF(AND(Orders[[#This Row],[Order Value]]&gt;50000,Orders[[#This Row],[Status]]="Completed"),"Yes","No")</f>
        <v>No</v>
      </c>
      <c r="R1675" s="1" t="str">
        <f>IF(OR(Orders[[#This Row],[Region]]="Dhaka",Orders[[#This Row],[Region]]="Chattogram"),"Priority","Standard")</f>
        <v>Standard</v>
      </c>
      <c r="S1675" s="1" t="str">
        <f>_xlfn.CONCAT(Orders[[#This Row],[OrderID]],Orders[[#This Row],[CustomerID]],Orders[[#This Row],[Order Value]])</f>
        <v>O04918C047223157.12</v>
      </c>
    </row>
    <row r="1676" spans="1:19" x14ac:dyDescent="0.25">
      <c r="A1676" s="1" t="s">
        <v>2166</v>
      </c>
      <c r="B1676" s="1" t="s">
        <v>884</v>
      </c>
      <c r="C1676" s="1" t="s">
        <v>41</v>
      </c>
      <c r="D1676" s="1" t="str">
        <f>VLOOKUP(C1676,Products[],2,FALSE)</f>
        <v>Personal Care Mini 941</v>
      </c>
      <c r="E1676" s="1" t="str">
        <f>VLOOKUP(Orders[[#This Row],[ProductID]],Products[],3,FALSE)</f>
        <v>Groceries</v>
      </c>
      <c r="F1676" s="1" t="s">
        <v>152</v>
      </c>
      <c r="G1676" s="1" t="str">
        <f>_xlfn.XLOOKUP(Orders[[#This Row],[CustomerID]],'Customers'!A:A,'Customers'!E:E)</f>
        <v>consumer</v>
      </c>
      <c r="H1676" s="2">
        <v>45467</v>
      </c>
      <c r="I1676" s="2">
        <v>45469</v>
      </c>
      <c r="J1676">
        <v>22</v>
      </c>
      <c r="K1676">
        <v>4706.54</v>
      </c>
      <c r="L1676">
        <v>0.05</v>
      </c>
      <c r="M1676" s="1" t="s">
        <v>14</v>
      </c>
      <c r="N1676" s="1" t="s">
        <v>34</v>
      </c>
      <c r="O1676" s="1" t="s">
        <v>29</v>
      </c>
      <c r="P1676" s="3">
        <f>Orders[[#This Row],[Quantity]]*Orders[[#This Row],[UnitPrice]]*(1-Orders[[#This Row],[Discount]])</f>
        <v>98366.686000000002</v>
      </c>
      <c r="Q1676" s="1" t="str">
        <f>IF(AND(Orders[[#This Row],[Order Value]]&gt;50000,Orders[[#This Row],[Status]]="Completed"),"Yes","No")</f>
        <v>Yes</v>
      </c>
      <c r="R1676" s="1" t="str">
        <f>IF(OR(Orders[[#This Row],[Region]]="Dhaka",Orders[[#This Row],[Region]]="Chattogram"),"Priority","Standard")</f>
        <v>Standard</v>
      </c>
      <c r="S1676" s="1" t="str">
        <f>_xlfn.CONCAT(Orders[[#This Row],[OrderID]],Orders[[#This Row],[CustomerID]],Orders[[#This Row],[Order Value]])</f>
        <v>O04544C014798366.686</v>
      </c>
    </row>
    <row r="1677" spans="1:19" x14ac:dyDescent="0.25">
      <c r="A1677" s="1" t="s">
        <v>2167</v>
      </c>
      <c r="B1677" s="1" t="s">
        <v>799</v>
      </c>
      <c r="C1677" s="1" t="s">
        <v>81</v>
      </c>
      <c r="D1677" s="1" t="str">
        <f>VLOOKUP(C1677,Products[],2,FALSE)</f>
        <v>Beverages Pro 760</v>
      </c>
      <c r="E1677" s="1" t="str">
        <f>VLOOKUP(Orders[[#This Row],[ProductID]],Products[],3,FALSE)</f>
        <v>Groceries</v>
      </c>
      <c r="F1677" s="1" t="s">
        <v>19</v>
      </c>
      <c r="G1677" s="1" t="str">
        <f>_xlfn.XLOOKUP(Orders[[#This Row],[CustomerID]],'Customers'!A:A,'Customers'!E:E)</f>
        <v>Corporate</v>
      </c>
      <c r="H1677" s="2">
        <v>45787</v>
      </c>
      <c r="I1677" s="2">
        <v>45786</v>
      </c>
      <c r="J1677">
        <v>23</v>
      </c>
      <c r="K1677">
        <v>6717.18</v>
      </c>
      <c r="L1677">
        <v>0</v>
      </c>
      <c r="M1677" s="1" t="s">
        <v>20</v>
      </c>
      <c r="N1677" s="1" t="s">
        <v>28</v>
      </c>
      <c r="O1677" s="1" t="s">
        <v>24</v>
      </c>
      <c r="P1677" s="3">
        <f>Orders[[#This Row],[Quantity]]*Orders[[#This Row],[UnitPrice]]*(1-Orders[[#This Row],[Discount]])</f>
        <v>154495.14000000001</v>
      </c>
      <c r="Q1677" s="1" t="str">
        <f>IF(AND(Orders[[#This Row],[Order Value]]&gt;50000,Orders[[#This Row],[Status]]="Completed"),"Yes","No")</f>
        <v>No</v>
      </c>
      <c r="R1677" s="1" t="str">
        <f>IF(OR(Orders[[#This Row],[Region]]="Dhaka",Orders[[#This Row],[Region]]="Chattogram"),"Priority","Standard")</f>
        <v>Priority</v>
      </c>
      <c r="S1677" s="1" t="str">
        <f>_xlfn.CONCAT(Orders[[#This Row],[OrderID]],Orders[[#This Row],[CustomerID]],Orders[[#This Row],[Order Value]])</f>
        <v>O01056C0472154495.14</v>
      </c>
    </row>
    <row r="1678" spans="1:19" x14ac:dyDescent="0.25">
      <c r="A1678" s="1" t="s">
        <v>2168</v>
      </c>
      <c r="B1678" s="1" t="s">
        <v>86</v>
      </c>
      <c r="C1678" s="1" t="s">
        <v>12</v>
      </c>
      <c r="D1678" s="1" t="str">
        <f>VLOOKUP(C1678,Products[],2,FALSE)</f>
        <v>Beverages Plus 578</v>
      </c>
      <c r="E1678" s="1" t="str">
        <f>VLOOKUP(Orders[[#This Row],[ProductID]],Products[],3,FALSE)</f>
        <v>Groceries</v>
      </c>
      <c r="F1678" s="1" t="s">
        <v>42</v>
      </c>
      <c r="G1678" s="1" t="str">
        <f>_xlfn.XLOOKUP(Orders[[#This Row],[CustomerID]],'Customers'!A:A,'Customers'!E:E)</f>
        <v>Consumer</v>
      </c>
      <c r="H1678" s="2">
        <v>45467</v>
      </c>
      <c r="I1678" s="2">
        <v>45478</v>
      </c>
      <c r="J1678">
        <v>13</v>
      </c>
      <c r="K1678">
        <v>7338.67</v>
      </c>
      <c r="L1678">
        <v>0.15</v>
      </c>
      <c r="M1678" s="1" t="s">
        <v>14</v>
      </c>
      <c r="N1678" s="1" t="s">
        <v>34</v>
      </c>
      <c r="O1678" s="1" t="s">
        <v>21</v>
      </c>
      <c r="P1678" s="3">
        <f>Orders[[#This Row],[Quantity]]*Orders[[#This Row],[UnitPrice]]*(1-Orders[[#This Row],[Discount]])</f>
        <v>81092.303500000009</v>
      </c>
      <c r="Q1678" s="1" t="str">
        <f>IF(AND(Orders[[#This Row],[Order Value]]&gt;50000,Orders[[#This Row],[Status]]="Completed"),"Yes","No")</f>
        <v>Yes</v>
      </c>
      <c r="R1678" s="1" t="str">
        <f>IF(OR(Orders[[#This Row],[Region]]="Dhaka",Orders[[#This Row],[Region]]="Chattogram"),"Priority","Standard")</f>
        <v>Standard</v>
      </c>
      <c r="S1678" s="1" t="str">
        <f>_xlfn.CONCAT(Orders[[#This Row],[OrderID]],Orders[[#This Row],[CustomerID]],Orders[[#This Row],[Order Value]])</f>
        <v>O04185C046281092.3035</v>
      </c>
    </row>
    <row r="1679" spans="1:19" x14ac:dyDescent="0.25">
      <c r="A1679" s="1" t="s">
        <v>2169</v>
      </c>
      <c r="B1679" s="1" t="s">
        <v>453</v>
      </c>
      <c r="C1679" s="1" t="s">
        <v>50</v>
      </c>
      <c r="D1679" s="1" t="str">
        <f>VLOOKUP(C1679,Products[],2,FALSE)</f>
        <v>Kids Pro 311</v>
      </c>
      <c r="E1679" s="1" t="str">
        <f>VLOOKUP(Orders[[#This Row],[ProductID]],Products[],3,FALSE)</f>
        <v>Apparel</v>
      </c>
      <c r="F1679" s="1" t="s">
        <v>55</v>
      </c>
      <c r="G1679" s="1" t="str">
        <f>_xlfn.XLOOKUP(Orders[[#This Row],[CustomerID]],'Customers'!A:A,'Customers'!E:E)</f>
        <v>Consumer</v>
      </c>
      <c r="H1679" s="2">
        <v>45865</v>
      </c>
      <c r="I1679" s="2">
        <v>45871</v>
      </c>
      <c r="J1679">
        <v>18</v>
      </c>
      <c r="K1679">
        <v>5863.28</v>
      </c>
      <c r="L1679">
        <v>0</v>
      </c>
      <c r="M1679" s="1" t="s">
        <v>39</v>
      </c>
      <c r="N1679" s="1" t="s">
        <v>34</v>
      </c>
      <c r="O1679" s="1" t="s">
        <v>21</v>
      </c>
      <c r="P1679" s="3">
        <f>Orders[[#This Row],[Quantity]]*Orders[[#This Row],[UnitPrice]]*(1-Orders[[#This Row],[Discount]])</f>
        <v>105539.04</v>
      </c>
      <c r="Q1679" s="1" t="str">
        <f>IF(AND(Orders[[#This Row],[Order Value]]&gt;50000,Orders[[#This Row],[Status]]="Completed"),"Yes","No")</f>
        <v>Yes</v>
      </c>
      <c r="R1679" s="1" t="str">
        <f>IF(OR(Orders[[#This Row],[Region]]="Dhaka",Orders[[#This Row],[Region]]="Chattogram"),"Priority","Standard")</f>
        <v>Standard</v>
      </c>
      <c r="S1679" s="1" t="str">
        <f>_xlfn.CONCAT(Orders[[#This Row],[OrderID]],Orders[[#This Row],[CustomerID]],Orders[[#This Row],[Order Value]])</f>
        <v>O02551C0099105539.04</v>
      </c>
    </row>
    <row r="1680" spans="1:19" x14ac:dyDescent="0.25">
      <c r="A1680" s="1" t="s">
        <v>2170</v>
      </c>
      <c r="B1680" s="1" t="s">
        <v>255</v>
      </c>
      <c r="C1680" s="1" t="s">
        <v>81</v>
      </c>
      <c r="D1680" s="1" t="str">
        <f>VLOOKUP(C1680,Products[],2,FALSE)</f>
        <v>Beverages Pro 760</v>
      </c>
      <c r="E1680" s="1" t="str">
        <f>VLOOKUP(Orders[[#This Row],[ProductID]],Products[],3,FALSE)</f>
        <v>Groceries</v>
      </c>
      <c r="F1680" s="1" t="s">
        <v>47</v>
      </c>
      <c r="G1680" s="1" t="str">
        <f>_xlfn.XLOOKUP(Orders[[#This Row],[CustomerID]],'Customers'!A:A,'Customers'!E:E)</f>
        <v>SMB</v>
      </c>
      <c r="H1680" s="2">
        <v>45418</v>
      </c>
      <c r="I1680" s="2">
        <v>45423</v>
      </c>
      <c r="J1680">
        <v>9</v>
      </c>
      <c r="K1680">
        <v>3702.28</v>
      </c>
      <c r="L1680">
        <v>0</v>
      </c>
      <c r="M1680" s="1" t="s">
        <v>52</v>
      </c>
      <c r="N1680" s="1" t="s">
        <v>34</v>
      </c>
      <c r="O1680" s="1" t="s">
        <v>35</v>
      </c>
      <c r="P1680" s="3">
        <f>Orders[[#This Row],[Quantity]]*Orders[[#This Row],[UnitPrice]]*(1-Orders[[#This Row],[Discount]])</f>
        <v>33320.520000000004</v>
      </c>
      <c r="Q1680" s="1" t="str">
        <f>IF(AND(Orders[[#This Row],[Order Value]]&gt;50000,Orders[[#This Row],[Status]]="Completed"),"Yes","No")</f>
        <v>No</v>
      </c>
      <c r="R1680" s="1" t="str">
        <f>IF(OR(Orders[[#This Row],[Region]]="Dhaka",Orders[[#This Row],[Region]]="Chattogram"),"Priority","Standard")</f>
        <v>Priority</v>
      </c>
      <c r="S1680" s="1" t="str">
        <f>_xlfn.CONCAT(Orders[[#This Row],[OrderID]],Orders[[#This Row],[CustomerID]],Orders[[#This Row],[Order Value]])</f>
        <v>O01888C048233320.52</v>
      </c>
    </row>
    <row r="1681" spans="1:19" x14ac:dyDescent="0.25">
      <c r="A1681" s="1" t="s">
        <v>2171</v>
      </c>
      <c r="B1681" s="1" t="s">
        <v>545</v>
      </c>
      <c r="C1681" s="1" t="s">
        <v>194</v>
      </c>
      <c r="D1681" s="1" t="str">
        <f>VLOOKUP(C1681,Products[],2,FALSE)</f>
        <v>Pens Mini 388</v>
      </c>
      <c r="E1681" s="1" t="str">
        <f>VLOOKUP(Orders[[#This Row],[ProductID]],Products[],3,FALSE)</f>
        <v>Office Supplies</v>
      </c>
      <c r="F1681" s="1" t="s">
        <v>42</v>
      </c>
      <c r="G1681" s="1" t="str">
        <f>_xlfn.XLOOKUP(Orders[[#This Row],[CustomerID]],'Customers'!A:A,'Customers'!E:E)</f>
        <v>Consumer</v>
      </c>
      <c r="H1681" s="2">
        <v>45669</v>
      </c>
      <c r="I1681" s="2">
        <v>45680</v>
      </c>
      <c r="J1681">
        <v>10</v>
      </c>
      <c r="K1681">
        <v>732.49</v>
      </c>
      <c r="L1681">
        <v>0.15</v>
      </c>
      <c r="M1681" s="1" t="s">
        <v>39</v>
      </c>
      <c r="N1681" s="1" t="s">
        <v>28</v>
      </c>
      <c r="O1681" s="1" t="s">
        <v>21</v>
      </c>
      <c r="P1681" s="3">
        <f>Orders[[#This Row],[Quantity]]*Orders[[#This Row],[UnitPrice]]*(1-Orders[[#This Row],[Discount]])</f>
        <v>6226.165</v>
      </c>
      <c r="Q1681" s="1" t="str">
        <f>IF(AND(Orders[[#This Row],[Order Value]]&gt;50000,Orders[[#This Row],[Status]]="Completed"),"Yes","No")</f>
        <v>No</v>
      </c>
      <c r="R1681" s="1" t="str">
        <f>IF(OR(Orders[[#This Row],[Region]]="Dhaka",Orders[[#This Row],[Region]]="Chattogram"),"Priority","Standard")</f>
        <v>Standard</v>
      </c>
      <c r="S1681" s="1" t="str">
        <f>_xlfn.CONCAT(Orders[[#This Row],[OrderID]],Orders[[#This Row],[CustomerID]],Orders[[#This Row],[Order Value]])</f>
        <v>O05284C03776226.165</v>
      </c>
    </row>
    <row r="1682" spans="1:19" x14ac:dyDescent="0.25">
      <c r="A1682" s="1" t="s">
        <v>2172</v>
      </c>
      <c r="B1682" s="1" t="s">
        <v>1122</v>
      </c>
      <c r="C1682" s="1" t="s">
        <v>111</v>
      </c>
      <c r="D1682" s="1" t="str">
        <f>VLOOKUP(C1682,Products[],2,FALSE)</f>
        <v>Footwear Eco 867</v>
      </c>
      <c r="E1682" s="1" t="str">
        <f>VLOOKUP(Orders[[#This Row],[ProductID]],Products[],3,FALSE)</f>
        <v>Apparel</v>
      </c>
      <c r="F1682" s="1" t="s">
        <v>152</v>
      </c>
      <c r="G1682" s="1" t="str">
        <f>_xlfn.XLOOKUP(Orders[[#This Row],[CustomerID]],'Customers'!A:A,'Customers'!E:E)</f>
        <v>Consumer</v>
      </c>
      <c r="H1682" s="2">
        <v>45897</v>
      </c>
      <c r="I1682" s="2">
        <v>45904</v>
      </c>
      <c r="J1682">
        <v>21</v>
      </c>
      <c r="K1682">
        <v>2237.1</v>
      </c>
      <c r="L1682">
        <v>0</v>
      </c>
      <c r="M1682" s="1" t="s">
        <v>52</v>
      </c>
      <c r="N1682" s="1" t="s">
        <v>34</v>
      </c>
      <c r="O1682" s="1" t="s">
        <v>29</v>
      </c>
      <c r="P1682" s="3">
        <f>Orders[[#This Row],[Quantity]]*Orders[[#This Row],[UnitPrice]]*(1-Orders[[#This Row],[Discount]])</f>
        <v>46979.1</v>
      </c>
      <c r="Q1682" s="1" t="str">
        <f>IF(AND(Orders[[#This Row],[Order Value]]&gt;50000,Orders[[#This Row],[Status]]="Completed"),"Yes","No")</f>
        <v>No</v>
      </c>
      <c r="R1682" s="1" t="str">
        <f>IF(OR(Orders[[#This Row],[Region]]="Dhaka",Orders[[#This Row],[Region]]="Chattogram"),"Priority","Standard")</f>
        <v>Priority</v>
      </c>
      <c r="S1682" s="1" t="str">
        <f>_xlfn.CONCAT(Orders[[#This Row],[OrderID]],Orders[[#This Row],[CustomerID]],Orders[[#This Row],[Order Value]])</f>
        <v>O02244C041346979.1</v>
      </c>
    </row>
    <row r="1683" spans="1:19" x14ac:dyDescent="0.25">
      <c r="A1683" s="1" t="s">
        <v>2173</v>
      </c>
      <c r="B1683" s="1" t="s">
        <v>86</v>
      </c>
      <c r="C1683" s="1" t="s">
        <v>148</v>
      </c>
      <c r="D1683" s="1" t="str">
        <f>VLOOKUP(C1683,Products[],2,FALSE)</f>
        <v>Audio Classic 927</v>
      </c>
      <c r="E1683" s="1" t="str">
        <f>VLOOKUP(Orders[[#This Row],[ProductID]],Products[],3,FALSE)</f>
        <v>Electronics</v>
      </c>
      <c r="F1683" s="1" t="s">
        <v>47</v>
      </c>
      <c r="G1683" s="1" t="str">
        <f>_xlfn.XLOOKUP(Orders[[#This Row],[CustomerID]],'Customers'!A:A,'Customers'!E:E)</f>
        <v>Consumer</v>
      </c>
      <c r="H1683" s="2">
        <v>45410</v>
      </c>
      <c r="I1683" s="2">
        <v>45410</v>
      </c>
      <c r="J1683">
        <v>12</v>
      </c>
      <c r="K1683">
        <v>5370.29</v>
      </c>
      <c r="L1683">
        <v>0.15</v>
      </c>
      <c r="M1683" s="1" t="s">
        <v>43</v>
      </c>
      <c r="N1683" s="1" t="s">
        <v>34</v>
      </c>
      <c r="O1683" s="1" t="s">
        <v>21</v>
      </c>
      <c r="P1683" s="3">
        <f>Orders[[#This Row],[Quantity]]*Orders[[#This Row],[UnitPrice]]*(1-Orders[[#This Row],[Discount]])</f>
        <v>54776.957999999999</v>
      </c>
      <c r="Q1683" s="1" t="str">
        <f>IF(AND(Orders[[#This Row],[Order Value]]&gt;50000,Orders[[#This Row],[Status]]="Completed"),"Yes","No")</f>
        <v>Yes</v>
      </c>
      <c r="R1683" s="1" t="str">
        <f>IF(OR(Orders[[#This Row],[Region]]="Dhaka",Orders[[#This Row],[Region]]="Chattogram"),"Priority","Standard")</f>
        <v>Standard</v>
      </c>
      <c r="S1683" s="1" t="str">
        <f>_xlfn.CONCAT(Orders[[#This Row],[OrderID]],Orders[[#This Row],[CustomerID]],Orders[[#This Row],[Order Value]])</f>
        <v>O03234C046254776.958</v>
      </c>
    </row>
    <row r="1684" spans="1:19" x14ac:dyDescent="0.25">
      <c r="A1684" s="1" t="s">
        <v>2174</v>
      </c>
      <c r="B1684" s="1" t="s">
        <v>1538</v>
      </c>
      <c r="C1684" s="1" t="s">
        <v>89</v>
      </c>
      <c r="D1684" s="1" t="str">
        <f>VLOOKUP(C1684,Products[],2,FALSE)</f>
        <v>Chairs Mini 737</v>
      </c>
      <c r="E1684" s="1" t="str">
        <f>VLOOKUP(Orders[[#This Row],[ProductID]],Products[],3,FALSE)</f>
        <v>Furniture</v>
      </c>
      <c r="F1684" s="1" t="s">
        <v>105</v>
      </c>
      <c r="G1684" s="1" t="str">
        <f>_xlfn.XLOOKUP(Orders[[#This Row],[CustomerID]],'Customers'!A:A,'Customers'!E:E)</f>
        <v>Consumer</v>
      </c>
      <c r="H1684" s="2">
        <v>45378</v>
      </c>
      <c r="I1684" s="2">
        <v>45380</v>
      </c>
      <c r="J1684">
        <v>21</v>
      </c>
      <c r="K1684">
        <v>5132.88</v>
      </c>
      <c r="L1684">
        <v>0</v>
      </c>
      <c r="M1684" s="1" t="s">
        <v>14</v>
      </c>
      <c r="N1684" s="1" t="s">
        <v>34</v>
      </c>
      <c r="O1684" s="1" t="s">
        <v>35</v>
      </c>
      <c r="P1684" s="3">
        <f>Orders[[#This Row],[Quantity]]*Orders[[#This Row],[UnitPrice]]*(1-Orders[[#This Row],[Discount]])</f>
        <v>107790.48</v>
      </c>
      <c r="Q1684" s="1" t="str">
        <f>IF(AND(Orders[[#This Row],[Order Value]]&gt;50000,Orders[[#This Row],[Status]]="Completed"),"Yes","No")</f>
        <v>Yes</v>
      </c>
      <c r="R1684" s="1" t="str">
        <f>IF(OR(Orders[[#This Row],[Region]]="Dhaka",Orders[[#This Row],[Region]]="Chattogram"),"Priority","Standard")</f>
        <v>Standard</v>
      </c>
      <c r="S1684" s="1" t="str">
        <f>_xlfn.CONCAT(Orders[[#This Row],[OrderID]],Orders[[#This Row],[CustomerID]],Orders[[#This Row],[Order Value]])</f>
        <v>O00014C0394107790.48</v>
      </c>
    </row>
    <row r="1685" spans="1:19" x14ac:dyDescent="0.25">
      <c r="A1685" s="1" t="s">
        <v>2175</v>
      </c>
      <c r="B1685" s="1" t="s">
        <v>503</v>
      </c>
      <c r="C1685" s="1" t="s">
        <v>148</v>
      </c>
      <c r="D1685" s="1" t="str">
        <f>VLOOKUP(C1685,Products[],2,FALSE)</f>
        <v>Audio Classic 927</v>
      </c>
      <c r="E1685" s="1" t="str">
        <f>VLOOKUP(Orders[[#This Row],[ProductID]],Products[],3,FALSE)</f>
        <v>Electronics</v>
      </c>
      <c r="F1685" s="1" t="s">
        <v>125</v>
      </c>
      <c r="G1685" s="1" t="str">
        <f>_xlfn.XLOOKUP(Orders[[#This Row],[CustomerID]],'Customers'!A:A,'Customers'!E:E)</f>
        <v>Corporate</v>
      </c>
      <c r="H1685" s="2">
        <v>45708</v>
      </c>
      <c r="I1685" s="2">
        <v>45715</v>
      </c>
      <c r="J1685">
        <v>16</v>
      </c>
      <c r="K1685">
        <v>7006.17</v>
      </c>
      <c r="L1685">
        <v>0</v>
      </c>
      <c r="M1685" s="1" t="s">
        <v>52</v>
      </c>
      <c r="N1685" s="1" t="s">
        <v>84</v>
      </c>
      <c r="O1685" s="1" t="s">
        <v>24</v>
      </c>
      <c r="P1685" s="3">
        <f>Orders[[#This Row],[Quantity]]*Orders[[#This Row],[UnitPrice]]*(1-Orders[[#This Row],[Discount]])</f>
        <v>112098.72</v>
      </c>
      <c r="Q1685" s="1" t="str">
        <f>IF(AND(Orders[[#This Row],[Order Value]]&gt;50000,Orders[[#This Row],[Status]]="Completed"),"Yes","No")</f>
        <v>No</v>
      </c>
      <c r="R1685" s="1" t="str">
        <f>IF(OR(Orders[[#This Row],[Region]]="Dhaka",Orders[[#This Row],[Region]]="Chattogram"),"Priority","Standard")</f>
        <v>Priority</v>
      </c>
      <c r="S1685" s="1" t="str">
        <f>_xlfn.CONCAT(Orders[[#This Row],[OrderID]],Orders[[#This Row],[CustomerID]],Orders[[#This Row],[Order Value]])</f>
        <v>O04600C0207112098.72</v>
      </c>
    </row>
    <row r="1686" spans="1:19" x14ac:dyDescent="0.25">
      <c r="A1686" s="1" t="s">
        <v>2176</v>
      </c>
      <c r="B1686" s="1" t="s">
        <v>912</v>
      </c>
      <c r="C1686" s="1" t="s">
        <v>68</v>
      </c>
      <c r="D1686" s="1" t="str">
        <f>VLOOKUP(C1686,Products[],2,FALSE)</f>
        <v>Tables Prime 385</v>
      </c>
      <c r="E1686" s="1" t="str">
        <f>VLOOKUP(Orders[[#This Row],[ProductID]],Products[],3,FALSE)</f>
        <v>Furniture</v>
      </c>
      <c r="F1686" s="1" t="s">
        <v>63</v>
      </c>
      <c r="G1686" s="1" t="str">
        <f>_xlfn.XLOOKUP(Orders[[#This Row],[CustomerID]],'Customers'!A:A,'Customers'!E:E)</f>
        <v>SMB</v>
      </c>
      <c r="H1686" s="2">
        <v>45859</v>
      </c>
      <c r="I1686" s="2">
        <v>45861</v>
      </c>
      <c r="J1686">
        <v>7</v>
      </c>
      <c r="K1686">
        <v>7948.65</v>
      </c>
      <c r="L1686">
        <v>0</v>
      </c>
      <c r="M1686" s="1" t="s">
        <v>39</v>
      </c>
      <c r="N1686" s="1" t="s">
        <v>34</v>
      </c>
      <c r="O1686" s="1" t="s">
        <v>24</v>
      </c>
      <c r="P1686" s="3">
        <f>Orders[[#This Row],[Quantity]]*Orders[[#This Row],[UnitPrice]]*(1-Orders[[#This Row],[Discount]])</f>
        <v>55640.549999999996</v>
      </c>
      <c r="Q1686" s="1" t="str">
        <f>IF(AND(Orders[[#This Row],[Order Value]]&gt;50000,Orders[[#This Row],[Status]]="Completed"),"Yes","No")</f>
        <v>Yes</v>
      </c>
      <c r="R1686" s="1" t="str">
        <f>IF(OR(Orders[[#This Row],[Region]]="Dhaka",Orders[[#This Row],[Region]]="Chattogram"),"Priority","Standard")</f>
        <v>Standard</v>
      </c>
      <c r="S1686" s="1" t="str">
        <f>_xlfn.CONCAT(Orders[[#This Row],[OrderID]],Orders[[#This Row],[CustomerID]],Orders[[#This Row],[Order Value]])</f>
        <v>O05118C022555640.55</v>
      </c>
    </row>
    <row r="1687" spans="1:19" x14ac:dyDescent="0.25">
      <c r="A1687" s="1" t="s">
        <v>2177</v>
      </c>
      <c r="B1687" s="1" t="s">
        <v>1106</v>
      </c>
      <c r="C1687" s="1" t="s">
        <v>284</v>
      </c>
      <c r="D1687" s="1" t="str">
        <f>VLOOKUP(C1687,Products[],2,FALSE)</f>
        <v>Labels Lite 562</v>
      </c>
      <c r="E1687" s="1" t="str">
        <f>VLOOKUP(Orders[[#This Row],[ProductID]],Products[],3,FALSE)</f>
        <v>Office Supplies</v>
      </c>
      <c r="F1687" s="1" t="s">
        <v>105</v>
      </c>
      <c r="G1687" s="1" t="str">
        <f>_xlfn.XLOOKUP(Orders[[#This Row],[CustomerID]],'Customers'!A:A,'Customers'!E:E)</f>
        <v>Corporate</v>
      </c>
      <c r="H1687" s="2">
        <v>45441</v>
      </c>
      <c r="I1687" s="2">
        <v>45454</v>
      </c>
      <c r="J1687">
        <v>20</v>
      </c>
      <c r="K1687">
        <v>701.95</v>
      </c>
      <c r="L1687">
        <v>0.2</v>
      </c>
      <c r="M1687" s="1" t="s">
        <v>20</v>
      </c>
      <c r="N1687" s="1" t="s">
        <v>34</v>
      </c>
      <c r="O1687" s="1" t="s">
        <v>29</v>
      </c>
      <c r="P1687" s="3">
        <f>Orders[[#This Row],[Quantity]]*Orders[[#This Row],[UnitPrice]]*(1-Orders[[#This Row],[Discount]])</f>
        <v>11231.2</v>
      </c>
      <c r="Q1687" s="1" t="str">
        <f>IF(AND(Orders[[#This Row],[Order Value]]&gt;50000,Orders[[#This Row],[Status]]="Completed"),"Yes","No")</f>
        <v>No</v>
      </c>
      <c r="R1687" s="1" t="str">
        <f>IF(OR(Orders[[#This Row],[Region]]="Dhaka",Orders[[#This Row],[Region]]="Chattogram"),"Priority","Standard")</f>
        <v>Priority</v>
      </c>
      <c r="S1687" s="1" t="str">
        <f>_xlfn.CONCAT(Orders[[#This Row],[OrderID]],Orders[[#This Row],[CustomerID]],Orders[[#This Row],[Order Value]])</f>
        <v>O04788C011111231.2</v>
      </c>
    </row>
    <row r="1688" spans="1:19" x14ac:dyDescent="0.25">
      <c r="A1688" s="1" t="s">
        <v>2178</v>
      </c>
      <c r="B1688" s="1" t="s">
        <v>1291</v>
      </c>
      <c r="C1688" s="1" t="s">
        <v>71</v>
      </c>
      <c r="D1688" s="1" t="str">
        <f>VLOOKUP(C1688,Products[],2,FALSE)</f>
        <v>Cameras Classic 922</v>
      </c>
      <c r="E1688" s="1" t="str">
        <f>VLOOKUP(Orders[[#This Row],[ProductID]],Products[],3,FALSE)</f>
        <v>Electronics</v>
      </c>
      <c r="F1688" s="1" t="s">
        <v>105</v>
      </c>
      <c r="G1688" s="1" t="str">
        <f>_xlfn.XLOOKUP(Orders[[#This Row],[CustomerID]],'Customers'!A:A,'Customers'!E:E)</f>
        <v>Home Office</v>
      </c>
      <c r="H1688" s="2">
        <v>45942</v>
      </c>
      <c r="I1688" s="2">
        <v>45953</v>
      </c>
      <c r="J1688">
        <v>15</v>
      </c>
      <c r="K1688">
        <v>6166.07</v>
      </c>
      <c r="L1688">
        <v>0.05</v>
      </c>
      <c r="M1688" s="1" t="s">
        <v>52</v>
      </c>
      <c r="N1688" s="1" t="s">
        <v>34</v>
      </c>
      <c r="O1688" s="1" t="s">
        <v>21</v>
      </c>
      <c r="P1688" s="3">
        <f>Orders[[#This Row],[Quantity]]*Orders[[#This Row],[UnitPrice]]*(1-Orders[[#This Row],[Discount]])</f>
        <v>87866.497499999983</v>
      </c>
      <c r="Q1688" s="1" t="str">
        <f>IF(AND(Orders[[#This Row],[Order Value]]&gt;50000,Orders[[#This Row],[Status]]="Completed"),"Yes","No")</f>
        <v>Yes</v>
      </c>
      <c r="R1688" s="1" t="str">
        <f>IF(OR(Orders[[#This Row],[Region]]="Dhaka",Orders[[#This Row],[Region]]="Chattogram"),"Priority","Standard")</f>
        <v>Priority</v>
      </c>
      <c r="S1688" s="1" t="str">
        <f>_xlfn.CONCAT(Orders[[#This Row],[OrderID]],Orders[[#This Row],[CustomerID]],Orders[[#This Row],[Order Value]])</f>
        <v>O01251C030887866.4975</v>
      </c>
    </row>
    <row r="1689" spans="1:19" x14ac:dyDescent="0.25">
      <c r="A1689" s="1" t="s">
        <v>2179</v>
      </c>
      <c r="B1689" s="1" t="s">
        <v>476</v>
      </c>
      <c r="C1689" s="1" t="s">
        <v>151</v>
      </c>
      <c r="D1689" s="1" t="str">
        <f>VLOOKUP(C1689,Products[],2,FALSE)</f>
        <v>Paper Lite 570</v>
      </c>
      <c r="E1689" s="1" t="str">
        <f>VLOOKUP(Orders[[#This Row],[ProductID]],Products[],3,FALSE)</f>
        <v>Office Supplies</v>
      </c>
      <c r="F1689" s="1" t="s">
        <v>13</v>
      </c>
      <c r="G1689" s="1" t="str">
        <f>_xlfn.XLOOKUP(Orders[[#This Row],[CustomerID]],'Customers'!A:A,'Customers'!E:E)</f>
        <v>SMB</v>
      </c>
      <c r="H1689" s="2">
        <v>45879</v>
      </c>
      <c r="I1689" s="2">
        <v>45880</v>
      </c>
      <c r="J1689">
        <v>15</v>
      </c>
      <c r="K1689">
        <v>4627.0600000000004</v>
      </c>
      <c r="L1689">
        <v>0.15</v>
      </c>
      <c r="M1689" s="1" t="s">
        <v>39</v>
      </c>
      <c r="N1689" s="1" t="s">
        <v>34</v>
      </c>
      <c r="O1689" s="1" t="s">
        <v>24</v>
      </c>
      <c r="P1689" s="3">
        <f>Orders[[#This Row],[Quantity]]*Orders[[#This Row],[UnitPrice]]*(1-Orders[[#This Row],[Discount]])</f>
        <v>58995.015000000007</v>
      </c>
      <c r="Q1689" s="1" t="str">
        <f>IF(AND(Orders[[#This Row],[Order Value]]&gt;50000,Orders[[#This Row],[Status]]="Completed"),"Yes","No")</f>
        <v>Yes</v>
      </c>
      <c r="R1689" s="1" t="str">
        <f>IF(OR(Orders[[#This Row],[Region]]="Dhaka",Orders[[#This Row],[Region]]="Chattogram"),"Priority","Standard")</f>
        <v>Standard</v>
      </c>
      <c r="S1689" s="1" t="str">
        <f>_xlfn.CONCAT(Orders[[#This Row],[OrderID]],Orders[[#This Row],[CustomerID]],Orders[[#This Row],[Order Value]])</f>
        <v>O03185C008658995.015</v>
      </c>
    </row>
    <row r="1690" spans="1:19" x14ac:dyDescent="0.25">
      <c r="A1690" s="1" t="s">
        <v>2180</v>
      </c>
      <c r="B1690" s="1" t="s">
        <v>963</v>
      </c>
      <c r="C1690" s="1" t="s">
        <v>160</v>
      </c>
      <c r="D1690" s="1" t="str">
        <f>VLOOKUP(C1690,Products[],2,FALSE)</f>
        <v>Audio Pro 619</v>
      </c>
      <c r="E1690" s="1" t="str">
        <f>VLOOKUP(Orders[[#This Row],[ProductID]],Products[],3,FALSE)</f>
        <v>Electronics</v>
      </c>
      <c r="F1690" s="1" t="s">
        <v>63</v>
      </c>
      <c r="G1690" s="1" t="str">
        <f>_xlfn.XLOOKUP(Orders[[#This Row],[CustomerID]],'Customers'!A:A,'Customers'!E:E)</f>
        <v>Consumer</v>
      </c>
      <c r="H1690" s="2">
        <v>45902</v>
      </c>
      <c r="I1690" s="2">
        <v>45905</v>
      </c>
      <c r="J1690">
        <v>5</v>
      </c>
      <c r="K1690">
        <v>5079.01</v>
      </c>
      <c r="L1690">
        <v>0</v>
      </c>
      <c r="M1690" s="1" t="s">
        <v>52</v>
      </c>
      <c r="N1690" s="1" t="s">
        <v>34</v>
      </c>
      <c r="O1690" s="1" t="s">
        <v>21</v>
      </c>
      <c r="P1690" s="3">
        <f>Orders[[#This Row],[Quantity]]*Orders[[#This Row],[UnitPrice]]*(1-Orders[[#This Row],[Discount]])</f>
        <v>25395.050000000003</v>
      </c>
      <c r="Q1690" s="1" t="str">
        <f>IF(AND(Orders[[#This Row],[Order Value]]&gt;50000,Orders[[#This Row],[Status]]="Completed"),"Yes","No")</f>
        <v>No</v>
      </c>
      <c r="R1690" s="1" t="str">
        <f>IF(OR(Orders[[#This Row],[Region]]="Dhaka",Orders[[#This Row],[Region]]="Chattogram"),"Priority","Standard")</f>
        <v>Priority</v>
      </c>
      <c r="S1690" s="1" t="str">
        <f>_xlfn.CONCAT(Orders[[#This Row],[OrderID]],Orders[[#This Row],[CustomerID]],Orders[[#This Row],[Order Value]])</f>
        <v>O02988C036425395.05</v>
      </c>
    </row>
    <row r="1691" spans="1:19" x14ac:dyDescent="0.25">
      <c r="A1691" s="1" t="s">
        <v>2181</v>
      </c>
      <c r="B1691" s="1" t="s">
        <v>789</v>
      </c>
      <c r="C1691" s="1" t="s">
        <v>159</v>
      </c>
      <c r="D1691" s="1" t="str">
        <f>VLOOKUP(C1691,Products[],2,FALSE)</f>
        <v>Kids Pro 394</v>
      </c>
      <c r="E1691" s="1" t="str">
        <f>VLOOKUP(Orders[[#This Row],[ProductID]],Products[],3,FALSE)</f>
        <v>Apparel</v>
      </c>
      <c r="F1691" s="1" t="s">
        <v>13</v>
      </c>
      <c r="G1691" s="1" t="str">
        <f>_xlfn.XLOOKUP(Orders[[#This Row],[CustomerID]],'Customers'!A:A,'Customers'!E:E)</f>
        <v>Consumer</v>
      </c>
      <c r="H1691" s="2">
        <v>45503</v>
      </c>
      <c r="I1691" s="2">
        <v>45506</v>
      </c>
      <c r="J1691">
        <v>7</v>
      </c>
      <c r="K1691">
        <v>4729.09</v>
      </c>
      <c r="L1691">
        <v>0</v>
      </c>
      <c r="M1691" s="1" t="s">
        <v>39</v>
      </c>
      <c r="N1691" s="1" t="s">
        <v>34</v>
      </c>
      <c r="O1691" s="1" t="s">
        <v>35</v>
      </c>
      <c r="P1691" s="3">
        <f>Orders[[#This Row],[Quantity]]*Orders[[#This Row],[UnitPrice]]*(1-Orders[[#This Row],[Discount]])</f>
        <v>33103.630000000005</v>
      </c>
      <c r="Q1691" s="1" t="str">
        <f>IF(AND(Orders[[#This Row],[Order Value]]&gt;50000,Orders[[#This Row],[Status]]="Completed"),"Yes","No")</f>
        <v>No</v>
      </c>
      <c r="R1691" s="1" t="str">
        <f>IF(OR(Orders[[#This Row],[Region]]="Dhaka",Orders[[#This Row],[Region]]="Chattogram"),"Priority","Standard")</f>
        <v>Standard</v>
      </c>
      <c r="S1691" s="1" t="str">
        <f>_xlfn.CONCAT(Orders[[#This Row],[OrderID]],Orders[[#This Row],[CustomerID]],Orders[[#This Row],[Order Value]])</f>
        <v>O00248C025433103.63</v>
      </c>
    </row>
    <row r="1692" spans="1:19" x14ac:dyDescent="0.25">
      <c r="A1692" s="1" t="s">
        <v>2182</v>
      </c>
      <c r="B1692" s="1" t="s">
        <v>507</v>
      </c>
      <c r="C1692" s="1" t="s">
        <v>284</v>
      </c>
      <c r="D1692" s="1" t="str">
        <f>VLOOKUP(C1692,Products[],2,FALSE)</f>
        <v>Labels Lite 562</v>
      </c>
      <c r="E1692" s="1" t="str">
        <f>VLOOKUP(Orders[[#This Row],[ProductID]],Products[],3,FALSE)</f>
        <v>Office Supplies</v>
      </c>
      <c r="F1692" s="1" t="s">
        <v>125</v>
      </c>
      <c r="G1692" s="1" t="str">
        <f>_xlfn.XLOOKUP(Orders[[#This Row],[CustomerID]],'Customers'!A:A,'Customers'!E:E)</f>
        <v>Consumer</v>
      </c>
      <c r="H1692" s="2">
        <v>45576</v>
      </c>
      <c r="I1692" s="2">
        <v>45576</v>
      </c>
      <c r="J1692">
        <v>1</v>
      </c>
      <c r="K1692">
        <v>1474.11</v>
      </c>
      <c r="L1692">
        <v>0</v>
      </c>
      <c r="M1692" s="1" t="s">
        <v>52</v>
      </c>
      <c r="N1692" s="1" t="s">
        <v>34</v>
      </c>
      <c r="O1692" s="1" t="s">
        <v>35</v>
      </c>
      <c r="P1692" s="3">
        <f>Orders[[#This Row],[Quantity]]*Orders[[#This Row],[UnitPrice]]*(1-Orders[[#This Row],[Discount]])</f>
        <v>1474.11</v>
      </c>
      <c r="Q1692" s="1" t="str">
        <f>IF(AND(Orders[[#This Row],[Order Value]]&gt;50000,Orders[[#This Row],[Status]]="Completed"),"Yes","No")</f>
        <v>No</v>
      </c>
      <c r="R1692" s="1" t="str">
        <f>IF(OR(Orders[[#This Row],[Region]]="Dhaka",Orders[[#This Row],[Region]]="Chattogram"),"Priority","Standard")</f>
        <v>Priority</v>
      </c>
      <c r="S1692" s="1" t="str">
        <f>_xlfn.CONCAT(Orders[[#This Row],[OrderID]],Orders[[#This Row],[CustomerID]],Orders[[#This Row],[Order Value]])</f>
        <v>O03930C00801474.11</v>
      </c>
    </row>
    <row r="1693" spans="1:19" x14ac:dyDescent="0.25">
      <c r="A1693" s="1" t="s">
        <v>2183</v>
      </c>
      <c r="B1693" s="1" t="s">
        <v>118</v>
      </c>
      <c r="C1693" s="1" t="s">
        <v>121</v>
      </c>
      <c r="D1693" s="1" t="str">
        <f>VLOOKUP(C1693,Products[],2,FALSE)</f>
        <v>Storage Max 865</v>
      </c>
      <c r="E1693" s="1" t="str">
        <f>VLOOKUP(Orders[[#This Row],[ProductID]],Products[],3,FALSE)</f>
        <v>Furniture</v>
      </c>
      <c r="F1693" s="1" t="s">
        <v>125</v>
      </c>
      <c r="G1693" s="1" t="str">
        <f>_xlfn.XLOOKUP(Orders[[#This Row],[CustomerID]],'Customers'!A:A,'Customers'!E:E)</f>
        <v>Consumer</v>
      </c>
      <c r="H1693" s="2">
        <v>45803</v>
      </c>
      <c r="I1693" s="2">
        <v>45805</v>
      </c>
      <c r="J1693">
        <v>22</v>
      </c>
      <c r="K1693">
        <v>7619.76</v>
      </c>
      <c r="L1693">
        <v>0</v>
      </c>
      <c r="M1693" s="1" t="s">
        <v>20</v>
      </c>
      <c r="N1693" s="1" t="s">
        <v>15</v>
      </c>
      <c r="O1693" s="1" t="s">
        <v>24</v>
      </c>
      <c r="P1693" s="3">
        <f>Orders[[#This Row],[Quantity]]*Orders[[#This Row],[UnitPrice]]*(1-Orders[[#This Row],[Discount]])</f>
        <v>167634.72</v>
      </c>
      <c r="Q1693" s="1" t="str">
        <f>IF(AND(Orders[[#This Row],[Order Value]]&gt;50000,Orders[[#This Row],[Status]]="Completed"),"Yes","No")</f>
        <v>No</v>
      </c>
      <c r="R1693" s="1" t="str">
        <f>IF(OR(Orders[[#This Row],[Region]]="Dhaka",Orders[[#This Row],[Region]]="Chattogram"),"Priority","Standard")</f>
        <v>Priority</v>
      </c>
      <c r="S1693" s="1" t="str">
        <f>_xlfn.CONCAT(Orders[[#This Row],[OrderID]],Orders[[#This Row],[CustomerID]],Orders[[#This Row],[Order Value]])</f>
        <v>O03834C0349167634.72</v>
      </c>
    </row>
    <row r="1694" spans="1:19" hidden="1" x14ac:dyDescent="0.25">
      <c r="A1694" s="1" t="s">
        <v>2184</v>
      </c>
      <c r="B1694" s="1" t="s">
        <v>183</v>
      </c>
      <c r="C1694" s="1" t="s">
        <v>248</v>
      </c>
      <c r="D1694" s="1" t="e">
        <f>VLOOKUP(C1694,Products[],2,FALSE)</f>
        <v>#N/A</v>
      </c>
      <c r="E1694" s="1" t="e">
        <f>VLOOKUP(Orders[[#This Row],[ProductID]],Products[],3,FALSE)</f>
        <v>#N/A</v>
      </c>
      <c r="F1694" s="1" t="s">
        <v>55</v>
      </c>
      <c r="G1694" s="1" t="str">
        <f>_xlfn.XLOOKUP(Orders[[#This Row],[CustomerID]],'Customers'!A:A,'Customers'!E:E)</f>
        <v>consumer</v>
      </c>
      <c r="H1694" s="2">
        <v>45537</v>
      </c>
      <c r="I1694" s="2">
        <v>45545</v>
      </c>
      <c r="J1694">
        <v>15</v>
      </c>
      <c r="K1694">
        <v>7455.74</v>
      </c>
      <c r="L1694">
        <v>0</v>
      </c>
      <c r="M1694" s="1" t="s">
        <v>43</v>
      </c>
      <c r="N1694" s="1" t="s">
        <v>84</v>
      </c>
      <c r="O1694" s="1" t="s">
        <v>29</v>
      </c>
      <c r="P1694" s="3">
        <f>Orders[[#This Row],[Quantity]]*Orders[[#This Row],[UnitPrice]]*(1-Orders[[#This Row],[Discount]])</f>
        <v>111836.09999999999</v>
      </c>
      <c r="Q1694" s="1" t="str">
        <f>IF(AND(Orders[[#This Row],[Order Value]]&gt;50000,Orders[[#This Row],[Status]]="Completed"),"Yes","No")</f>
        <v>No</v>
      </c>
      <c r="R1694" s="1" t="str">
        <f>IF(OR(Orders[[#This Row],[Region]]="Dhaka",Orders[[#This Row],[Region]]="Chattogram"),"Priority","Standard")</f>
        <v>Standard</v>
      </c>
      <c r="S1694" s="1" t="str">
        <f>_xlfn.CONCAT(Orders[[#This Row],[OrderID]],Orders[[#This Row],[CustomerID]],Orders[[#This Row],[Order Value]])</f>
        <v>O04634C0070111836.1</v>
      </c>
    </row>
    <row r="1695" spans="1:19" x14ac:dyDescent="0.25">
      <c r="A1695" s="1" t="s">
        <v>2185</v>
      </c>
      <c r="B1695" s="1" t="s">
        <v>118</v>
      </c>
      <c r="C1695" s="1" t="s">
        <v>71</v>
      </c>
      <c r="D1695" s="1" t="str">
        <f>VLOOKUP(C1695,Products[],2,FALSE)</f>
        <v>Cameras Classic 922</v>
      </c>
      <c r="E1695" s="1" t="str">
        <f>VLOOKUP(Orders[[#This Row],[ProductID]],Products[],3,FALSE)</f>
        <v>Electronics</v>
      </c>
      <c r="F1695" s="1" t="s">
        <v>79</v>
      </c>
      <c r="G1695" s="1" t="str">
        <f>_xlfn.XLOOKUP(Orders[[#This Row],[CustomerID]],'Customers'!A:A,'Customers'!E:E)</f>
        <v>Consumer</v>
      </c>
      <c r="H1695" s="2">
        <v>45397</v>
      </c>
      <c r="I1695" s="2">
        <v>45403</v>
      </c>
      <c r="J1695">
        <v>5</v>
      </c>
      <c r="K1695">
        <v>3430.6</v>
      </c>
      <c r="L1695">
        <v>0.2</v>
      </c>
      <c r="M1695" s="1" t="s">
        <v>14</v>
      </c>
      <c r="N1695" s="1" t="s">
        <v>84</v>
      </c>
      <c r="O1695" s="1" t="s">
        <v>24</v>
      </c>
      <c r="P1695" s="3">
        <f>Orders[[#This Row],[Quantity]]*Orders[[#This Row],[UnitPrice]]*(1-Orders[[#This Row],[Discount]])</f>
        <v>13722.400000000001</v>
      </c>
      <c r="Q1695" s="1" t="str">
        <f>IF(AND(Orders[[#This Row],[Order Value]]&gt;50000,Orders[[#This Row],[Status]]="Completed"),"Yes","No")</f>
        <v>No</v>
      </c>
      <c r="R1695" s="1" t="str">
        <f>IF(OR(Orders[[#This Row],[Region]]="Dhaka",Orders[[#This Row],[Region]]="Chattogram"),"Priority","Standard")</f>
        <v>Standard</v>
      </c>
      <c r="S1695" s="1" t="str">
        <f>_xlfn.CONCAT(Orders[[#This Row],[OrderID]],Orders[[#This Row],[CustomerID]],Orders[[#This Row],[Order Value]])</f>
        <v>O05756C034913722.4</v>
      </c>
    </row>
    <row r="1696" spans="1:19" x14ac:dyDescent="0.25">
      <c r="A1696" s="1" t="s">
        <v>2186</v>
      </c>
      <c r="B1696" s="1" t="s">
        <v>727</v>
      </c>
      <c r="C1696" s="1" t="s">
        <v>18</v>
      </c>
      <c r="D1696" s="1" t="str">
        <f>VLOOKUP(C1696,Products[],2,FALSE)</f>
        <v>Labels Deluxe 800</v>
      </c>
      <c r="E1696" s="1" t="str">
        <f>VLOOKUP(Orders[[#This Row],[ProductID]],Products[],3,FALSE)</f>
        <v>Office Supplies</v>
      </c>
      <c r="F1696" s="1" t="s">
        <v>59</v>
      </c>
      <c r="G1696" s="1" t="str">
        <f>_xlfn.XLOOKUP(Orders[[#This Row],[CustomerID]],'Customers'!A:A,'Customers'!E:E)</f>
        <v>consumer</v>
      </c>
      <c r="H1696" s="2">
        <v>45505</v>
      </c>
      <c r="I1696" s="2">
        <v>45513</v>
      </c>
      <c r="J1696">
        <v>18</v>
      </c>
      <c r="K1696">
        <v>460.15</v>
      </c>
      <c r="L1696">
        <v>0</v>
      </c>
      <c r="M1696" s="1" t="s">
        <v>43</v>
      </c>
      <c r="N1696" s="1" t="s">
        <v>28</v>
      </c>
      <c r="O1696" s="1" t="s">
        <v>24</v>
      </c>
      <c r="P1696" s="3">
        <f>Orders[[#This Row],[Quantity]]*Orders[[#This Row],[UnitPrice]]*(1-Orders[[#This Row],[Discount]])</f>
        <v>8282.6999999999989</v>
      </c>
      <c r="Q1696" s="1" t="str">
        <f>IF(AND(Orders[[#This Row],[Order Value]]&gt;50000,Orders[[#This Row],[Status]]="Completed"),"Yes","No")</f>
        <v>No</v>
      </c>
      <c r="R1696" s="1" t="str">
        <f>IF(OR(Orders[[#This Row],[Region]]="Dhaka",Orders[[#This Row],[Region]]="Chattogram"),"Priority","Standard")</f>
        <v>Standard</v>
      </c>
      <c r="S1696" s="1" t="str">
        <f>_xlfn.CONCAT(Orders[[#This Row],[OrderID]],Orders[[#This Row],[CustomerID]],Orders[[#This Row],[Order Value]])</f>
        <v>O05537C04568282.7</v>
      </c>
    </row>
    <row r="1697" spans="1:19" x14ac:dyDescent="0.25">
      <c r="A1697" s="1" t="s">
        <v>502</v>
      </c>
      <c r="B1697" s="1" t="s">
        <v>503</v>
      </c>
      <c r="C1697" s="1" t="s">
        <v>78</v>
      </c>
      <c r="D1697" s="1" t="str">
        <f>VLOOKUP(C1697,Products[],2,FALSE)</f>
        <v>Personal Care Eco 185</v>
      </c>
      <c r="E1697" s="1" t="str">
        <f>VLOOKUP(Orders[[#This Row],[ProductID]],Products[],3,FALSE)</f>
        <v>Groceries</v>
      </c>
      <c r="F1697" s="1" t="s">
        <v>55</v>
      </c>
      <c r="G1697" s="1" t="str">
        <f>_xlfn.XLOOKUP(Orders[[#This Row],[CustomerID]],'Customers'!A:A,'Customers'!E:E)</f>
        <v>Corporate</v>
      </c>
      <c r="H1697" s="2">
        <v>45639</v>
      </c>
      <c r="I1697" s="2">
        <v>45645</v>
      </c>
      <c r="J1697">
        <v>20</v>
      </c>
      <c r="K1697">
        <v>3196.09</v>
      </c>
      <c r="L1697">
        <v>0</v>
      </c>
      <c r="M1697" s="1" t="s">
        <v>43</v>
      </c>
      <c r="N1697" s="1" t="s">
        <v>34</v>
      </c>
      <c r="O1697" s="1" t="s">
        <v>21</v>
      </c>
      <c r="P1697" s="3">
        <f>Orders[[#This Row],[Quantity]]*Orders[[#This Row],[UnitPrice]]*(1-Orders[[#This Row],[Discount]])</f>
        <v>63921.8</v>
      </c>
      <c r="Q1697" s="1" t="str">
        <f>IF(AND(Orders[[#This Row],[Order Value]]&gt;50000,Orders[[#This Row],[Status]]="Completed"),"Yes","No")</f>
        <v>Yes</v>
      </c>
      <c r="R1697" s="1" t="str">
        <f>IF(OR(Orders[[#This Row],[Region]]="Dhaka",Orders[[#This Row],[Region]]="Chattogram"),"Priority","Standard")</f>
        <v>Standard</v>
      </c>
      <c r="S1697" s="1" t="str">
        <f>_xlfn.CONCAT(Orders[[#This Row],[OrderID]],Orders[[#This Row],[CustomerID]],Orders[[#This Row],[Order Value]])</f>
        <v>O02133C020763921.8</v>
      </c>
    </row>
    <row r="1698" spans="1:19" hidden="1" x14ac:dyDescent="0.25">
      <c r="A1698" s="1" t="s">
        <v>2187</v>
      </c>
      <c r="B1698" s="1" t="s">
        <v>411</v>
      </c>
      <c r="C1698" s="1" t="s">
        <v>248</v>
      </c>
      <c r="D1698" s="1" t="e">
        <f>VLOOKUP(C1698,Products[],2,FALSE)</f>
        <v>#N/A</v>
      </c>
      <c r="E1698" s="1" t="e">
        <f>VLOOKUP(Orders[[#This Row],[ProductID]],Products[],3,FALSE)</f>
        <v>#N/A</v>
      </c>
      <c r="F1698" s="1" t="s">
        <v>79</v>
      </c>
      <c r="G1698" s="1" t="str">
        <f>_xlfn.XLOOKUP(Orders[[#This Row],[CustomerID]],'Customers'!A:A,'Customers'!E:E)</f>
        <v>Corporate</v>
      </c>
      <c r="H1698" s="2">
        <v>45444</v>
      </c>
      <c r="I1698" s="2">
        <v>45442</v>
      </c>
      <c r="J1698">
        <v>4</v>
      </c>
      <c r="K1698">
        <v>3554.81</v>
      </c>
      <c r="L1698">
        <v>0.05</v>
      </c>
      <c r="M1698" s="1" t="s">
        <v>39</v>
      </c>
      <c r="N1698" s="1" t="s">
        <v>34</v>
      </c>
      <c r="O1698" s="1" t="s">
        <v>21</v>
      </c>
      <c r="P1698" s="3">
        <f>Orders[[#This Row],[Quantity]]*Orders[[#This Row],[UnitPrice]]*(1-Orders[[#This Row],[Discount]])</f>
        <v>13508.277999999998</v>
      </c>
      <c r="Q1698" s="1" t="str">
        <f>IF(AND(Orders[[#This Row],[Order Value]]&gt;50000,Orders[[#This Row],[Status]]="Completed"),"Yes","No")</f>
        <v>No</v>
      </c>
      <c r="R1698" s="1" t="str">
        <f>IF(OR(Orders[[#This Row],[Region]]="Dhaka",Orders[[#This Row],[Region]]="Chattogram"),"Priority","Standard")</f>
        <v>Standard</v>
      </c>
      <c r="S1698" s="1" t="str">
        <f>_xlfn.CONCAT(Orders[[#This Row],[OrderID]],Orders[[#This Row],[CustomerID]],Orders[[#This Row],[Order Value]])</f>
        <v>O05620C049513508.278</v>
      </c>
    </row>
    <row r="1699" spans="1:19" hidden="1" x14ac:dyDescent="0.25">
      <c r="A1699" s="1" t="s">
        <v>2188</v>
      </c>
      <c r="B1699" s="1" t="s">
        <v>789</v>
      </c>
      <c r="C1699" s="1" t="s">
        <v>248</v>
      </c>
      <c r="D1699" s="1" t="e">
        <f>VLOOKUP(C1699,Products[],2,FALSE)</f>
        <v>#N/A</v>
      </c>
      <c r="E1699" s="1" t="e">
        <f>VLOOKUP(Orders[[#This Row],[ProductID]],Products[],3,FALSE)</f>
        <v>#N/A</v>
      </c>
      <c r="F1699" s="1" t="s">
        <v>23</v>
      </c>
      <c r="G1699" s="1" t="str">
        <f>_xlfn.XLOOKUP(Orders[[#This Row],[CustomerID]],'Customers'!A:A,'Customers'!E:E)</f>
        <v>Consumer</v>
      </c>
      <c r="H1699" s="2">
        <v>45932</v>
      </c>
      <c r="I1699" s="2">
        <v>45938</v>
      </c>
      <c r="J1699">
        <v>7</v>
      </c>
      <c r="K1699">
        <v>1114.19</v>
      </c>
      <c r="L1699">
        <v>0.2</v>
      </c>
      <c r="M1699" s="1" t="s">
        <v>52</v>
      </c>
      <c r="N1699" s="1" t="s">
        <v>15</v>
      </c>
      <c r="O1699" s="1" t="s">
        <v>24</v>
      </c>
      <c r="P1699" s="3">
        <f>Orders[[#This Row],[Quantity]]*Orders[[#This Row],[UnitPrice]]*(1-Orders[[#This Row],[Discount]])</f>
        <v>6239.4639999999999</v>
      </c>
      <c r="Q1699" s="1" t="str">
        <f>IF(AND(Orders[[#This Row],[Order Value]]&gt;50000,Orders[[#This Row],[Status]]="Completed"),"Yes","No")</f>
        <v>No</v>
      </c>
      <c r="R1699" s="1" t="str">
        <f>IF(OR(Orders[[#This Row],[Region]]="Dhaka",Orders[[#This Row],[Region]]="Chattogram"),"Priority","Standard")</f>
        <v>Priority</v>
      </c>
      <c r="S1699" s="1" t="str">
        <f>_xlfn.CONCAT(Orders[[#This Row],[OrderID]],Orders[[#This Row],[CustomerID]],Orders[[#This Row],[Order Value]])</f>
        <v>O02006C02546239.464</v>
      </c>
    </row>
    <row r="1700" spans="1:19" x14ac:dyDescent="0.25">
      <c r="A1700" s="1" t="s">
        <v>2189</v>
      </c>
      <c r="B1700" s="1" t="s">
        <v>493</v>
      </c>
      <c r="C1700" s="1" t="s">
        <v>124</v>
      </c>
      <c r="D1700" s="1" t="str">
        <f>VLOOKUP(C1700,Products[],2,FALSE)</f>
        <v>Decor Lite 474</v>
      </c>
      <c r="E1700" s="1" t="str">
        <f>VLOOKUP(Orders[[#This Row],[ProductID]],Products[],3,FALSE)</f>
        <v>Furniture</v>
      </c>
      <c r="F1700" s="1" t="s">
        <v>33</v>
      </c>
      <c r="G1700" s="1" t="str">
        <f>_xlfn.XLOOKUP(Orders[[#This Row],[CustomerID]],'Customers'!A:A,'Customers'!E:E)</f>
        <v>Consumer</v>
      </c>
      <c r="H1700" s="2">
        <v>45884</v>
      </c>
      <c r="I1700" s="2">
        <v>45893</v>
      </c>
      <c r="J1700">
        <v>8</v>
      </c>
      <c r="K1700">
        <v>5880.21</v>
      </c>
      <c r="L1700">
        <v>0</v>
      </c>
      <c r="M1700" s="1" t="s">
        <v>20</v>
      </c>
      <c r="N1700" s="1" t="s">
        <v>28</v>
      </c>
      <c r="O1700" s="1" t="s">
        <v>35</v>
      </c>
      <c r="P1700" s="3">
        <f>Orders[[#This Row],[Quantity]]*Orders[[#This Row],[UnitPrice]]*(1-Orders[[#This Row],[Discount]])</f>
        <v>47041.68</v>
      </c>
      <c r="Q1700" s="1" t="str">
        <f>IF(AND(Orders[[#This Row],[Order Value]]&gt;50000,Orders[[#This Row],[Status]]="Completed"),"Yes","No")</f>
        <v>No</v>
      </c>
      <c r="R1700" s="1" t="str">
        <f>IF(OR(Orders[[#This Row],[Region]]="Dhaka",Orders[[#This Row],[Region]]="Chattogram"),"Priority","Standard")</f>
        <v>Priority</v>
      </c>
      <c r="S1700" s="1" t="str">
        <f>_xlfn.CONCAT(Orders[[#This Row],[OrderID]],Orders[[#This Row],[CustomerID]],Orders[[#This Row],[Order Value]])</f>
        <v>O01689C049347041.68</v>
      </c>
    </row>
    <row r="1701" spans="1:19" x14ac:dyDescent="0.25">
      <c r="A1701" s="1" t="s">
        <v>2190</v>
      </c>
      <c r="B1701" s="1" t="s">
        <v>64</v>
      </c>
      <c r="C1701" s="1" t="s">
        <v>131</v>
      </c>
      <c r="D1701" s="1" t="str">
        <f>VLOOKUP(C1701,Products[],2,FALSE)</f>
        <v>Tables Plus 844</v>
      </c>
      <c r="E1701" s="1" t="str">
        <f>VLOOKUP(Orders[[#This Row],[ProductID]],Products[],3,FALSE)</f>
        <v>Furniture</v>
      </c>
      <c r="F1701" s="1" t="s">
        <v>59</v>
      </c>
      <c r="G1701" s="1" t="str">
        <f>_xlfn.XLOOKUP(Orders[[#This Row],[CustomerID]],'Customers'!A:A,'Customers'!E:E)</f>
        <v>consumer</v>
      </c>
      <c r="H1701" s="2">
        <v>45429</v>
      </c>
      <c r="I1701" s="2">
        <v>45434</v>
      </c>
      <c r="J1701">
        <v>2</v>
      </c>
      <c r="K1701">
        <v>7635.41</v>
      </c>
      <c r="L1701">
        <v>0</v>
      </c>
      <c r="M1701" s="1" t="s">
        <v>52</v>
      </c>
      <c r="N1701" s="1" t="s">
        <v>34</v>
      </c>
      <c r="O1701" s="1" t="s">
        <v>24</v>
      </c>
      <c r="P1701" s="3">
        <f>Orders[[#This Row],[Quantity]]*Orders[[#This Row],[UnitPrice]]*(1-Orders[[#This Row],[Discount]])</f>
        <v>15270.82</v>
      </c>
      <c r="Q1701" s="1" t="str">
        <f>IF(AND(Orders[[#This Row],[Order Value]]&gt;50000,Orders[[#This Row],[Status]]="Completed"),"Yes","No")</f>
        <v>No</v>
      </c>
      <c r="R1701" s="1" t="str">
        <f>IF(OR(Orders[[#This Row],[Region]]="Dhaka",Orders[[#This Row],[Region]]="Chattogram"),"Priority","Standard")</f>
        <v>Priority</v>
      </c>
      <c r="S1701" s="1" t="str">
        <f>_xlfn.CONCAT(Orders[[#This Row],[OrderID]],Orders[[#This Row],[CustomerID]],Orders[[#This Row],[Order Value]])</f>
        <v>O01203C024915270.82</v>
      </c>
    </row>
    <row r="1702" spans="1:19" x14ac:dyDescent="0.25">
      <c r="A1702" s="1" t="s">
        <v>2191</v>
      </c>
      <c r="B1702" s="1" t="s">
        <v>721</v>
      </c>
      <c r="C1702" s="1" t="s">
        <v>124</v>
      </c>
      <c r="D1702" s="1" t="str">
        <f>VLOOKUP(C1702,Products[],2,FALSE)</f>
        <v>Decor Lite 474</v>
      </c>
      <c r="E1702" s="1" t="str">
        <f>VLOOKUP(Orders[[#This Row],[ProductID]],Products[],3,FALSE)</f>
        <v>Furniture</v>
      </c>
      <c r="F1702" s="1" t="s">
        <v>82</v>
      </c>
      <c r="G1702" s="1" t="str">
        <f>_xlfn.XLOOKUP(Orders[[#This Row],[CustomerID]],'Customers'!A:A,'Customers'!E:E)</f>
        <v>Corporate</v>
      </c>
      <c r="H1702" s="2">
        <v>45766</v>
      </c>
      <c r="I1702" s="2">
        <v>45779</v>
      </c>
      <c r="J1702">
        <v>3</v>
      </c>
      <c r="K1702">
        <v>4593.79</v>
      </c>
      <c r="L1702">
        <v>0</v>
      </c>
      <c r="M1702" s="1" t="s">
        <v>14</v>
      </c>
      <c r="N1702" s="1" t="s">
        <v>84</v>
      </c>
      <c r="O1702" s="1" t="s">
        <v>29</v>
      </c>
      <c r="P1702" s="3">
        <f>Orders[[#This Row],[Quantity]]*Orders[[#This Row],[UnitPrice]]*(1-Orders[[#This Row],[Discount]])</f>
        <v>13781.369999999999</v>
      </c>
      <c r="Q1702" s="1" t="str">
        <f>IF(AND(Orders[[#This Row],[Order Value]]&gt;50000,Orders[[#This Row],[Status]]="Completed"),"Yes","No")</f>
        <v>No</v>
      </c>
      <c r="R1702" s="1" t="str">
        <f>IF(OR(Orders[[#This Row],[Region]]="Dhaka",Orders[[#This Row],[Region]]="Chattogram"),"Priority","Standard")</f>
        <v>Standard</v>
      </c>
      <c r="S1702" s="1" t="str">
        <f>_xlfn.CONCAT(Orders[[#This Row],[OrderID]],Orders[[#This Row],[CustomerID]],Orders[[#This Row],[Order Value]])</f>
        <v>O00481C034413781.37</v>
      </c>
    </row>
    <row r="1703" spans="1:19" x14ac:dyDescent="0.25">
      <c r="A1703" s="1" t="s">
        <v>2192</v>
      </c>
      <c r="B1703" s="1" t="s">
        <v>948</v>
      </c>
      <c r="C1703" s="1" t="s">
        <v>54</v>
      </c>
      <c r="D1703" s="1" t="str">
        <f>VLOOKUP(C1703,Products[],2,FALSE)</f>
        <v>Women Lite 643</v>
      </c>
      <c r="E1703" s="1" t="str">
        <f>VLOOKUP(Orders[[#This Row],[ProductID]],Products[],3,FALSE)</f>
        <v>Apparel</v>
      </c>
      <c r="F1703" s="1" t="s">
        <v>55</v>
      </c>
      <c r="G1703" s="1" t="str">
        <f>_xlfn.XLOOKUP(Orders[[#This Row],[CustomerID]],'Customers'!A:A,'Customers'!E:E)</f>
        <v>consumer</v>
      </c>
      <c r="H1703" s="2">
        <v>45464</v>
      </c>
      <c r="I1703" s="2">
        <v>45468</v>
      </c>
      <c r="J1703">
        <v>3</v>
      </c>
      <c r="K1703">
        <v>1136.78</v>
      </c>
      <c r="L1703">
        <v>0</v>
      </c>
      <c r="M1703" s="1" t="s">
        <v>52</v>
      </c>
      <c r="N1703" s="1" t="s">
        <v>28</v>
      </c>
      <c r="O1703" s="1" t="s">
        <v>35</v>
      </c>
      <c r="P1703" s="3">
        <f>Orders[[#This Row],[Quantity]]*Orders[[#This Row],[UnitPrice]]*(1-Orders[[#This Row],[Discount]])</f>
        <v>3410.34</v>
      </c>
      <c r="Q1703" s="1" t="str">
        <f>IF(AND(Orders[[#This Row],[Order Value]]&gt;50000,Orders[[#This Row],[Status]]="Completed"),"Yes","No")</f>
        <v>No</v>
      </c>
      <c r="R1703" s="1" t="str">
        <f>IF(OR(Orders[[#This Row],[Region]]="Dhaka",Orders[[#This Row],[Region]]="Chattogram"),"Priority","Standard")</f>
        <v>Priority</v>
      </c>
      <c r="S1703" s="1" t="str">
        <f>_xlfn.CONCAT(Orders[[#This Row],[OrderID]],Orders[[#This Row],[CustomerID]],Orders[[#This Row],[Order Value]])</f>
        <v>O04280C00473410.34</v>
      </c>
    </row>
    <row r="1704" spans="1:19" x14ac:dyDescent="0.25">
      <c r="A1704" s="1" t="s">
        <v>2193</v>
      </c>
      <c r="B1704" s="1" t="s">
        <v>432</v>
      </c>
      <c r="C1704" s="1" t="s">
        <v>68</v>
      </c>
      <c r="D1704" s="1" t="str">
        <f>VLOOKUP(C1704,Products[],2,FALSE)</f>
        <v>Tables Prime 385</v>
      </c>
      <c r="E1704" s="1" t="str">
        <f>VLOOKUP(Orders[[#This Row],[ProductID]],Products[],3,FALSE)</f>
        <v>Furniture</v>
      </c>
      <c r="F1704" s="1" t="s">
        <v>152</v>
      </c>
      <c r="G1704" s="1" t="str">
        <f>_xlfn.XLOOKUP(Orders[[#This Row],[CustomerID]],'Customers'!A:A,'Customers'!E:E)</f>
        <v>SMB</v>
      </c>
      <c r="H1704" s="2">
        <v>45759</v>
      </c>
      <c r="I1704" s="2">
        <v>45770</v>
      </c>
      <c r="J1704">
        <v>22</v>
      </c>
      <c r="K1704">
        <v>491.59</v>
      </c>
      <c r="L1704">
        <v>0.15</v>
      </c>
      <c r="M1704" s="1" t="s">
        <v>43</v>
      </c>
      <c r="N1704" s="1" t="s">
        <v>84</v>
      </c>
      <c r="O1704" s="1" t="s">
        <v>29</v>
      </c>
      <c r="P1704" s="3">
        <f>Orders[[#This Row],[Quantity]]*Orders[[#This Row],[UnitPrice]]*(1-Orders[[#This Row],[Discount]])</f>
        <v>9192.7330000000002</v>
      </c>
      <c r="Q1704" s="1" t="str">
        <f>IF(AND(Orders[[#This Row],[Order Value]]&gt;50000,Orders[[#This Row],[Status]]="Completed"),"Yes","No")</f>
        <v>No</v>
      </c>
      <c r="R1704" s="1" t="str">
        <f>IF(OR(Orders[[#This Row],[Region]]="Dhaka",Orders[[#This Row],[Region]]="Chattogram"),"Priority","Standard")</f>
        <v>Standard</v>
      </c>
      <c r="S1704" s="1" t="str">
        <f>_xlfn.CONCAT(Orders[[#This Row],[OrderID]],Orders[[#This Row],[CustomerID]],Orders[[#This Row],[Order Value]])</f>
        <v>O03715C00969192.733</v>
      </c>
    </row>
    <row r="1705" spans="1:19" x14ac:dyDescent="0.25">
      <c r="A1705" s="1" t="s">
        <v>2194</v>
      </c>
      <c r="B1705" s="1" t="s">
        <v>331</v>
      </c>
      <c r="C1705" s="1" t="s">
        <v>201</v>
      </c>
      <c r="D1705" s="1" t="str">
        <f>VLOOKUP(C1705,Products[],2,FALSE)</f>
        <v>Men Lite 154 (New)</v>
      </c>
      <c r="E1705" s="1" t="str">
        <f>VLOOKUP(Orders[[#This Row],[ProductID]],Products[],3,FALSE)</f>
        <v>Apparel</v>
      </c>
      <c r="F1705" s="1" t="s">
        <v>19</v>
      </c>
      <c r="G1705" s="1" t="str">
        <f>_xlfn.XLOOKUP(Orders[[#This Row],[CustomerID]],'Customers'!A:A,'Customers'!E:E)</f>
        <v>consumer</v>
      </c>
      <c r="H1705" s="2">
        <v>46006</v>
      </c>
      <c r="I1705" s="2">
        <v>46014</v>
      </c>
      <c r="J1705">
        <v>14</v>
      </c>
      <c r="K1705">
        <v>639.28</v>
      </c>
      <c r="L1705">
        <v>0.15</v>
      </c>
      <c r="M1705" s="1" t="s">
        <v>43</v>
      </c>
      <c r="N1705" s="1" t="s">
        <v>34</v>
      </c>
      <c r="O1705" s="1" t="s">
        <v>35</v>
      </c>
      <c r="P1705" s="3">
        <f>Orders[[#This Row],[Quantity]]*Orders[[#This Row],[UnitPrice]]*(1-Orders[[#This Row],[Discount]])</f>
        <v>7607.4319999999998</v>
      </c>
      <c r="Q1705" s="1" t="str">
        <f>IF(AND(Orders[[#This Row],[Order Value]]&gt;50000,Orders[[#This Row],[Status]]="Completed"),"Yes","No")</f>
        <v>No</v>
      </c>
      <c r="R1705" s="1" t="str">
        <f>IF(OR(Orders[[#This Row],[Region]]="Dhaka",Orders[[#This Row],[Region]]="Chattogram"),"Priority","Standard")</f>
        <v>Standard</v>
      </c>
      <c r="S1705" s="1" t="str">
        <f>_xlfn.CONCAT(Orders[[#This Row],[OrderID]],Orders[[#This Row],[CustomerID]],Orders[[#This Row],[Order Value]])</f>
        <v>O02281C02607607.432</v>
      </c>
    </row>
    <row r="1706" spans="1:19" x14ac:dyDescent="0.25">
      <c r="A1706" s="1" t="s">
        <v>2195</v>
      </c>
      <c r="B1706" s="1" t="s">
        <v>1574</v>
      </c>
      <c r="C1706" s="1" t="s">
        <v>284</v>
      </c>
      <c r="D1706" s="1" t="str">
        <f>VLOOKUP(C1706,Products[],2,FALSE)</f>
        <v>Labels Lite 562</v>
      </c>
      <c r="E1706" s="1" t="str">
        <f>VLOOKUP(Orders[[#This Row],[ProductID]],Products[],3,FALSE)</f>
        <v>Office Supplies</v>
      </c>
      <c r="F1706" s="1" t="s">
        <v>125</v>
      </c>
      <c r="G1706" s="1" t="str">
        <f>_xlfn.XLOOKUP(Orders[[#This Row],[CustomerID]],'Customers'!A:A,'Customers'!E:E)</f>
        <v>Consumer</v>
      </c>
      <c r="H1706" s="2">
        <v>45758</v>
      </c>
      <c r="I1706" s="2">
        <v>45765</v>
      </c>
      <c r="J1706">
        <v>16</v>
      </c>
      <c r="K1706">
        <v>5036.38</v>
      </c>
      <c r="L1706">
        <v>0.05</v>
      </c>
      <c r="M1706" s="1" t="s">
        <v>20</v>
      </c>
      <c r="N1706" s="1" t="s">
        <v>84</v>
      </c>
      <c r="O1706" s="1" t="s">
        <v>35</v>
      </c>
      <c r="P1706" s="3">
        <f>Orders[[#This Row],[Quantity]]*Orders[[#This Row],[UnitPrice]]*(1-Orders[[#This Row],[Discount]])</f>
        <v>76552.975999999995</v>
      </c>
      <c r="Q1706" s="1" t="str">
        <f>IF(AND(Orders[[#This Row],[Order Value]]&gt;50000,Orders[[#This Row],[Status]]="Completed"),"Yes","No")</f>
        <v>No</v>
      </c>
      <c r="R1706" s="1" t="str">
        <f>IF(OR(Orders[[#This Row],[Region]]="Dhaka",Orders[[#This Row],[Region]]="Chattogram"),"Priority","Standard")</f>
        <v>Priority</v>
      </c>
      <c r="S1706" s="1" t="str">
        <f>_xlfn.CONCAT(Orders[[#This Row],[OrderID]],Orders[[#This Row],[CustomerID]],Orders[[#This Row],[Order Value]])</f>
        <v>O05074C030376552.976</v>
      </c>
    </row>
    <row r="1707" spans="1:19" x14ac:dyDescent="0.25">
      <c r="A1707" s="1" t="s">
        <v>2196</v>
      </c>
      <c r="B1707" s="1" t="s">
        <v>1170</v>
      </c>
      <c r="C1707" s="1" t="s">
        <v>267</v>
      </c>
      <c r="D1707" s="1" t="str">
        <f>VLOOKUP(C1707,Products[],2,FALSE)</f>
        <v>Decor Prime 953</v>
      </c>
      <c r="E1707" s="1" t="str">
        <f>VLOOKUP(Orders[[#This Row],[ProductID]],Products[],3,FALSE)</f>
        <v>Furniture</v>
      </c>
      <c r="F1707" s="1" t="s">
        <v>125</v>
      </c>
      <c r="G1707" s="1" t="str">
        <f>_xlfn.XLOOKUP(Orders[[#This Row],[CustomerID]],'Customers'!A:A,'Customers'!E:E)</f>
        <v>SMB</v>
      </c>
      <c r="H1707" s="2">
        <v>45663</v>
      </c>
      <c r="I1707" s="2">
        <v>45668</v>
      </c>
      <c r="J1707">
        <v>1</v>
      </c>
      <c r="K1707">
        <v>1681.63</v>
      </c>
      <c r="L1707">
        <v>0.05</v>
      </c>
      <c r="M1707" s="1" t="s">
        <v>14</v>
      </c>
      <c r="N1707" s="1" t="s">
        <v>28</v>
      </c>
      <c r="O1707" s="1" t="s">
        <v>29</v>
      </c>
      <c r="P1707" s="3">
        <f>Orders[[#This Row],[Quantity]]*Orders[[#This Row],[UnitPrice]]*(1-Orders[[#This Row],[Discount]])</f>
        <v>1597.5485000000001</v>
      </c>
      <c r="Q1707" s="1" t="str">
        <f>IF(AND(Orders[[#This Row],[Order Value]]&gt;50000,Orders[[#This Row],[Status]]="Completed"),"Yes","No")</f>
        <v>No</v>
      </c>
      <c r="R1707" s="1" t="str">
        <f>IF(OR(Orders[[#This Row],[Region]]="Dhaka",Orders[[#This Row],[Region]]="Chattogram"),"Priority","Standard")</f>
        <v>Standard</v>
      </c>
      <c r="S1707" s="1" t="str">
        <f>_xlfn.CONCAT(Orders[[#This Row],[OrderID]],Orders[[#This Row],[CustomerID]],Orders[[#This Row],[Order Value]])</f>
        <v>O03088C02141597.5485</v>
      </c>
    </row>
    <row r="1708" spans="1:19" x14ac:dyDescent="0.25">
      <c r="A1708" s="1" t="s">
        <v>2197</v>
      </c>
      <c r="B1708" s="1" t="s">
        <v>80</v>
      </c>
      <c r="C1708" s="1" t="s">
        <v>159</v>
      </c>
      <c r="D1708" s="1" t="str">
        <f>VLOOKUP(C1708,Products[],2,FALSE)</f>
        <v>Kids Pro 394</v>
      </c>
      <c r="E1708" s="1" t="str">
        <f>VLOOKUP(Orders[[#This Row],[ProductID]],Products[],3,FALSE)</f>
        <v>Apparel</v>
      </c>
      <c r="F1708" s="1" t="s">
        <v>23</v>
      </c>
      <c r="G1708" s="1" t="str">
        <f>_xlfn.XLOOKUP(Orders[[#This Row],[CustomerID]],'Customers'!A:A,'Customers'!E:E)</f>
        <v>SMB</v>
      </c>
      <c r="H1708" s="2">
        <v>45649</v>
      </c>
      <c r="I1708" s="2">
        <v>45655</v>
      </c>
      <c r="J1708">
        <v>23</v>
      </c>
      <c r="K1708">
        <v>7014.41</v>
      </c>
      <c r="L1708">
        <v>0.1</v>
      </c>
      <c r="M1708" s="1" t="s">
        <v>14</v>
      </c>
      <c r="N1708" s="1" t="s">
        <v>28</v>
      </c>
      <c r="O1708" s="1" t="s">
        <v>21</v>
      </c>
      <c r="P1708" s="3">
        <f>Orders[[#This Row],[Quantity]]*Orders[[#This Row],[UnitPrice]]*(1-Orders[[#This Row],[Discount]])</f>
        <v>145198.28700000001</v>
      </c>
      <c r="Q1708" s="1" t="str">
        <f>IF(AND(Orders[[#This Row],[Order Value]]&gt;50000,Orders[[#This Row],[Status]]="Completed"),"Yes","No")</f>
        <v>No</v>
      </c>
      <c r="R1708" s="1" t="str">
        <f>IF(OR(Orders[[#This Row],[Region]]="Dhaka",Orders[[#This Row],[Region]]="Chattogram"),"Priority","Standard")</f>
        <v>Standard</v>
      </c>
      <c r="S1708" s="1" t="str">
        <f>_xlfn.CONCAT(Orders[[#This Row],[OrderID]],Orders[[#This Row],[CustomerID]],Orders[[#This Row],[Order Value]])</f>
        <v>O01635C0083145198.287</v>
      </c>
    </row>
    <row r="1709" spans="1:19" x14ac:dyDescent="0.25">
      <c r="A1709" s="1" t="s">
        <v>2198</v>
      </c>
      <c r="B1709" s="1" t="s">
        <v>1106</v>
      </c>
      <c r="C1709" s="1" t="s">
        <v>230</v>
      </c>
      <c r="D1709" s="1" t="str">
        <f>VLOOKUP(C1709,Products[],2,FALSE)</f>
        <v>Footwear Eco 532</v>
      </c>
      <c r="E1709" s="1" t="str">
        <f>VLOOKUP(Orders[[#This Row],[ProductID]],Products[],3,FALSE)</f>
        <v>Apparel</v>
      </c>
      <c r="F1709" s="1" t="s">
        <v>13</v>
      </c>
      <c r="G1709" s="1" t="str">
        <f>_xlfn.XLOOKUP(Orders[[#This Row],[CustomerID]],'Customers'!A:A,'Customers'!E:E)</f>
        <v>Corporate</v>
      </c>
      <c r="H1709" s="2">
        <v>45419</v>
      </c>
      <c r="I1709" s="2">
        <v>45418</v>
      </c>
      <c r="J1709">
        <v>11</v>
      </c>
      <c r="K1709">
        <v>6310.41</v>
      </c>
      <c r="L1709">
        <v>0.1</v>
      </c>
      <c r="M1709" s="1" t="s">
        <v>14</v>
      </c>
      <c r="N1709" s="1" t="s">
        <v>34</v>
      </c>
      <c r="O1709" s="1" t="s">
        <v>29</v>
      </c>
      <c r="P1709" s="3">
        <f>Orders[[#This Row],[Quantity]]*Orders[[#This Row],[UnitPrice]]*(1-Orders[[#This Row],[Discount]])</f>
        <v>62473.058999999994</v>
      </c>
      <c r="Q1709" s="1" t="str">
        <f>IF(AND(Orders[[#This Row],[Order Value]]&gt;50000,Orders[[#This Row],[Status]]="Completed"),"Yes","No")</f>
        <v>Yes</v>
      </c>
      <c r="R1709" s="1" t="str">
        <f>IF(OR(Orders[[#This Row],[Region]]="Dhaka",Orders[[#This Row],[Region]]="Chattogram"),"Priority","Standard")</f>
        <v>Standard</v>
      </c>
      <c r="S1709" s="1" t="str">
        <f>_xlfn.CONCAT(Orders[[#This Row],[OrderID]],Orders[[#This Row],[CustomerID]],Orders[[#This Row],[Order Value]])</f>
        <v>O04909C011162473.059</v>
      </c>
    </row>
    <row r="1710" spans="1:19" x14ac:dyDescent="0.25">
      <c r="A1710" s="1" t="s">
        <v>2199</v>
      </c>
      <c r="B1710" s="1" t="s">
        <v>508</v>
      </c>
      <c r="C1710" s="1" t="s">
        <v>201</v>
      </c>
      <c r="D1710" s="1" t="str">
        <f>VLOOKUP(C1710,Products[],2,FALSE)</f>
        <v>Men Lite 154 (New)</v>
      </c>
      <c r="E1710" s="1" t="str">
        <f>VLOOKUP(Orders[[#This Row],[ProductID]],Products[],3,FALSE)</f>
        <v>Apparel</v>
      </c>
      <c r="F1710" s="1" t="s">
        <v>59</v>
      </c>
      <c r="G1710" s="1" t="str">
        <f>_xlfn.XLOOKUP(Orders[[#This Row],[CustomerID]],'Customers'!A:A,'Customers'!E:E)</f>
        <v>Consumer</v>
      </c>
      <c r="H1710" s="2">
        <v>45934</v>
      </c>
      <c r="I1710" s="2">
        <v>45943</v>
      </c>
      <c r="J1710">
        <v>12</v>
      </c>
      <c r="K1710">
        <v>2796.69</v>
      </c>
      <c r="L1710">
        <v>0.15</v>
      </c>
      <c r="M1710" s="1" t="s">
        <v>52</v>
      </c>
      <c r="N1710" s="1" t="s">
        <v>34</v>
      </c>
      <c r="O1710" s="1" t="s">
        <v>35</v>
      </c>
      <c r="P1710" s="3">
        <f>Orders[[#This Row],[Quantity]]*Orders[[#This Row],[UnitPrice]]*(1-Orders[[#This Row],[Discount]])</f>
        <v>28526.237999999998</v>
      </c>
      <c r="Q1710" s="1" t="str">
        <f>IF(AND(Orders[[#This Row],[Order Value]]&gt;50000,Orders[[#This Row],[Status]]="Completed"),"Yes","No")</f>
        <v>No</v>
      </c>
      <c r="R1710" s="1" t="str">
        <f>IF(OR(Orders[[#This Row],[Region]]="Dhaka",Orders[[#This Row],[Region]]="Chattogram"),"Priority","Standard")</f>
        <v>Priority</v>
      </c>
      <c r="S1710" s="1" t="str">
        <f>_xlfn.CONCAT(Orders[[#This Row],[OrderID]],Orders[[#This Row],[CustomerID]],Orders[[#This Row],[Order Value]])</f>
        <v>O01520C027428526.238</v>
      </c>
    </row>
    <row r="1711" spans="1:19" x14ac:dyDescent="0.25">
      <c r="A1711" s="1" t="s">
        <v>2200</v>
      </c>
      <c r="B1711" s="1" t="s">
        <v>806</v>
      </c>
      <c r="C1711" s="1" t="s">
        <v>32</v>
      </c>
      <c r="D1711" s="1" t="str">
        <f>VLOOKUP(C1711,Products[],2,FALSE)</f>
        <v>Binders Max 146</v>
      </c>
      <c r="E1711" s="1" t="str">
        <f>VLOOKUP(Orders[[#This Row],[ProductID]],Products[],3,FALSE)</f>
        <v>Office Supplies</v>
      </c>
      <c r="F1711" s="1" t="s">
        <v>82</v>
      </c>
      <c r="G1711" s="1" t="str">
        <f>_xlfn.XLOOKUP(Orders[[#This Row],[CustomerID]],'Customers'!A:A,'Customers'!E:E)</f>
        <v>Corporate</v>
      </c>
      <c r="H1711" s="2">
        <v>45547</v>
      </c>
      <c r="I1711" s="2">
        <v>45550</v>
      </c>
      <c r="J1711">
        <v>23</v>
      </c>
      <c r="K1711">
        <v>5184.04</v>
      </c>
      <c r="L1711">
        <v>0.05</v>
      </c>
      <c r="M1711" s="1" t="s">
        <v>20</v>
      </c>
      <c r="N1711" s="1" t="s">
        <v>34</v>
      </c>
      <c r="O1711" s="1" t="s">
        <v>35</v>
      </c>
      <c r="P1711" s="3">
        <f>Orders[[#This Row],[Quantity]]*Orders[[#This Row],[UnitPrice]]*(1-Orders[[#This Row],[Discount]])</f>
        <v>113271.27399999999</v>
      </c>
      <c r="Q1711" s="1" t="str">
        <f>IF(AND(Orders[[#This Row],[Order Value]]&gt;50000,Orders[[#This Row],[Status]]="Completed"),"Yes","No")</f>
        <v>Yes</v>
      </c>
      <c r="R1711" s="1" t="str">
        <f>IF(OR(Orders[[#This Row],[Region]]="Dhaka",Orders[[#This Row],[Region]]="Chattogram"),"Priority","Standard")</f>
        <v>Priority</v>
      </c>
      <c r="S1711" s="1" t="str">
        <f>_xlfn.CONCAT(Orders[[#This Row],[OrderID]],Orders[[#This Row],[CustomerID]],Orders[[#This Row],[Order Value]])</f>
        <v>O05433C0181113271.274</v>
      </c>
    </row>
    <row r="1712" spans="1:19" x14ac:dyDescent="0.25">
      <c r="A1712" s="1" t="s">
        <v>2201</v>
      </c>
      <c r="B1712" s="1" t="s">
        <v>470</v>
      </c>
      <c r="C1712" s="1" t="s">
        <v>18</v>
      </c>
      <c r="D1712" s="1" t="str">
        <f>VLOOKUP(C1712,Products[],2,FALSE)</f>
        <v>Labels Deluxe 800</v>
      </c>
      <c r="E1712" s="1" t="str">
        <f>VLOOKUP(Orders[[#This Row],[ProductID]],Products[],3,FALSE)</f>
        <v>Office Supplies</v>
      </c>
      <c r="F1712" s="1" t="s">
        <v>105</v>
      </c>
      <c r="G1712" s="1" t="str">
        <f>_xlfn.XLOOKUP(Orders[[#This Row],[CustomerID]],'Customers'!A:A,'Customers'!E:E)</f>
        <v>consumer</v>
      </c>
      <c r="H1712" s="2">
        <v>45773</v>
      </c>
      <c r="I1712" s="2">
        <v>45778</v>
      </c>
      <c r="J1712">
        <v>1</v>
      </c>
      <c r="K1712">
        <v>7929.74</v>
      </c>
      <c r="L1712">
        <v>0</v>
      </c>
      <c r="M1712" s="1" t="s">
        <v>14</v>
      </c>
      <c r="N1712" s="1" t="s">
        <v>34</v>
      </c>
      <c r="O1712" s="1" t="s">
        <v>35</v>
      </c>
      <c r="P1712" s="3">
        <f>Orders[[#This Row],[Quantity]]*Orders[[#This Row],[UnitPrice]]*(1-Orders[[#This Row],[Discount]])</f>
        <v>7929.74</v>
      </c>
      <c r="Q1712" s="1" t="str">
        <f>IF(AND(Orders[[#This Row],[Order Value]]&gt;50000,Orders[[#This Row],[Status]]="Completed"),"Yes","No")</f>
        <v>No</v>
      </c>
      <c r="R1712" s="1" t="str">
        <f>IF(OR(Orders[[#This Row],[Region]]="Dhaka",Orders[[#This Row],[Region]]="Chattogram"),"Priority","Standard")</f>
        <v>Standard</v>
      </c>
      <c r="S1712" s="1" t="str">
        <f>_xlfn.CONCAT(Orders[[#This Row],[OrderID]],Orders[[#This Row],[CustomerID]],Orders[[#This Row],[Order Value]])</f>
        <v>O02040C01337929.74</v>
      </c>
    </row>
    <row r="1713" spans="1:19" x14ac:dyDescent="0.25">
      <c r="A1713" s="1" t="s">
        <v>2202</v>
      </c>
      <c r="B1713" s="1" t="s">
        <v>950</v>
      </c>
      <c r="C1713" s="1" t="s">
        <v>12</v>
      </c>
      <c r="D1713" s="1" t="str">
        <f>VLOOKUP(C1713,Products[],2,FALSE)</f>
        <v>Beverages Plus 578</v>
      </c>
      <c r="E1713" s="1" t="str">
        <f>VLOOKUP(Orders[[#This Row],[ProductID]],Products[],3,FALSE)</f>
        <v>Groceries</v>
      </c>
      <c r="F1713" s="1" t="s">
        <v>19</v>
      </c>
      <c r="G1713" s="1" t="str">
        <f>_xlfn.XLOOKUP(Orders[[#This Row],[CustomerID]],'Customers'!A:A,'Customers'!E:E)</f>
        <v>Home Office</v>
      </c>
      <c r="H1713" s="2">
        <v>45828</v>
      </c>
      <c r="I1713" s="2">
        <v>45827</v>
      </c>
      <c r="J1713">
        <v>18</v>
      </c>
      <c r="K1713">
        <v>6881.63</v>
      </c>
      <c r="L1713">
        <v>0</v>
      </c>
      <c r="M1713" s="1" t="s">
        <v>43</v>
      </c>
      <c r="N1713" s="1" t="s">
        <v>34</v>
      </c>
      <c r="O1713" s="1" t="s">
        <v>29</v>
      </c>
      <c r="P1713" s="3">
        <f>Orders[[#This Row],[Quantity]]*Orders[[#This Row],[UnitPrice]]*(1-Orders[[#This Row],[Discount]])</f>
        <v>123869.34</v>
      </c>
      <c r="Q1713" s="1" t="str">
        <f>IF(AND(Orders[[#This Row],[Order Value]]&gt;50000,Orders[[#This Row],[Status]]="Completed"),"Yes","No")</f>
        <v>Yes</v>
      </c>
      <c r="R1713" s="1" t="str">
        <f>IF(OR(Orders[[#This Row],[Region]]="Dhaka",Orders[[#This Row],[Region]]="Chattogram"),"Priority","Standard")</f>
        <v>Standard</v>
      </c>
      <c r="S1713" s="1" t="str">
        <f>_xlfn.CONCAT(Orders[[#This Row],[OrderID]],Orders[[#This Row],[CustomerID]],Orders[[#This Row],[Order Value]])</f>
        <v>O00930C0294123869.34</v>
      </c>
    </row>
    <row r="1714" spans="1:19" x14ac:dyDescent="0.25">
      <c r="A1714" s="1" t="s">
        <v>2203</v>
      </c>
      <c r="B1714" s="1" t="s">
        <v>781</v>
      </c>
      <c r="C1714" s="1" t="s">
        <v>212</v>
      </c>
      <c r="D1714" s="1" t="str">
        <f>VLOOKUP(C1714,Products[],2,FALSE)</f>
        <v>Binders Lite 858</v>
      </c>
      <c r="E1714" s="1" t="str">
        <f>VLOOKUP(Orders[[#This Row],[ProductID]],Products[],3,FALSE)</f>
        <v>Office Supplies</v>
      </c>
      <c r="F1714" s="1" t="s">
        <v>19</v>
      </c>
      <c r="G1714" s="1" t="str">
        <f>_xlfn.XLOOKUP(Orders[[#This Row],[CustomerID]],'Customers'!A:A,'Customers'!E:E)</f>
        <v>Consumer</v>
      </c>
      <c r="H1714" s="2">
        <v>45555</v>
      </c>
      <c r="I1714" s="2">
        <v>45565</v>
      </c>
      <c r="J1714">
        <v>20</v>
      </c>
      <c r="K1714">
        <v>2615.35</v>
      </c>
      <c r="L1714">
        <v>0.05</v>
      </c>
      <c r="M1714" s="1" t="s">
        <v>14</v>
      </c>
      <c r="N1714" s="1" t="s">
        <v>15</v>
      </c>
      <c r="O1714" s="1" t="s">
        <v>24</v>
      </c>
      <c r="P1714" s="3">
        <f>Orders[[#This Row],[Quantity]]*Orders[[#This Row],[UnitPrice]]*(1-Orders[[#This Row],[Discount]])</f>
        <v>49691.649999999994</v>
      </c>
      <c r="Q1714" s="1" t="str">
        <f>IF(AND(Orders[[#This Row],[Order Value]]&gt;50000,Orders[[#This Row],[Status]]="Completed"),"Yes","No")</f>
        <v>No</v>
      </c>
      <c r="R1714" s="1" t="str">
        <f>IF(OR(Orders[[#This Row],[Region]]="Dhaka",Orders[[#This Row],[Region]]="Chattogram"),"Priority","Standard")</f>
        <v>Standard</v>
      </c>
      <c r="S1714" s="1" t="str">
        <f>_xlfn.CONCAT(Orders[[#This Row],[OrderID]],Orders[[#This Row],[CustomerID]],Orders[[#This Row],[Order Value]])</f>
        <v>O00146C035249691.65</v>
      </c>
    </row>
    <row r="1715" spans="1:19" hidden="1" x14ac:dyDescent="0.25">
      <c r="A1715" s="1" t="s">
        <v>2204</v>
      </c>
      <c r="B1715" s="1" t="s">
        <v>465</v>
      </c>
      <c r="C1715" s="1" t="s">
        <v>248</v>
      </c>
      <c r="D1715" s="1" t="e">
        <f>VLOOKUP(C1715,Products[],2,FALSE)</f>
        <v>#N/A</v>
      </c>
      <c r="E1715" s="1" t="e">
        <f>VLOOKUP(Orders[[#This Row],[ProductID]],Products[],3,FALSE)</f>
        <v>#N/A</v>
      </c>
      <c r="F1715" s="1" t="s">
        <v>105</v>
      </c>
      <c r="G1715" s="1" t="str">
        <f>_xlfn.XLOOKUP(Orders[[#This Row],[CustomerID]],'Customers'!A:A,'Customers'!E:E)</f>
        <v>SMB</v>
      </c>
      <c r="H1715" s="2">
        <v>45669</v>
      </c>
      <c r="I1715" s="2">
        <v>45675</v>
      </c>
      <c r="J1715">
        <v>23</v>
      </c>
      <c r="K1715">
        <v>2906.72</v>
      </c>
      <c r="L1715">
        <v>0</v>
      </c>
      <c r="M1715" s="1" t="s">
        <v>14</v>
      </c>
      <c r="N1715" s="1" t="s">
        <v>15</v>
      </c>
      <c r="O1715" s="1" t="s">
        <v>21</v>
      </c>
      <c r="P1715" s="3">
        <f>Orders[[#This Row],[Quantity]]*Orders[[#This Row],[UnitPrice]]*(1-Orders[[#This Row],[Discount]])</f>
        <v>66854.559999999998</v>
      </c>
      <c r="Q1715" s="1" t="str">
        <f>IF(AND(Orders[[#This Row],[Order Value]]&gt;50000,Orders[[#This Row],[Status]]="Completed"),"Yes","No")</f>
        <v>No</v>
      </c>
      <c r="R1715" s="1" t="str">
        <f>IF(OR(Orders[[#This Row],[Region]]="Dhaka",Orders[[#This Row],[Region]]="Chattogram"),"Priority","Standard")</f>
        <v>Standard</v>
      </c>
      <c r="S1715" s="1" t="str">
        <f>_xlfn.CONCAT(Orders[[#This Row],[OrderID]],Orders[[#This Row],[CustomerID]],Orders[[#This Row],[Order Value]])</f>
        <v>O00788C049966854.56</v>
      </c>
    </row>
    <row r="1716" spans="1:19" x14ac:dyDescent="0.25">
      <c r="A1716" s="1" t="s">
        <v>2205</v>
      </c>
      <c r="B1716" s="1" t="s">
        <v>1106</v>
      </c>
      <c r="C1716" s="1" t="s">
        <v>65</v>
      </c>
      <c r="D1716" s="1" t="str">
        <f>VLOOKUP(C1716,Products[],2,FALSE)</f>
        <v>Household Classic 671</v>
      </c>
      <c r="E1716" s="1" t="str">
        <f>VLOOKUP(Orders[[#This Row],[ProductID]],Products[],3,FALSE)</f>
        <v>Groceries</v>
      </c>
      <c r="F1716" s="1" t="s">
        <v>47</v>
      </c>
      <c r="G1716" s="1" t="str">
        <f>_xlfn.XLOOKUP(Orders[[#This Row],[CustomerID]],'Customers'!A:A,'Customers'!E:E)</f>
        <v>Corporate</v>
      </c>
      <c r="H1716" s="2">
        <v>45543</v>
      </c>
      <c r="I1716" s="2">
        <v>45545</v>
      </c>
      <c r="J1716">
        <v>7</v>
      </c>
      <c r="K1716">
        <v>5339.14</v>
      </c>
      <c r="L1716">
        <v>0.05</v>
      </c>
      <c r="M1716" s="1" t="s">
        <v>39</v>
      </c>
      <c r="N1716" s="1" t="s">
        <v>15</v>
      </c>
      <c r="O1716" s="1" t="s">
        <v>21</v>
      </c>
      <c r="P1716" s="3">
        <f>Orders[[#This Row],[Quantity]]*Orders[[#This Row],[UnitPrice]]*(1-Orders[[#This Row],[Discount]])</f>
        <v>35505.281000000003</v>
      </c>
      <c r="Q1716" s="1" t="str">
        <f>IF(AND(Orders[[#This Row],[Order Value]]&gt;50000,Orders[[#This Row],[Status]]="Completed"),"Yes","No")</f>
        <v>No</v>
      </c>
      <c r="R1716" s="1" t="str">
        <f>IF(OR(Orders[[#This Row],[Region]]="Dhaka",Orders[[#This Row],[Region]]="Chattogram"),"Priority","Standard")</f>
        <v>Standard</v>
      </c>
      <c r="S1716" s="1" t="str">
        <f>_xlfn.CONCAT(Orders[[#This Row],[OrderID]],Orders[[#This Row],[CustomerID]],Orders[[#This Row],[Order Value]])</f>
        <v>O04104C011135505.281</v>
      </c>
    </row>
    <row r="1717" spans="1:19" x14ac:dyDescent="0.25">
      <c r="A1717" s="1" t="s">
        <v>2206</v>
      </c>
      <c r="B1717" s="1" t="s">
        <v>556</v>
      </c>
      <c r="C1717" s="1" t="s">
        <v>102</v>
      </c>
      <c r="D1717" s="1" t="str">
        <f>VLOOKUP(C1717,Products[],2,FALSE)</f>
        <v>Pens Mini 821</v>
      </c>
      <c r="E1717" s="1" t="str">
        <f>VLOOKUP(Orders[[#This Row],[ProductID]],Products[],3,FALSE)</f>
        <v>Office Supplies</v>
      </c>
      <c r="F1717" s="1" t="s">
        <v>82</v>
      </c>
      <c r="G1717" s="1" t="str">
        <f>_xlfn.XLOOKUP(Orders[[#This Row],[CustomerID]],'Customers'!A:A,'Customers'!E:E)</f>
        <v>SMB</v>
      </c>
      <c r="H1717" s="2">
        <v>45805</v>
      </c>
      <c r="I1717" s="2">
        <v>45806</v>
      </c>
      <c r="J1717">
        <v>4</v>
      </c>
      <c r="K1717">
        <v>309.89999999999998</v>
      </c>
      <c r="L1717">
        <v>0.05</v>
      </c>
      <c r="M1717" s="1" t="s">
        <v>39</v>
      </c>
      <c r="N1717" s="1" t="s">
        <v>15</v>
      </c>
      <c r="O1717" s="1" t="s">
        <v>35</v>
      </c>
      <c r="P1717" s="3">
        <f>Orders[[#This Row],[Quantity]]*Orders[[#This Row],[UnitPrice]]*(1-Orders[[#This Row],[Discount]])</f>
        <v>1177.6199999999999</v>
      </c>
      <c r="Q1717" s="1" t="str">
        <f>IF(AND(Orders[[#This Row],[Order Value]]&gt;50000,Orders[[#This Row],[Status]]="Completed"),"Yes","No")</f>
        <v>No</v>
      </c>
      <c r="R1717" s="1" t="str">
        <f>IF(OR(Orders[[#This Row],[Region]]="Dhaka",Orders[[#This Row],[Region]]="Chattogram"),"Priority","Standard")</f>
        <v>Standard</v>
      </c>
      <c r="S1717" s="1" t="str">
        <f>_xlfn.CONCAT(Orders[[#This Row],[OrderID]],Orders[[#This Row],[CustomerID]],Orders[[#This Row],[Order Value]])</f>
        <v>O03307C02611177.62</v>
      </c>
    </row>
    <row r="1718" spans="1:19" x14ac:dyDescent="0.25">
      <c r="A1718" s="1" t="s">
        <v>2207</v>
      </c>
      <c r="B1718" s="1" t="s">
        <v>830</v>
      </c>
      <c r="C1718" s="1" t="s">
        <v>27</v>
      </c>
      <c r="D1718" s="1" t="str">
        <f>VLOOKUP(C1718,Products[],2,FALSE)</f>
        <v>Women Eco 225</v>
      </c>
      <c r="E1718" s="1" t="str">
        <f>VLOOKUP(Orders[[#This Row],[ProductID]],Products[],3,FALSE)</f>
        <v>Apparel</v>
      </c>
      <c r="F1718" s="1" t="s">
        <v>125</v>
      </c>
      <c r="G1718" s="1" t="str">
        <f>_xlfn.XLOOKUP(Orders[[#This Row],[CustomerID]],'Customers'!A:A,'Customers'!E:E)</f>
        <v>Consumer</v>
      </c>
      <c r="H1718" s="2">
        <v>45857</v>
      </c>
      <c r="I1718" s="2">
        <v>45869</v>
      </c>
      <c r="J1718">
        <v>20</v>
      </c>
      <c r="K1718">
        <v>3355.63</v>
      </c>
      <c r="L1718">
        <v>0</v>
      </c>
      <c r="M1718" s="1" t="s">
        <v>39</v>
      </c>
      <c r="N1718" s="1" t="s">
        <v>34</v>
      </c>
      <c r="O1718" s="1" t="s">
        <v>35</v>
      </c>
      <c r="P1718" s="3">
        <f>Orders[[#This Row],[Quantity]]*Orders[[#This Row],[UnitPrice]]*(1-Orders[[#This Row],[Discount]])</f>
        <v>67112.600000000006</v>
      </c>
      <c r="Q1718" s="1" t="str">
        <f>IF(AND(Orders[[#This Row],[Order Value]]&gt;50000,Orders[[#This Row],[Status]]="Completed"),"Yes","No")</f>
        <v>Yes</v>
      </c>
      <c r="R1718" s="1" t="str">
        <f>IF(OR(Orders[[#This Row],[Region]]="Dhaka",Orders[[#This Row],[Region]]="Chattogram"),"Priority","Standard")</f>
        <v>Standard</v>
      </c>
      <c r="S1718" s="1" t="str">
        <f>_xlfn.CONCAT(Orders[[#This Row],[OrderID]],Orders[[#This Row],[CustomerID]],Orders[[#This Row],[Order Value]])</f>
        <v>O01707C027367112.6</v>
      </c>
    </row>
    <row r="1719" spans="1:19" x14ac:dyDescent="0.25">
      <c r="A1719" s="1" t="s">
        <v>2208</v>
      </c>
      <c r="B1719" s="1" t="s">
        <v>986</v>
      </c>
      <c r="C1719" s="1" t="s">
        <v>297</v>
      </c>
      <c r="D1719" s="1" t="str">
        <f>VLOOKUP(C1719,Products[],2,FALSE)</f>
        <v>Household Standard 552</v>
      </c>
      <c r="E1719" s="1" t="str">
        <f>VLOOKUP(Orders[[#This Row],[ProductID]],Products[],3,FALSE)</f>
        <v>Groceries</v>
      </c>
      <c r="F1719" s="1" t="s">
        <v>23</v>
      </c>
      <c r="G1719" s="1" t="str">
        <f>_xlfn.XLOOKUP(Orders[[#This Row],[CustomerID]],'Customers'!A:A,'Customers'!E:E)</f>
        <v>SMB</v>
      </c>
      <c r="H1719" s="2">
        <v>45499</v>
      </c>
      <c r="I1719" s="2">
        <v>45502</v>
      </c>
      <c r="J1719">
        <v>24</v>
      </c>
      <c r="K1719">
        <v>7459.16</v>
      </c>
      <c r="L1719">
        <v>0</v>
      </c>
      <c r="M1719" s="1" t="s">
        <v>14</v>
      </c>
      <c r="N1719" s="1" t="s">
        <v>84</v>
      </c>
      <c r="O1719" s="1" t="s">
        <v>29</v>
      </c>
      <c r="P1719" s="3">
        <f>Orders[[#This Row],[Quantity]]*Orders[[#This Row],[UnitPrice]]*(1-Orders[[#This Row],[Discount]])</f>
        <v>179019.84</v>
      </c>
      <c r="Q1719" s="1" t="str">
        <f>IF(AND(Orders[[#This Row],[Order Value]]&gt;50000,Orders[[#This Row],[Status]]="Completed"),"Yes","No")</f>
        <v>No</v>
      </c>
      <c r="R1719" s="1" t="str">
        <f>IF(OR(Orders[[#This Row],[Region]]="Dhaka",Orders[[#This Row],[Region]]="Chattogram"),"Priority","Standard")</f>
        <v>Standard</v>
      </c>
      <c r="S1719" s="1" t="str">
        <f>_xlfn.CONCAT(Orders[[#This Row],[OrderID]],Orders[[#This Row],[CustomerID]],Orders[[#This Row],[Order Value]])</f>
        <v>O03631C0018179019.84</v>
      </c>
    </row>
    <row r="1720" spans="1:19" x14ac:dyDescent="0.25">
      <c r="A1720" s="1" t="s">
        <v>2209</v>
      </c>
      <c r="B1720" s="1" t="s">
        <v>950</v>
      </c>
      <c r="C1720" s="1" t="s">
        <v>124</v>
      </c>
      <c r="D1720" s="1" t="str">
        <f>VLOOKUP(C1720,Products[],2,FALSE)</f>
        <v>Decor Lite 474</v>
      </c>
      <c r="E1720" s="1" t="str">
        <f>VLOOKUP(Orders[[#This Row],[ProductID]],Products[],3,FALSE)</f>
        <v>Furniture</v>
      </c>
      <c r="F1720" s="1" t="s">
        <v>23</v>
      </c>
      <c r="G1720" s="1" t="str">
        <f>_xlfn.XLOOKUP(Orders[[#This Row],[CustomerID]],'Customers'!A:A,'Customers'!E:E)</f>
        <v>Home Office</v>
      </c>
      <c r="H1720" s="2">
        <v>45348</v>
      </c>
      <c r="I1720" s="2">
        <v>45357</v>
      </c>
      <c r="J1720">
        <v>14</v>
      </c>
      <c r="K1720">
        <v>1094.77</v>
      </c>
      <c r="L1720">
        <v>0.05</v>
      </c>
      <c r="M1720" s="1" t="s">
        <v>52</v>
      </c>
      <c r="N1720" s="1" t="s">
        <v>28</v>
      </c>
      <c r="O1720" s="1" t="s">
        <v>29</v>
      </c>
      <c r="P1720" s="3">
        <f>Orders[[#This Row],[Quantity]]*Orders[[#This Row],[UnitPrice]]*(1-Orders[[#This Row],[Discount]])</f>
        <v>14560.440999999999</v>
      </c>
      <c r="Q1720" s="1" t="str">
        <f>IF(AND(Orders[[#This Row],[Order Value]]&gt;50000,Orders[[#This Row],[Status]]="Completed"),"Yes","No")</f>
        <v>No</v>
      </c>
      <c r="R1720" s="1" t="str">
        <f>IF(OR(Orders[[#This Row],[Region]]="Dhaka",Orders[[#This Row],[Region]]="Chattogram"),"Priority","Standard")</f>
        <v>Priority</v>
      </c>
      <c r="S1720" s="1" t="str">
        <f>_xlfn.CONCAT(Orders[[#This Row],[OrderID]],Orders[[#This Row],[CustomerID]],Orders[[#This Row],[Order Value]])</f>
        <v>O02570C029414560.441</v>
      </c>
    </row>
    <row r="1721" spans="1:19" x14ac:dyDescent="0.25">
      <c r="A1721" s="1" t="s">
        <v>2210</v>
      </c>
      <c r="B1721" s="1" t="s">
        <v>1033</v>
      </c>
      <c r="C1721" s="1" t="s">
        <v>218</v>
      </c>
      <c r="D1721" s="1" t="str">
        <f>VLOOKUP(C1721,Products[],2,FALSE)</f>
        <v>Kids Eco 762</v>
      </c>
      <c r="E1721" s="1" t="str">
        <f>VLOOKUP(Orders[[#This Row],[ProductID]],Products[],3,FALSE)</f>
        <v>Apparel</v>
      </c>
      <c r="F1721" s="1" t="s">
        <v>19</v>
      </c>
      <c r="G1721" s="1" t="str">
        <f>_xlfn.XLOOKUP(Orders[[#This Row],[CustomerID]],'Customers'!A:A,'Customers'!E:E)</f>
        <v>SMB</v>
      </c>
      <c r="H1721" s="2">
        <v>45615</v>
      </c>
      <c r="I1721" s="2">
        <v>45627</v>
      </c>
      <c r="J1721">
        <v>15</v>
      </c>
      <c r="K1721">
        <v>988.98</v>
      </c>
      <c r="L1721">
        <v>0.05</v>
      </c>
      <c r="M1721" s="1" t="s">
        <v>52</v>
      </c>
      <c r="N1721" s="1" t="s">
        <v>34</v>
      </c>
      <c r="O1721" s="1" t="s">
        <v>24</v>
      </c>
      <c r="P1721" s="3">
        <f>Orders[[#This Row],[Quantity]]*Orders[[#This Row],[UnitPrice]]*(1-Orders[[#This Row],[Discount]])</f>
        <v>14092.965</v>
      </c>
      <c r="Q1721" s="1" t="str">
        <f>IF(AND(Orders[[#This Row],[Order Value]]&gt;50000,Orders[[#This Row],[Status]]="Completed"),"Yes","No")</f>
        <v>No</v>
      </c>
      <c r="R1721" s="1" t="str">
        <f>IF(OR(Orders[[#This Row],[Region]]="Dhaka",Orders[[#This Row],[Region]]="Chattogram"),"Priority","Standard")</f>
        <v>Priority</v>
      </c>
      <c r="S1721" s="1" t="str">
        <f>_xlfn.CONCAT(Orders[[#This Row],[OrderID]],Orders[[#This Row],[CustomerID]],Orders[[#This Row],[Order Value]])</f>
        <v>O04208C035014092.965</v>
      </c>
    </row>
    <row r="1722" spans="1:19" x14ac:dyDescent="0.25">
      <c r="A1722" s="1" t="s">
        <v>2211</v>
      </c>
      <c r="B1722" s="1" t="s">
        <v>26</v>
      </c>
      <c r="C1722" s="1" t="s">
        <v>151</v>
      </c>
      <c r="D1722" s="1" t="str">
        <f>VLOOKUP(C1722,Products[],2,FALSE)</f>
        <v>Paper Lite 570</v>
      </c>
      <c r="E1722" s="1" t="str">
        <f>VLOOKUP(Orders[[#This Row],[ProductID]],Products[],3,FALSE)</f>
        <v>Office Supplies</v>
      </c>
      <c r="F1722" s="1" t="s">
        <v>13</v>
      </c>
      <c r="G1722" s="1" t="str">
        <f>_xlfn.XLOOKUP(Orders[[#This Row],[CustomerID]],'Customers'!A:A,'Customers'!E:E)</f>
        <v>Home Office</v>
      </c>
      <c r="H1722" s="2">
        <v>45763</v>
      </c>
      <c r="I1722" s="2">
        <v>45775</v>
      </c>
      <c r="J1722">
        <v>22</v>
      </c>
      <c r="K1722">
        <v>6143.69</v>
      </c>
      <c r="L1722">
        <v>0</v>
      </c>
      <c r="M1722" s="1" t="s">
        <v>20</v>
      </c>
      <c r="N1722" s="1" t="s">
        <v>15</v>
      </c>
      <c r="O1722" s="1" t="s">
        <v>35</v>
      </c>
      <c r="P1722" s="3">
        <f>Orders[[#This Row],[Quantity]]*Orders[[#This Row],[UnitPrice]]*(1-Orders[[#This Row],[Discount]])</f>
        <v>135161.18</v>
      </c>
      <c r="Q1722" s="1" t="str">
        <f>IF(AND(Orders[[#This Row],[Order Value]]&gt;50000,Orders[[#This Row],[Status]]="Completed"),"Yes","No")</f>
        <v>No</v>
      </c>
      <c r="R1722" s="1" t="str">
        <f>IF(OR(Orders[[#This Row],[Region]]="Dhaka",Orders[[#This Row],[Region]]="Chattogram"),"Priority","Standard")</f>
        <v>Priority</v>
      </c>
      <c r="S1722" s="1" t="str">
        <f>_xlfn.CONCAT(Orders[[#This Row],[OrderID]],Orders[[#This Row],[CustomerID]],Orders[[#This Row],[Order Value]])</f>
        <v>O00479C0435135161.18</v>
      </c>
    </row>
    <row r="1723" spans="1:19" x14ac:dyDescent="0.25">
      <c r="A1723" s="1" t="s">
        <v>2212</v>
      </c>
      <c r="B1723" s="1" t="s">
        <v>49</v>
      </c>
      <c r="C1723" s="1" t="s">
        <v>71</v>
      </c>
      <c r="D1723" s="1" t="str">
        <f>VLOOKUP(C1723,Products[],2,FALSE)</f>
        <v>Cameras Classic 922</v>
      </c>
      <c r="E1723" s="1" t="str">
        <f>VLOOKUP(Orders[[#This Row],[ProductID]],Products[],3,FALSE)</f>
        <v>Electronics</v>
      </c>
      <c r="F1723" s="1" t="s">
        <v>51</v>
      </c>
      <c r="G1723" s="1" t="str">
        <f>_xlfn.XLOOKUP(Orders[[#This Row],[CustomerID]],'Customers'!A:A,'Customers'!E:E)</f>
        <v>Consumer</v>
      </c>
      <c r="H1723" s="2">
        <v>45365</v>
      </c>
      <c r="I1723" s="2">
        <v>45365</v>
      </c>
      <c r="J1723">
        <v>14</v>
      </c>
      <c r="K1723">
        <v>3924.26</v>
      </c>
      <c r="L1723">
        <v>0</v>
      </c>
      <c r="M1723" s="1" t="s">
        <v>14</v>
      </c>
      <c r="N1723" s="1" t="s">
        <v>84</v>
      </c>
      <c r="O1723" s="1" t="s">
        <v>21</v>
      </c>
      <c r="P1723" s="3">
        <f>Orders[[#This Row],[Quantity]]*Orders[[#This Row],[UnitPrice]]*(1-Orders[[#This Row],[Discount]])</f>
        <v>54939.64</v>
      </c>
      <c r="Q1723" s="1" t="str">
        <f>IF(AND(Orders[[#This Row],[Order Value]]&gt;50000,Orders[[#This Row],[Status]]="Completed"),"Yes","No")</f>
        <v>No</v>
      </c>
      <c r="R1723" s="1" t="str">
        <f>IF(OR(Orders[[#This Row],[Region]]="Dhaka",Orders[[#This Row],[Region]]="Chattogram"),"Priority","Standard")</f>
        <v>Standard</v>
      </c>
      <c r="S1723" s="1" t="str">
        <f>_xlfn.CONCAT(Orders[[#This Row],[OrderID]],Orders[[#This Row],[CustomerID]],Orders[[#This Row],[Order Value]])</f>
        <v>O05726C047654939.64</v>
      </c>
    </row>
    <row r="1724" spans="1:19" x14ac:dyDescent="0.25">
      <c r="A1724" s="1" t="s">
        <v>2213</v>
      </c>
      <c r="B1724" s="1" t="s">
        <v>812</v>
      </c>
      <c r="C1724" s="1" t="s">
        <v>138</v>
      </c>
      <c r="D1724" s="1" t="str">
        <f>VLOOKUP(C1724,Products[],2,FALSE)</f>
        <v>Pens Deluxe 654</v>
      </c>
      <c r="E1724" s="1" t="str">
        <f>VLOOKUP(Orders[[#This Row],[ProductID]],Products[],3,FALSE)</f>
        <v>Office Supplies</v>
      </c>
      <c r="F1724" s="1" t="s">
        <v>47</v>
      </c>
      <c r="G1724" s="1" t="str">
        <f>_xlfn.XLOOKUP(Orders[[#This Row],[CustomerID]],'Customers'!A:A,'Customers'!E:E)</f>
        <v>Consumer</v>
      </c>
      <c r="H1724" s="2">
        <v>45915</v>
      </c>
      <c r="I1724" s="2">
        <v>45913</v>
      </c>
      <c r="J1724">
        <v>16</v>
      </c>
      <c r="K1724">
        <v>3429.59</v>
      </c>
      <c r="L1724">
        <v>0.1</v>
      </c>
      <c r="M1724" s="1" t="s">
        <v>43</v>
      </c>
      <c r="N1724" s="1" t="s">
        <v>34</v>
      </c>
      <c r="O1724" s="1" t="s">
        <v>35</v>
      </c>
      <c r="P1724" s="3">
        <f>Orders[[#This Row],[Quantity]]*Orders[[#This Row],[UnitPrice]]*(1-Orders[[#This Row],[Discount]])</f>
        <v>49386.096000000005</v>
      </c>
      <c r="Q1724" s="1" t="str">
        <f>IF(AND(Orders[[#This Row],[Order Value]]&gt;50000,Orders[[#This Row],[Status]]="Completed"),"Yes","No")</f>
        <v>No</v>
      </c>
      <c r="R1724" s="1" t="str">
        <f>IF(OR(Orders[[#This Row],[Region]]="Dhaka",Orders[[#This Row],[Region]]="Chattogram"),"Priority","Standard")</f>
        <v>Standard</v>
      </c>
      <c r="S1724" s="1" t="str">
        <f>_xlfn.CONCAT(Orders[[#This Row],[OrderID]],Orders[[#This Row],[CustomerID]],Orders[[#This Row],[Order Value]])</f>
        <v>O04663C003149386.096</v>
      </c>
    </row>
    <row r="1725" spans="1:19" x14ac:dyDescent="0.25">
      <c r="A1725" s="1" t="s">
        <v>2215</v>
      </c>
      <c r="B1725" s="1" t="s">
        <v>706</v>
      </c>
      <c r="C1725" s="1" t="s">
        <v>78</v>
      </c>
      <c r="D1725" s="1" t="str">
        <f>VLOOKUP(C1725,Products[],2,FALSE)</f>
        <v>Personal Care Eco 185</v>
      </c>
      <c r="E1725" s="1" t="str">
        <f>VLOOKUP(Orders[[#This Row],[ProductID]],Products[],3,FALSE)</f>
        <v>Groceries</v>
      </c>
      <c r="F1725" s="1" t="s">
        <v>19</v>
      </c>
      <c r="G1725" s="1" t="str">
        <f>_xlfn.XLOOKUP(Orders[[#This Row],[CustomerID]],'Customers'!A:A,'Customers'!E:E)</f>
        <v>SMB</v>
      </c>
      <c r="H1725" s="2">
        <v>45531</v>
      </c>
      <c r="I1725" s="2">
        <v>45529</v>
      </c>
      <c r="J1725">
        <v>18</v>
      </c>
      <c r="K1725">
        <v>2354.46</v>
      </c>
      <c r="L1725">
        <v>0.2</v>
      </c>
      <c r="M1725" s="1" t="s">
        <v>14</v>
      </c>
      <c r="N1725" s="1" t="s">
        <v>28</v>
      </c>
      <c r="O1725" s="1" t="s">
        <v>24</v>
      </c>
      <c r="P1725" s="3">
        <f>Orders[[#This Row],[Quantity]]*Orders[[#This Row],[UnitPrice]]*(1-Orders[[#This Row],[Discount]])</f>
        <v>33904.224000000002</v>
      </c>
      <c r="Q1725" s="1" t="str">
        <f>IF(AND(Orders[[#This Row],[Order Value]]&gt;50000,Orders[[#This Row],[Status]]="Completed"),"Yes","No")</f>
        <v>No</v>
      </c>
      <c r="R1725" s="1" t="str">
        <f>IF(OR(Orders[[#This Row],[Region]]="Dhaka",Orders[[#This Row],[Region]]="Chattogram"),"Priority","Standard")</f>
        <v>Standard</v>
      </c>
      <c r="S1725" s="1" t="str">
        <f>_xlfn.CONCAT(Orders[[#This Row],[OrderID]],Orders[[#This Row],[CustomerID]],Orders[[#This Row],[Order Value]])</f>
        <v>O03550C012833904.224</v>
      </c>
    </row>
    <row r="1726" spans="1:19" x14ac:dyDescent="0.25">
      <c r="A1726" s="1" t="s">
        <v>2216</v>
      </c>
      <c r="B1726" s="1" t="s">
        <v>615</v>
      </c>
      <c r="C1726" s="1" t="s">
        <v>22</v>
      </c>
      <c r="D1726" s="1" t="str">
        <f>VLOOKUP(C1726,Products[],2,FALSE)</f>
        <v>Laptops Lite 159</v>
      </c>
      <c r="E1726" s="1" t="str">
        <f>VLOOKUP(Orders[[#This Row],[ProductID]],Products[],3,FALSE)</f>
        <v>Electronics</v>
      </c>
      <c r="F1726" s="1" t="s">
        <v>125</v>
      </c>
      <c r="G1726" s="1" t="str">
        <f>_xlfn.XLOOKUP(Orders[[#This Row],[CustomerID]],'Customers'!A:A,'Customers'!E:E)</f>
        <v>SMB</v>
      </c>
      <c r="H1726" s="2">
        <v>45314</v>
      </c>
      <c r="I1726" s="2">
        <v>45327</v>
      </c>
      <c r="J1726">
        <v>9</v>
      </c>
      <c r="K1726">
        <v>3787.02</v>
      </c>
      <c r="L1726">
        <v>0.1</v>
      </c>
      <c r="M1726" s="1" t="s">
        <v>20</v>
      </c>
      <c r="N1726" s="1" t="s">
        <v>34</v>
      </c>
      <c r="O1726" s="1" t="s">
        <v>24</v>
      </c>
      <c r="P1726" s="3">
        <f>Orders[[#This Row],[Quantity]]*Orders[[#This Row],[UnitPrice]]*(1-Orders[[#This Row],[Discount]])</f>
        <v>30674.862000000001</v>
      </c>
      <c r="Q1726" s="1" t="str">
        <f>IF(AND(Orders[[#This Row],[Order Value]]&gt;50000,Orders[[#This Row],[Status]]="Completed"),"Yes","No")</f>
        <v>No</v>
      </c>
      <c r="R1726" s="1" t="str">
        <f>IF(OR(Orders[[#This Row],[Region]]="Dhaka",Orders[[#This Row],[Region]]="Chattogram"),"Priority","Standard")</f>
        <v>Priority</v>
      </c>
      <c r="S1726" s="1" t="str">
        <f>_xlfn.CONCAT(Orders[[#This Row],[OrderID]],Orders[[#This Row],[CustomerID]],Orders[[#This Row],[Order Value]])</f>
        <v>O02900C032230674.862</v>
      </c>
    </row>
    <row r="1727" spans="1:19" x14ac:dyDescent="0.25">
      <c r="A1727" s="1" t="s">
        <v>2217</v>
      </c>
      <c r="B1727" s="1" t="s">
        <v>214</v>
      </c>
      <c r="C1727" s="1" t="s">
        <v>65</v>
      </c>
      <c r="D1727" s="1" t="str">
        <f>VLOOKUP(C1727,Products[],2,FALSE)</f>
        <v>Household Classic 671</v>
      </c>
      <c r="E1727" s="1" t="str">
        <f>VLOOKUP(Orders[[#This Row],[ProductID]],Products[],3,FALSE)</f>
        <v>Groceries</v>
      </c>
      <c r="F1727" s="1" t="s">
        <v>63</v>
      </c>
      <c r="G1727" s="1" t="str">
        <f>_xlfn.XLOOKUP(Orders[[#This Row],[CustomerID]],'Customers'!A:A,'Customers'!E:E)</f>
        <v>Home Office</v>
      </c>
      <c r="H1727" s="2">
        <v>45607</v>
      </c>
      <c r="I1727" s="2">
        <v>45610</v>
      </c>
      <c r="J1727">
        <v>11</v>
      </c>
      <c r="K1727">
        <v>1309.25</v>
      </c>
      <c r="L1727">
        <v>0</v>
      </c>
      <c r="M1727" s="1" t="s">
        <v>39</v>
      </c>
      <c r="N1727" s="1" t="s">
        <v>28</v>
      </c>
      <c r="O1727" s="1" t="s">
        <v>21</v>
      </c>
      <c r="P1727" s="3">
        <f>Orders[[#This Row],[Quantity]]*Orders[[#This Row],[UnitPrice]]*(1-Orders[[#This Row],[Discount]])</f>
        <v>14401.75</v>
      </c>
      <c r="Q1727" s="1" t="str">
        <f>IF(AND(Orders[[#This Row],[Order Value]]&gt;50000,Orders[[#This Row],[Status]]="Completed"),"Yes","No")</f>
        <v>No</v>
      </c>
      <c r="R1727" s="1" t="str">
        <f>IF(OR(Orders[[#This Row],[Region]]="Dhaka",Orders[[#This Row],[Region]]="Chattogram"),"Priority","Standard")</f>
        <v>Standard</v>
      </c>
      <c r="S1727" s="1" t="str">
        <f>_xlfn.CONCAT(Orders[[#This Row],[OrderID]],Orders[[#This Row],[CustomerID]],Orders[[#This Row],[Order Value]])</f>
        <v>O04869C037414401.75</v>
      </c>
    </row>
    <row r="1728" spans="1:19" x14ac:dyDescent="0.25">
      <c r="A1728" s="1" t="s">
        <v>2218</v>
      </c>
      <c r="B1728" s="1" t="s">
        <v>273</v>
      </c>
      <c r="C1728" s="1" t="s">
        <v>159</v>
      </c>
      <c r="D1728" s="1" t="str">
        <f>VLOOKUP(C1728,Products[],2,FALSE)</f>
        <v>Kids Pro 394</v>
      </c>
      <c r="E1728" s="1" t="str">
        <f>VLOOKUP(Orders[[#This Row],[ProductID]],Products[],3,FALSE)</f>
        <v>Apparel</v>
      </c>
      <c r="F1728" s="1" t="s">
        <v>23</v>
      </c>
      <c r="G1728" s="1" t="str">
        <f>_xlfn.XLOOKUP(Orders[[#This Row],[CustomerID]],'Customers'!A:A,'Customers'!E:E)</f>
        <v>consumer</v>
      </c>
      <c r="H1728" s="2">
        <v>45747</v>
      </c>
      <c r="I1728" s="2">
        <v>45759</v>
      </c>
      <c r="J1728">
        <v>7</v>
      </c>
      <c r="K1728">
        <v>540.87</v>
      </c>
      <c r="L1728">
        <v>0</v>
      </c>
      <c r="M1728" s="1" t="s">
        <v>52</v>
      </c>
      <c r="N1728" s="1" t="s">
        <v>84</v>
      </c>
      <c r="O1728" s="1" t="s">
        <v>35</v>
      </c>
      <c r="P1728" s="3">
        <f>Orders[[#This Row],[Quantity]]*Orders[[#This Row],[UnitPrice]]*(1-Orders[[#This Row],[Discount]])</f>
        <v>3786.09</v>
      </c>
      <c r="Q1728" s="1" t="str">
        <f>IF(AND(Orders[[#This Row],[Order Value]]&gt;50000,Orders[[#This Row],[Status]]="Completed"),"Yes","No")</f>
        <v>No</v>
      </c>
      <c r="R1728" s="1" t="str">
        <f>IF(OR(Orders[[#This Row],[Region]]="Dhaka",Orders[[#This Row],[Region]]="Chattogram"),"Priority","Standard")</f>
        <v>Priority</v>
      </c>
      <c r="S1728" s="1" t="str">
        <f>_xlfn.CONCAT(Orders[[#This Row],[OrderID]],Orders[[#This Row],[CustomerID]],Orders[[#This Row],[Order Value]])</f>
        <v>O05051C00573786.09</v>
      </c>
    </row>
    <row r="1729" spans="1:19" hidden="1" x14ac:dyDescent="0.25">
      <c r="A1729" s="1" t="s">
        <v>2219</v>
      </c>
      <c r="B1729" s="1" t="s">
        <v>487</v>
      </c>
      <c r="C1729" s="1" t="s">
        <v>221</v>
      </c>
      <c r="D1729" s="1" t="e">
        <f>VLOOKUP(C1729,Products[],2,FALSE)</f>
        <v>#N/A</v>
      </c>
      <c r="E1729" s="1" t="e">
        <f>VLOOKUP(Orders[[#This Row],[ProductID]],Products[],3,FALSE)</f>
        <v>#N/A</v>
      </c>
      <c r="F1729" s="1" t="s">
        <v>59</v>
      </c>
      <c r="G1729" s="1" t="str">
        <f>_xlfn.XLOOKUP(Orders[[#This Row],[CustomerID]],'Customers'!A:A,'Customers'!E:E)</f>
        <v>Consumer</v>
      </c>
      <c r="H1729" s="2">
        <v>45533</v>
      </c>
      <c r="I1729" s="2">
        <v>45540</v>
      </c>
      <c r="J1729">
        <v>18</v>
      </c>
      <c r="K1729">
        <v>4519.9799999999996</v>
      </c>
      <c r="L1729">
        <v>0</v>
      </c>
      <c r="M1729" s="1" t="s">
        <v>20</v>
      </c>
      <c r="N1729" s="1" t="s">
        <v>84</v>
      </c>
      <c r="O1729" s="1" t="s">
        <v>21</v>
      </c>
      <c r="P1729" s="3">
        <f>Orders[[#This Row],[Quantity]]*Orders[[#This Row],[UnitPrice]]*(1-Orders[[#This Row],[Discount]])</f>
        <v>81359.639999999985</v>
      </c>
      <c r="Q1729" s="1" t="str">
        <f>IF(AND(Orders[[#This Row],[Order Value]]&gt;50000,Orders[[#This Row],[Status]]="Completed"),"Yes","No")</f>
        <v>No</v>
      </c>
      <c r="R1729" s="1" t="str">
        <f>IF(OR(Orders[[#This Row],[Region]]="Dhaka",Orders[[#This Row],[Region]]="Chattogram"),"Priority","Standard")</f>
        <v>Priority</v>
      </c>
      <c r="S1729" s="1" t="str">
        <f>_xlfn.CONCAT(Orders[[#This Row],[OrderID]],Orders[[#This Row],[CustomerID]],Orders[[#This Row],[Order Value]])</f>
        <v>O02805C005681359.64</v>
      </c>
    </row>
    <row r="1730" spans="1:19" hidden="1" x14ac:dyDescent="0.25">
      <c r="A1730" s="1" t="s">
        <v>2220</v>
      </c>
      <c r="B1730" s="1" t="s">
        <v>749</v>
      </c>
      <c r="C1730" s="1" t="s">
        <v>38</v>
      </c>
      <c r="D1730" s="1" t="e">
        <f>VLOOKUP(C1730,Products[],2,FALSE)</f>
        <v>#N/A</v>
      </c>
      <c r="E1730" s="1" t="e">
        <f>VLOOKUP(Orders[[#This Row],[ProductID]],Products[],3,FALSE)</f>
        <v>#N/A</v>
      </c>
      <c r="F1730" s="1" t="s">
        <v>13</v>
      </c>
      <c r="G1730" s="1" t="str">
        <f>_xlfn.XLOOKUP(Orders[[#This Row],[CustomerID]],'Customers'!A:A,'Customers'!E:E)</f>
        <v>SMB</v>
      </c>
      <c r="H1730" s="2">
        <v>45507</v>
      </c>
      <c r="I1730" s="2">
        <v>45510</v>
      </c>
      <c r="J1730">
        <v>19</v>
      </c>
      <c r="K1730">
        <v>7026.02</v>
      </c>
      <c r="L1730">
        <v>0.15</v>
      </c>
      <c r="M1730" s="1" t="s">
        <v>20</v>
      </c>
      <c r="N1730" s="1" t="s">
        <v>34</v>
      </c>
      <c r="O1730" s="1" t="s">
        <v>24</v>
      </c>
      <c r="P1730" s="3">
        <f>Orders[[#This Row],[Quantity]]*Orders[[#This Row],[UnitPrice]]*(1-Orders[[#This Row],[Discount]])</f>
        <v>113470.223</v>
      </c>
      <c r="Q1730" s="1" t="str">
        <f>IF(AND(Orders[[#This Row],[Order Value]]&gt;50000,Orders[[#This Row],[Status]]="Completed"),"Yes","No")</f>
        <v>Yes</v>
      </c>
      <c r="R1730" s="1" t="str">
        <f>IF(OR(Orders[[#This Row],[Region]]="Dhaka",Orders[[#This Row],[Region]]="Chattogram"),"Priority","Standard")</f>
        <v>Priority</v>
      </c>
      <c r="S1730" s="1" t="str">
        <f>_xlfn.CONCAT(Orders[[#This Row],[OrderID]],Orders[[#This Row],[CustomerID]],Orders[[#This Row],[Order Value]])</f>
        <v>O00187C0423113470.223</v>
      </c>
    </row>
    <row r="1731" spans="1:19" x14ac:dyDescent="0.25">
      <c r="A1731" s="1" t="s">
        <v>2221</v>
      </c>
      <c r="B1731" s="1" t="s">
        <v>253</v>
      </c>
      <c r="C1731" s="1" t="s">
        <v>41</v>
      </c>
      <c r="D1731" s="1" t="str">
        <f>VLOOKUP(C1731,Products[],2,FALSE)</f>
        <v>Personal Care Mini 941</v>
      </c>
      <c r="E1731" s="1" t="str">
        <f>VLOOKUP(Orders[[#This Row],[ProductID]],Products[],3,FALSE)</f>
        <v>Groceries</v>
      </c>
      <c r="F1731" s="1" t="s">
        <v>51</v>
      </c>
      <c r="G1731" s="1" t="str">
        <f>_xlfn.XLOOKUP(Orders[[#This Row],[CustomerID]],'Customers'!A:A,'Customers'!E:E)</f>
        <v>Consumer</v>
      </c>
      <c r="H1731" s="2">
        <v>45994</v>
      </c>
      <c r="I1731" s="2">
        <v>46004</v>
      </c>
      <c r="J1731">
        <v>22</v>
      </c>
      <c r="K1731">
        <v>3297.47</v>
      </c>
      <c r="L1731">
        <v>0.1</v>
      </c>
      <c r="M1731" s="1" t="s">
        <v>20</v>
      </c>
      <c r="N1731" s="1" t="s">
        <v>84</v>
      </c>
      <c r="O1731" s="1" t="s">
        <v>24</v>
      </c>
      <c r="P1731" s="3">
        <f>Orders[[#This Row],[Quantity]]*Orders[[#This Row],[UnitPrice]]*(1-Orders[[#This Row],[Discount]])</f>
        <v>65289.905999999995</v>
      </c>
      <c r="Q1731" s="1" t="str">
        <f>IF(AND(Orders[[#This Row],[Order Value]]&gt;50000,Orders[[#This Row],[Status]]="Completed"),"Yes","No")</f>
        <v>No</v>
      </c>
      <c r="R1731" s="1" t="str">
        <f>IF(OR(Orders[[#This Row],[Region]]="Dhaka",Orders[[#This Row],[Region]]="Chattogram"),"Priority","Standard")</f>
        <v>Priority</v>
      </c>
      <c r="S1731" s="1" t="str">
        <f>_xlfn.CONCAT(Orders[[#This Row],[OrderID]],Orders[[#This Row],[CustomerID]],Orders[[#This Row],[Order Value]])</f>
        <v>O01616C001965289.906</v>
      </c>
    </row>
    <row r="1732" spans="1:19" hidden="1" x14ac:dyDescent="0.25">
      <c r="A1732" s="1" t="s">
        <v>2222</v>
      </c>
      <c r="B1732" s="1" t="s">
        <v>334</v>
      </c>
      <c r="C1732" s="1" t="s">
        <v>38</v>
      </c>
      <c r="D1732" s="1" t="e">
        <f>VLOOKUP(C1732,Products[],2,FALSE)</f>
        <v>#N/A</v>
      </c>
      <c r="E1732" s="1" t="e">
        <f>VLOOKUP(Orders[[#This Row],[ProductID]],Products[],3,FALSE)</f>
        <v>#N/A</v>
      </c>
      <c r="F1732" s="1" t="s">
        <v>79</v>
      </c>
      <c r="G1732" s="1" t="str">
        <f>_xlfn.XLOOKUP(Orders[[#This Row],[CustomerID]],'Customers'!A:A,'Customers'!E:E)</f>
        <v>consumer</v>
      </c>
      <c r="H1732" s="2">
        <v>45875</v>
      </c>
      <c r="I1732" s="2">
        <v>45877</v>
      </c>
      <c r="J1732">
        <v>8</v>
      </c>
      <c r="K1732">
        <v>6715.32</v>
      </c>
      <c r="L1732">
        <v>0</v>
      </c>
      <c r="M1732" s="1" t="s">
        <v>20</v>
      </c>
      <c r="N1732" s="1" t="s">
        <v>84</v>
      </c>
      <c r="O1732" s="1" t="s">
        <v>29</v>
      </c>
      <c r="P1732" s="3">
        <f>Orders[[#This Row],[Quantity]]*Orders[[#This Row],[UnitPrice]]*(1-Orders[[#This Row],[Discount]])</f>
        <v>53722.559999999998</v>
      </c>
      <c r="Q1732" s="1" t="str">
        <f>IF(AND(Orders[[#This Row],[Order Value]]&gt;50000,Orders[[#This Row],[Status]]="Completed"),"Yes","No")</f>
        <v>No</v>
      </c>
      <c r="R1732" s="1" t="str">
        <f>IF(OR(Orders[[#This Row],[Region]]="Dhaka",Orders[[#This Row],[Region]]="Chattogram"),"Priority","Standard")</f>
        <v>Priority</v>
      </c>
      <c r="S1732" s="1" t="str">
        <f>_xlfn.CONCAT(Orders[[#This Row],[OrderID]],Orders[[#This Row],[CustomerID]],Orders[[#This Row],[Order Value]])</f>
        <v>O00053C039353722.56</v>
      </c>
    </row>
    <row r="1733" spans="1:19" hidden="1" x14ac:dyDescent="0.25">
      <c r="A1733" s="1" t="s">
        <v>2223</v>
      </c>
      <c r="B1733" s="1" t="s">
        <v>674</v>
      </c>
      <c r="C1733" s="1" t="s">
        <v>248</v>
      </c>
      <c r="D1733" s="1" t="e">
        <f>VLOOKUP(C1733,Products[],2,FALSE)</f>
        <v>#N/A</v>
      </c>
      <c r="E1733" s="1" t="e">
        <f>VLOOKUP(Orders[[#This Row],[ProductID]],Products[],3,FALSE)</f>
        <v>#N/A</v>
      </c>
      <c r="F1733" s="1" t="s">
        <v>33</v>
      </c>
      <c r="G1733" s="1" t="str">
        <f>_xlfn.XLOOKUP(Orders[[#This Row],[CustomerID]],'Customers'!A:A,'Customers'!E:E)</f>
        <v>SMB</v>
      </c>
      <c r="H1733" s="2">
        <v>45578</v>
      </c>
      <c r="I1733" s="2">
        <v>45583</v>
      </c>
      <c r="J1733">
        <v>21</v>
      </c>
      <c r="K1733">
        <v>3370.82</v>
      </c>
      <c r="L1733">
        <v>0.2</v>
      </c>
      <c r="M1733" s="1" t="s">
        <v>14</v>
      </c>
      <c r="N1733" s="1" t="s">
        <v>34</v>
      </c>
      <c r="O1733" s="1" t="s">
        <v>24</v>
      </c>
      <c r="P1733" s="3">
        <f>Orders[[#This Row],[Quantity]]*Orders[[#This Row],[UnitPrice]]*(1-Orders[[#This Row],[Discount]])</f>
        <v>56629.776000000005</v>
      </c>
      <c r="Q1733" s="1" t="str">
        <f>IF(AND(Orders[[#This Row],[Order Value]]&gt;50000,Orders[[#This Row],[Status]]="Completed"),"Yes","No")</f>
        <v>Yes</v>
      </c>
      <c r="R1733" s="1" t="str">
        <f>IF(OR(Orders[[#This Row],[Region]]="Dhaka",Orders[[#This Row],[Region]]="Chattogram"),"Priority","Standard")</f>
        <v>Standard</v>
      </c>
      <c r="S1733" s="1" t="str">
        <f>_xlfn.CONCAT(Orders[[#This Row],[OrderID]],Orders[[#This Row],[CustomerID]],Orders[[#This Row],[Order Value]])</f>
        <v>O01047C020656629.776</v>
      </c>
    </row>
    <row r="1734" spans="1:19" x14ac:dyDescent="0.25">
      <c r="A1734" s="1" t="s">
        <v>2224</v>
      </c>
      <c r="B1734" s="1" t="s">
        <v>388</v>
      </c>
      <c r="C1734" s="1" t="s">
        <v>154</v>
      </c>
      <c r="D1734" s="1" t="str">
        <f>VLOOKUP(C1734,Products[],2,FALSE)</f>
        <v>Household Standard 873</v>
      </c>
      <c r="E1734" s="1" t="str">
        <f>VLOOKUP(Orders[[#This Row],[ProductID]],Products[],3,FALSE)</f>
        <v>Groceries</v>
      </c>
      <c r="F1734" s="1" t="s">
        <v>59</v>
      </c>
      <c r="G1734" s="1" t="str">
        <f>_xlfn.XLOOKUP(Orders[[#This Row],[CustomerID]],'Customers'!A:A,'Customers'!E:E)</f>
        <v>Corporate</v>
      </c>
      <c r="H1734" s="2">
        <v>45461</v>
      </c>
      <c r="I1734" s="2">
        <v>45465</v>
      </c>
      <c r="J1734">
        <v>7</v>
      </c>
      <c r="K1734">
        <v>5798.93</v>
      </c>
      <c r="L1734">
        <v>0.2</v>
      </c>
      <c r="M1734" s="1" t="s">
        <v>43</v>
      </c>
      <c r="N1734" s="1" t="s">
        <v>34</v>
      </c>
      <c r="O1734" s="1" t="s">
        <v>21</v>
      </c>
      <c r="P1734" s="3">
        <f>Orders[[#This Row],[Quantity]]*Orders[[#This Row],[UnitPrice]]*(1-Orders[[#This Row],[Discount]])</f>
        <v>32474.008000000002</v>
      </c>
      <c r="Q1734" s="1" t="str">
        <f>IF(AND(Orders[[#This Row],[Order Value]]&gt;50000,Orders[[#This Row],[Status]]="Completed"),"Yes","No")</f>
        <v>No</v>
      </c>
      <c r="R1734" s="1" t="str">
        <f>IF(OR(Orders[[#This Row],[Region]]="Dhaka",Orders[[#This Row],[Region]]="Chattogram"),"Priority","Standard")</f>
        <v>Standard</v>
      </c>
      <c r="S1734" s="1" t="str">
        <f>_xlfn.CONCAT(Orders[[#This Row],[OrderID]],Orders[[#This Row],[CustomerID]],Orders[[#This Row],[Order Value]])</f>
        <v>O04460C030232474.008</v>
      </c>
    </row>
    <row r="1735" spans="1:19" x14ac:dyDescent="0.25">
      <c r="A1735" s="1" t="s">
        <v>2225</v>
      </c>
      <c r="B1735" s="1" t="s">
        <v>470</v>
      </c>
      <c r="C1735" s="1" t="s">
        <v>212</v>
      </c>
      <c r="D1735" s="1" t="str">
        <f>VLOOKUP(C1735,Products[],2,FALSE)</f>
        <v>Binders Lite 858</v>
      </c>
      <c r="E1735" s="1" t="str">
        <f>VLOOKUP(Orders[[#This Row],[ProductID]],Products[],3,FALSE)</f>
        <v>Office Supplies</v>
      </c>
      <c r="F1735" s="1" t="s">
        <v>19</v>
      </c>
      <c r="G1735" s="1" t="str">
        <f>_xlfn.XLOOKUP(Orders[[#This Row],[CustomerID]],'Customers'!A:A,'Customers'!E:E)</f>
        <v>consumer</v>
      </c>
      <c r="H1735" s="2">
        <v>46005</v>
      </c>
      <c r="I1735" s="2">
        <v>46003</v>
      </c>
      <c r="J1735">
        <v>13</v>
      </c>
      <c r="K1735">
        <v>3142.86</v>
      </c>
      <c r="L1735">
        <v>0.15</v>
      </c>
      <c r="M1735" s="1" t="s">
        <v>43</v>
      </c>
      <c r="N1735" s="1" t="s">
        <v>84</v>
      </c>
      <c r="O1735" s="1" t="s">
        <v>29</v>
      </c>
      <c r="P1735" s="3">
        <f>Orders[[#This Row],[Quantity]]*Orders[[#This Row],[UnitPrice]]*(1-Orders[[#This Row],[Discount]])</f>
        <v>34728.603000000003</v>
      </c>
      <c r="Q1735" s="1" t="str">
        <f>IF(AND(Orders[[#This Row],[Order Value]]&gt;50000,Orders[[#This Row],[Status]]="Completed"),"Yes","No")</f>
        <v>No</v>
      </c>
      <c r="R1735" s="1" t="str">
        <f>IF(OR(Orders[[#This Row],[Region]]="Dhaka",Orders[[#This Row],[Region]]="Chattogram"),"Priority","Standard")</f>
        <v>Standard</v>
      </c>
      <c r="S1735" s="1" t="str">
        <f>_xlfn.CONCAT(Orders[[#This Row],[OrderID]],Orders[[#This Row],[CustomerID]],Orders[[#This Row],[Order Value]])</f>
        <v>O02135C013334728.603</v>
      </c>
    </row>
    <row r="1736" spans="1:19" x14ac:dyDescent="0.25">
      <c r="A1736" s="1" t="s">
        <v>2226</v>
      </c>
      <c r="B1736" s="1" t="s">
        <v>435</v>
      </c>
      <c r="C1736" s="1" t="s">
        <v>473</v>
      </c>
      <c r="D1736" s="1" t="str">
        <f>VLOOKUP(C1736,Products[],2,FALSE)</f>
        <v>Laptops Prime 770</v>
      </c>
      <c r="E1736" s="1" t="str">
        <f>VLOOKUP(Orders[[#This Row],[ProductID]],Products[],3,FALSE)</f>
        <v>Electronics</v>
      </c>
      <c r="F1736" s="1" t="s">
        <v>19</v>
      </c>
      <c r="G1736" s="1" t="str">
        <f>_xlfn.XLOOKUP(Orders[[#This Row],[CustomerID]],'Customers'!A:A,'Customers'!E:E)</f>
        <v>Consumer</v>
      </c>
      <c r="H1736" s="2">
        <v>45897</v>
      </c>
      <c r="I1736" s="2">
        <v>45909</v>
      </c>
      <c r="J1736">
        <v>10</v>
      </c>
      <c r="K1736">
        <v>7882.41</v>
      </c>
      <c r="L1736">
        <v>0.2</v>
      </c>
      <c r="M1736" s="1" t="s">
        <v>20</v>
      </c>
      <c r="N1736" s="1" t="s">
        <v>34</v>
      </c>
      <c r="O1736" s="1" t="s">
        <v>21</v>
      </c>
      <c r="P1736" s="3">
        <f>Orders[[#This Row],[Quantity]]*Orders[[#This Row],[UnitPrice]]*(1-Orders[[#This Row],[Discount]])</f>
        <v>63059.280000000006</v>
      </c>
      <c r="Q1736" s="1" t="str">
        <f>IF(AND(Orders[[#This Row],[Order Value]]&gt;50000,Orders[[#This Row],[Status]]="Completed"),"Yes","No")</f>
        <v>Yes</v>
      </c>
      <c r="R1736" s="1" t="str">
        <f>IF(OR(Orders[[#This Row],[Region]]="Dhaka",Orders[[#This Row],[Region]]="Chattogram"),"Priority","Standard")</f>
        <v>Priority</v>
      </c>
      <c r="S1736" s="1" t="str">
        <f>_xlfn.CONCAT(Orders[[#This Row],[OrderID]],Orders[[#This Row],[CustomerID]],Orders[[#This Row],[Order Value]])</f>
        <v>O04392C001063059.28</v>
      </c>
    </row>
    <row r="1737" spans="1:19" x14ac:dyDescent="0.25">
      <c r="A1737" s="1" t="s">
        <v>2227</v>
      </c>
      <c r="B1737" s="1" t="s">
        <v>286</v>
      </c>
      <c r="C1737" s="1" t="s">
        <v>81</v>
      </c>
      <c r="D1737" s="1" t="str">
        <f>VLOOKUP(C1737,Products[],2,FALSE)</f>
        <v>Beverages Pro 760</v>
      </c>
      <c r="E1737" s="1" t="str">
        <f>VLOOKUP(Orders[[#This Row],[ProductID]],Products[],3,FALSE)</f>
        <v>Groceries</v>
      </c>
      <c r="F1737" s="1" t="s">
        <v>23</v>
      </c>
      <c r="G1737" s="1" t="str">
        <f>_xlfn.XLOOKUP(Orders[[#This Row],[CustomerID]],'Customers'!A:A,'Customers'!E:E)</f>
        <v>Consumer</v>
      </c>
      <c r="H1737" s="2">
        <v>45606</v>
      </c>
      <c r="I1737" s="2">
        <v>45609</v>
      </c>
      <c r="J1737">
        <v>9</v>
      </c>
      <c r="K1737">
        <v>6941.38</v>
      </c>
      <c r="L1737">
        <v>0</v>
      </c>
      <c r="M1737" s="1" t="s">
        <v>52</v>
      </c>
      <c r="N1737" s="1" t="s">
        <v>28</v>
      </c>
      <c r="O1737" s="1" t="s">
        <v>21</v>
      </c>
      <c r="P1737" s="3">
        <f>Orders[[#This Row],[Quantity]]*Orders[[#This Row],[UnitPrice]]*(1-Orders[[#This Row],[Discount]])</f>
        <v>62472.42</v>
      </c>
      <c r="Q1737" s="1" t="str">
        <f>IF(AND(Orders[[#This Row],[Order Value]]&gt;50000,Orders[[#This Row],[Status]]="Completed"),"Yes","No")</f>
        <v>No</v>
      </c>
      <c r="R1737" s="1" t="str">
        <f>IF(OR(Orders[[#This Row],[Region]]="Dhaka",Orders[[#This Row],[Region]]="Chattogram"),"Priority","Standard")</f>
        <v>Priority</v>
      </c>
      <c r="S1737" s="1" t="str">
        <f>_xlfn.CONCAT(Orders[[#This Row],[OrderID]],Orders[[#This Row],[CustomerID]],Orders[[#This Row],[Order Value]])</f>
        <v>O03166C012062472.42</v>
      </c>
    </row>
    <row r="1738" spans="1:19" x14ac:dyDescent="0.25">
      <c r="A1738" s="1" t="s">
        <v>2228</v>
      </c>
      <c r="B1738" s="1" t="s">
        <v>344</v>
      </c>
      <c r="C1738" s="1" t="s">
        <v>114</v>
      </c>
      <c r="D1738" s="1" t="str">
        <f>VLOOKUP(C1738,Products[],2,FALSE)</f>
        <v>Snacks Standard 963</v>
      </c>
      <c r="E1738" s="1" t="str">
        <f>VLOOKUP(Orders[[#This Row],[ProductID]],Products[],3,FALSE)</f>
        <v>Groceries</v>
      </c>
      <c r="F1738" s="1" t="s">
        <v>51</v>
      </c>
      <c r="G1738" s="1" t="str">
        <f>_xlfn.XLOOKUP(Orders[[#This Row],[CustomerID]],'Customers'!A:A,'Customers'!E:E)</f>
        <v>consumer</v>
      </c>
      <c r="H1738" s="2">
        <v>45536</v>
      </c>
      <c r="I1738" s="2">
        <v>45542</v>
      </c>
      <c r="J1738">
        <v>16</v>
      </c>
      <c r="K1738">
        <v>1251.01</v>
      </c>
      <c r="L1738">
        <v>0</v>
      </c>
      <c r="M1738" s="1" t="s">
        <v>14</v>
      </c>
      <c r="N1738" s="1" t="s">
        <v>34</v>
      </c>
      <c r="O1738" s="1" t="s">
        <v>24</v>
      </c>
      <c r="P1738" s="3">
        <f>Orders[[#This Row],[Quantity]]*Orders[[#This Row],[UnitPrice]]*(1-Orders[[#This Row],[Discount]])</f>
        <v>20016.16</v>
      </c>
      <c r="Q1738" s="1" t="str">
        <f>IF(AND(Orders[[#This Row],[Order Value]]&gt;50000,Orders[[#This Row],[Status]]="Completed"),"Yes","No")</f>
        <v>No</v>
      </c>
      <c r="R1738" s="1" t="str">
        <f>IF(OR(Orders[[#This Row],[Region]]="Dhaka",Orders[[#This Row],[Region]]="Chattogram"),"Priority","Standard")</f>
        <v>Standard</v>
      </c>
      <c r="S1738" s="1" t="str">
        <f>_xlfn.CONCAT(Orders[[#This Row],[OrderID]],Orders[[#This Row],[CustomerID]],Orders[[#This Row],[Order Value]])</f>
        <v>O03754C036820016.16</v>
      </c>
    </row>
    <row r="1739" spans="1:19" x14ac:dyDescent="0.25">
      <c r="A1739" s="1" t="s">
        <v>2229</v>
      </c>
      <c r="B1739" s="1" t="s">
        <v>1555</v>
      </c>
      <c r="C1739" s="1" t="s">
        <v>124</v>
      </c>
      <c r="D1739" s="1" t="str">
        <f>VLOOKUP(C1739,Products[],2,FALSE)</f>
        <v>Decor Lite 474</v>
      </c>
      <c r="E1739" s="1" t="str">
        <f>VLOOKUP(Orders[[#This Row],[ProductID]],Products[],3,FALSE)</f>
        <v>Furniture</v>
      </c>
      <c r="F1739" s="1" t="s">
        <v>63</v>
      </c>
      <c r="G1739" s="1" t="str">
        <f>_xlfn.XLOOKUP(Orders[[#This Row],[CustomerID]],'Customers'!A:A,'Customers'!E:E)</f>
        <v>Home Office</v>
      </c>
      <c r="H1739" s="2">
        <v>45865</v>
      </c>
      <c r="I1739" s="2">
        <v>45870</v>
      </c>
      <c r="J1739">
        <v>2</v>
      </c>
      <c r="K1739">
        <v>1703</v>
      </c>
      <c r="L1739">
        <v>0.2</v>
      </c>
      <c r="M1739" s="1" t="s">
        <v>52</v>
      </c>
      <c r="N1739" s="1" t="s">
        <v>34</v>
      </c>
      <c r="O1739" s="1" t="s">
        <v>35</v>
      </c>
      <c r="P1739" s="3">
        <f>Orders[[#This Row],[Quantity]]*Orders[[#This Row],[UnitPrice]]*(1-Orders[[#This Row],[Discount]])</f>
        <v>2724.8</v>
      </c>
      <c r="Q1739" s="1" t="str">
        <f>IF(AND(Orders[[#This Row],[Order Value]]&gt;50000,Orders[[#This Row],[Status]]="Completed"),"Yes","No")</f>
        <v>No</v>
      </c>
      <c r="R1739" s="1" t="str">
        <f>IF(OR(Orders[[#This Row],[Region]]="Dhaka",Orders[[#This Row],[Region]]="Chattogram"),"Priority","Standard")</f>
        <v>Priority</v>
      </c>
      <c r="S1739" s="1" t="str">
        <f>_xlfn.CONCAT(Orders[[#This Row],[OrderID]],Orders[[#This Row],[CustomerID]],Orders[[#This Row],[Order Value]])</f>
        <v>O04377C01992724.8</v>
      </c>
    </row>
    <row r="1740" spans="1:19" x14ac:dyDescent="0.25">
      <c r="A1740" s="1" t="s">
        <v>2230</v>
      </c>
      <c r="B1740" s="1" t="s">
        <v>77</v>
      </c>
      <c r="C1740" s="1" t="s">
        <v>18</v>
      </c>
      <c r="D1740" s="1" t="str">
        <f>VLOOKUP(C1740,Products[],2,FALSE)</f>
        <v>Labels Deluxe 800</v>
      </c>
      <c r="E1740" s="1" t="str">
        <f>VLOOKUP(Orders[[#This Row],[ProductID]],Products[],3,FALSE)</f>
        <v>Office Supplies</v>
      </c>
      <c r="F1740" s="1" t="s">
        <v>23</v>
      </c>
      <c r="G1740" s="1" t="str">
        <f>_xlfn.XLOOKUP(Orders[[#This Row],[CustomerID]],'Customers'!A:A,'Customers'!E:E)</f>
        <v>Home Office</v>
      </c>
      <c r="H1740" s="2">
        <v>45945</v>
      </c>
      <c r="I1740" s="2">
        <v>45953</v>
      </c>
      <c r="J1740">
        <v>4</v>
      </c>
      <c r="K1740">
        <v>2665.64</v>
      </c>
      <c r="L1740">
        <v>0</v>
      </c>
      <c r="M1740" s="1" t="s">
        <v>20</v>
      </c>
      <c r="N1740" s="1" t="s">
        <v>34</v>
      </c>
      <c r="O1740" s="1" t="s">
        <v>35</v>
      </c>
      <c r="P1740" s="3">
        <f>Orders[[#This Row],[Quantity]]*Orders[[#This Row],[UnitPrice]]*(1-Orders[[#This Row],[Discount]])</f>
        <v>10662.56</v>
      </c>
      <c r="Q1740" s="1" t="str">
        <f>IF(AND(Orders[[#This Row],[Order Value]]&gt;50000,Orders[[#This Row],[Status]]="Completed"),"Yes","No")</f>
        <v>No</v>
      </c>
      <c r="R1740" s="1" t="str">
        <f>IF(OR(Orders[[#This Row],[Region]]="Dhaka",Orders[[#This Row],[Region]]="Chattogram"),"Priority","Standard")</f>
        <v>Priority</v>
      </c>
      <c r="S1740" s="1" t="str">
        <f>_xlfn.CONCAT(Orders[[#This Row],[OrderID]],Orders[[#This Row],[CustomerID]],Orders[[#This Row],[Order Value]])</f>
        <v>O04083C007710662.56</v>
      </c>
    </row>
    <row r="1741" spans="1:19" x14ac:dyDescent="0.25">
      <c r="A1741" s="1" t="s">
        <v>2231</v>
      </c>
      <c r="B1741" s="1" t="s">
        <v>583</v>
      </c>
      <c r="C1741" s="1" t="s">
        <v>159</v>
      </c>
      <c r="D1741" s="1" t="str">
        <f>VLOOKUP(C1741,Products[],2,FALSE)</f>
        <v>Kids Pro 394</v>
      </c>
      <c r="E1741" s="1" t="str">
        <f>VLOOKUP(Orders[[#This Row],[ProductID]],Products[],3,FALSE)</f>
        <v>Apparel</v>
      </c>
      <c r="F1741" s="1" t="s">
        <v>63</v>
      </c>
      <c r="G1741" s="1" t="str">
        <f>_xlfn.XLOOKUP(Orders[[#This Row],[CustomerID]],'Customers'!A:A,'Customers'!E:E)</f>
        <v>consumer</v>
      </c>
      <c r="H1741" s="2">
        <v>45398</v>
      </c>
      <c r="I1741" s="2">
        <v>45398</v>
      </c>
      <c r="J1741">
        <v>19</v>
      </c>
      <c r="K1741">
        <v>5743.77</v>
      </c>
      <c r="L1741">
        <v>0.1</v>
      </c>
      <c r="M1741" s="1" t="s">
        <v>39</v>
      </c>
      <c r="N1741" s="1" t="s">
        <v>15</v>
      </c>
      <c r="O1741" s="1" t="s">
        <v>29</v>
      </c>
      <c r="P1741" s="3">
        <f>Orders[[#This Row],[Quantity]]*Orders[[#This Row],[UnitPrice]]*(1-Orders[[#This Row],[Discount]])</f>
        <v>98218.467000000004</v>
      </c>
      <c r="Q1741" s="1" t="str">
        <f>IF(AND(Orders[[#This Row],[Order Value]]&gt;50000,Orders[[#This Row],[Status]]="Completed"),"Yes","No")</f>
        <v>No</v>
      </c>
      <c r="R1741" s="1" t="str">
        <f>IF(OR(Orders[[#This Row],[Region]]="Dhaka",Orders[[#This Row],[Region]]="Chattogram"),"Priority","Standard")</f>
        <v>Standard</v>
      </c>
      <c r="S1741" s="1" t="str">
        <f>_xlfn.CONCAT(Orders[[#This Row],[OrderID]],Orders[[#This Row],[CustomerID]],Orders[[#This Row],[Order Value]])</f>
        <v>O05708C010198218.467</v>
      </c>
    </row>
    <row r="1742" spans="1:19" x14ac:dyDescent="0.25">
      <c r="A1742" s="1" t="s">
        <v>403</v>
      </c>
      <c r="B1742" s="1" t="s">
        <v>123</v>
      </c>
      <c r="C1742" s="1" t="s">
        <v>71</v>
      </c>
      <c r="D1742" s="1" t="str">
        <f>VLOOKUP(C1742,Products[],2,FALSE)</f>
        <v>Cameras Classic 922</v>
      </c>
      <c r="E1742" s="1" t="str">
        <f>VLOOKUP(Orders[[#This Row],[ProductID]],Products[],3,FALSE)</f>
        <v>Electronics</v>
      </c>
      <c r="F1742" s="1" t="s">
        <v>55</v>
      </c>
      <c r="G1742" s="1" t="str">
        <f>_xlfn.XLOOKUP(Orders[[#This Row],[CustomerID]],'Customers'!A:A,'Customers'!E:E)</f>
        <v>Home Office</v>
      </c>
      <c r="H1742" s="2">
        <v>45979</v>
      </c>
      <c r="I1742" s="2">
        <v>45983</v>
      </c>
      <c r="J1742">
        <v>3</v>
      </c>
      <c r="K1742">
        <v>7179.36</v>
      </c>
      <c r="L1742">
        <v>0.15</v>
      </c>
      <c r="M1742" s="1" t="s">
        <v>20</v>
      </c>
      <c r="N1742" s="1" t="s">
        <v>15</v>
      </c>
      <c r="O1742" s="1" t="s">
        <v>35</v>
      </c>
      <c r="P1742" s="3">
        <f>Orders[[#This Row],[Quantity]]*Orders[[#This Row],[UnitPrice]]*(1-Orders[[#This Row],[Discount]])</f>
        <v>18307.367999999999</v>
      </c>
      <c r="Q1742" s="1" t="str">
        <f>IF(AND(Orders[[#This Row],[Order Value]]&gt;50000,Orders[[#This Row],[Status]]="Completed"),"Yes","No")</f>
        <v>No</v>
      </c>
      <c r="R1742" s="1" t="str">
        <f>IF(OR(Orders[[#This Row],[Region]]="Dhaka",Orders[[#This Row],[Region]]="Chattogram"),"Priority","Standard")</f>
        <v>Priority</v>
      </c>
      <c r="S1742" s="1" t="str">
        <f>_xlfn.CONCAT(Orders[[#This Row],[OrderID]],Orders[[#This Row],[CustomerID]],Orders[[#This Row],[Order Value]])</f>
        <v>O00196C039218307.368</v>
      </c>
    </row>
    <row r="1743" spans="1:19" x14ac:dyDescent="0.25">
      <c r="A1743" s="1" t="s">
        <v>2232</v>
      </c>
      <c r="B1743" s="1" t="s">
        <v>1538</v>
      </c>
      <c r="C1743" s="1" t="s">
        <v>124</v>
      </c>
      <c r="D1743" s="1" t="str">
        <f>VLOOKUP(C1743,Products[],2,FALSE)</f>
        <v>Decor Lite 474</v>
      </c>
      <c r="E1743" s="1" t="str">
        <f>VLOOKUP(Orders[[#This Row],[ProductID]],Products[],3,FALSE)</f>
        <v>Furniture</v>
      </c>
      <c r="F1743" s="1" t="s">
        <v>55</v>
      </c>
      <c r="G1743" s="1" t="str">
        <f>_xlfn.XLOOKUP(Orders[[#This Row],[CustomerID]],'Customers'!A:A,'Customers'!E:E)</f>
        <v>Consumer</v>
      </c>
      <c r="H1743" s="2">
        <v>45543</v>
      </c>
      <c r="I1743" s="2">
        <v>45546</v>
      </c>
      <c r="J1743">
        <v>23</v>
      </c>
      <c r="K1743">
        <v>1987.49</v>
      </c>
      <c r="L1743">
        <v>0.2</v>
      </c>
      <c r="M1743" s="1" t="s">
        <v>20</v>
      </c>
      <c r="N1743" s="1" t="s">
        <v>28</v>
      </c>
      <c r="O1743" s="1" t="s">
        <v>21</v>
      </c>
      <c r="P1743" s="3">
        <f>Orders[[#This Row],[Quantity]]*Orders[[#This Row],[UnitPrice]]*(1-Orders[[#This Row],[Discount]])</f>
        <v>36569.815999999999</v>
      </c>
      <c r="Q1743" s="1" t="str">
        <f>IF(AND(Orders[[#This Row],[Order Value]]&gt;50000,Orders[[#This Row],[Status]]="Completed"),"Yes","No")</f>
        <v>No</v>
      </c>
      <c r="R1743" s="1" t="str">
        <f>IF(OR(Orders[[#This Row],[Region]]="Dhaka",Orders[[#This Row],[Region]]="Chattogram"),"Priority","Standard")</f>
        <v>Priority</v>
      </c>
      <c r="S1743" s="1" t="str">
        <f>_xlfn.CONCAT(Orders[[#This Row],[OrderID]],Orders[[#This Row],[CustomerID]],Orders[[#This Row],[Order Value]])</f>
        <v>O02842C039436569.816</v>
      </c>
    </row>
    <row r="1744" spans="1:19" x14ac:dyDescent="0.25">
      <c r="A1744" s="1" t="s">
        <v>2233</v>
      </c>
      <c r="B1744" s="1" t="s">
        <v>1045</v>
      </c>
      <c r="C1744" s="1" t="s">
        <v>87</v>
      </c>
      <c r="D1744" s="1" t="str">
        <f>VLOOKUP(C1744,Products[],2,FALSE)</f>
        <v>Storage Plus 812</v>
      </c>
      <c r="E1744" s="1" t="str">
        <f>VLOOKUP(Orders[[#This Row],[ProductID]],Products[],3,FALSE)</f>
        <v>Furniture</v>
      </c>
      <c r="F1744" s="1" t="s">
        <v>55</v>
      </c>
      <c r="G1744" s="1" t="str">
        <f>_xlfn.XLOOKUP(Orders[[#This Row],[CustomerID]],'Customers'!A:A,'Customers'!E:E)</f>
        <v>Consumer</v>
      </c>
      <c r="H1744" s="2">
        <v>45956</v>
      </c>
      <c r="I1744" s="2">
        <v>45966</v>
      </c>
      <c r="J1744">
        <v>5</v>
      </c>
      <c r="K1744">
        <v>4382.42</v>
      </c>
      <c r="L1744">
        <v>0.05</v>
      </c>
      <c r="M1744" s="1" t="s">
        <v>39</v>
      </c>
      <c r="N1744" s="1" t="s">
        <v>34</v>
      </c>
      <c r="O1744" s="1" t="s">
        <v>21</v>
      </c>
      <c r="P1744" s="3">
        <f>Orders[[#This Row],[Quantity]]*Orders[[#This Row],[UnitPrice]]*(1-Orders[[#This Row],[Discount]])</f>
        <v>20816.494999999999</v>
      </c>
      <c r="Q1744" s="1" t="str">
        <f>IF(AND(Orders[[#This Row],[Order Value]]&gt;50000,Orders[[#This Row],[Status]]="Completed"),"Yes","No")</f>
        <v>No</v>
      </c>
      <c r="R1744" s="1" t="str">
        <f>IF(OR(Orders[[#This Row],[Region]]="Dhaka",Orders[[#This Row],[Region]]="Chattogram"),"Priority","Standard")</f>
        <v>Standard</v>
      </c>
      <c r="S1744" s="1" t="str">
        <f>_xlfn.CONCAT(Orders[[#This Row],[OrderID]],Orders[[#This Row],[CustomerID]],Orders[[#This Row],[Order Value]])</f>
        <v>O00236C045520816.495</v>
      </c>
    </row>
    <row r="1745" spans="1:19" x14ac:dyDescent="0.25">
      <c r="A1745" s="1" t="s">
        <v>2234</v>
      </c>
      <c r="B1745" s="1" t="s">
        <v>329</v>
      </c>
      <c r="C1745" s="1" t="s">
        <v>174</v>
      </c>
      <c r="D1745" s="1" t="str">
        <f>VLOOKUP(C1745,Products[],2,FALSE)</f>
        <v>Women Eco 309</v>
      </c>
      <c r="E1745" s="1" t="str">
        <f>VLOOKUP(Orders[[#This Row],[ProductID]],Products[],3,FALSE)</f>
        <v>Apparel</v>
      </c>
      <c r="F1745" s="1" t="s">
        <v>59</v>
      </c>
      <c r="G1745" s="1" t="str">
        <f>_xlfn.XLOOKUP(Orders[[#This Row],[CustomerID]],'Customers'!A:A,'Customers'!E:E)</f>
        <v>SMB</v>
      </c>
      <c r="H1745" s="2">
        <v>45756</v>
      </c>
      <c r="I1745" s="2">
        <v>45763</v>
      </c>
      <c r="J1745">
        <v>12</v>
      </c>
      <c r="K1745">
        <v>715.74</v>
      </c>
      <c r="L1745">
        <v>0.2</v>
      </c>
      <c r="M1745" s="1" t="s">
        <v>20</v>
      </c>
      <c r="N1745" s="1" t="s">
        <v>34</v>
      </c>
      <c r="O1745" s="1" t="s">
        <v>21</v>
      </c>
      <c r="P1745" s="3">
        <f>Orders[[#This Row],[Quantity]]*Orders[[#This Row],[UnitPrice]]*(1-Orders[[#This Row],[Discount]])</f>
        <v>6871.1040000000012</v>
      </c>
      <c r="Q1745" s="1" t="str">
        <f>IF(AND(Orders[[#This Row],[Order Value]]&gt;50000,Orders[[#This Row],[Status]]="Completed"),"Yes","No")</f>
        <v>No</v>
      </c>
      <c r="R1745" s="1" t="str">
        <f>IF(OR(Orders[[#This Row],[Region]]="Dhaka",Orders[[#This Row],[Region]]="Chattogram"),"Priority","Standard")</f>
        <v>Priority</v>
      </c>
      <c r="S1745" s="1" t="str">
        <f>_xlfn.CONCAT(Orders[[#This Row],[OrderID]],Orders[[#This Row],[CustomerID]],Orders[[#This Row],[Order Value]])</f>
        <v>O05175C04406871.104</v>
      </c>
    </row>
    <row r="1746" spans="1:19" x14ac:dyDescent="0.25">
      <c r="A1746" s="1" t="s">
        <v>2235</v>
      </c>
      <c r="B1746" s="1" t="s">
        <v>328</v>
      </c>
      <c r="C1746" s="1" t="s">
        <v>154</v>
      </c>
      <c r="D1746" s="1" t="str">
        <f>VLOOKUP(C1746,Products[],2,FALSE)</f>
        <v>Household Standard 873</v>
      </c>
      <c r="E1746" s="1" t="str">
        <f>VLOOKUP(Orders[[#This Row],[ProductID]],Products[],3,FALSE)</f>
        <v>Groceries</v>
      </c>
      <c r="F1746" s="1" t="s">
        <v>105</v>
      </c>
      <c r="G1746" s="1" t="str">
        <f>_xlfn.XLOOKUP(Orders[[#This Row],[CustomerID]],'Customers'!A:A,'Customers'!E:E)</f>
        <v>Consumer</v>
      </c>
      <c r="H1746" s="2">
        <v>45407</v>
      </c>
      <c r="I1746" s="2">
        <v>45408</v>
      </c>
      <c r="J1746">
        <v>23</v>
      </c>
      <c r="K1746">
        <v>6390.24</v>
      </c>
      <c r="L1746">
        <v>0</v>
      </c>
      <c r="M1746" s="1" t="s">
        <v>43</v>
      </c>
      <c r="N1746" s="1" t="s">
        <v>34</v>
      </c>
      <c r="O1746" s="1" t="s">
        <v>29</v>
      </c>
      <c r="P1746" s="3">
        <f>Orders[[#This Row],[Quantity]]*Orders[[#This Row],[UnitPrice]]*(1-Orders[[#This Row],[Discount]])</f>
        <v>146975.51999999999</v>
      </c>
      <c r="Q1746" s="1" t="str">
        <f>IF(AND(Orders[[#This Row],[Order Value]]&gt;50000,Orders[[#This Row],[Status]]="Completed"),"Yes","No")</f>
        <v>Yes</v>
      </c>
      <c r="R1746" s="1" t="str">
        <f>IF(OR(Orders[[#This Row],[Region]]="Dhaka",Orders[[#This Row],[Region]]="Chattogram"),"Priority","Standard")</f>
        <v>Standard</v>
      </c>
      <c r="S1746" s="1" t="str">
        <f>_xlfn.CONCAT(Orders[[#This Row],[OrderID]],Orders[[#This Row],[CustomerID]],Orders[[#This Row],[Order Value]])</f>
        <v>O04020C0075146975.52</v>
      </c>
    </row>
    <row r="1747" spans="1:19" x14ac:dyDescent="0.25">
      <c r="A1747" s="1" t="s">
        <v>2236</v>
      </c>
      <c r="B1747" s="1" t="s">
        <v>724</v>
      </c>
      <c r="C1747" s="1" t="s">
        <v>78</v>
      </c>
      <c r="D1747" s="1" t="str">
        <f>VLOOKUP(C1747,Products[],2,FALSE)</f>
        <v>Personal Care Eco 185</v>
      </c>
      <c r="E1747" s="1" t="str">
        <f>VLOOKUP(Orders[[#This Row],[ProductID]],Products[],3,FALSE)</f>
        <v>Groceries</v>
      </c>
      <c r="F1747" s="1" t="s">
        <v>125</v>
      </c>
      <c r="G1747" s="1" t="str">
        <f>_xlfn.XLOOKUP(Orders[[#This Row],[CustomerID]],'Customers'!A:A,'Customers'!E:E)</f>
        <v>Corporate</v>
      </c>
      <c r="H1747" s="2">
        <v>45668</v>
      </c>
      <c r="I1747" s="2">
        <v>45674</v>
      </c>
      <c r="J1747">
        <v>14</v>
      </c>
      <c r="K1747">
        <v>4862.84</v>
      </c>
      <c r="L1747">
        <v>0.2</v>
      </c>
      <c r="M1747" s="1" t="s">
        <v>20</v>
      </c>
      <c r="N1747" s="1" t="s">
        <v>28</v>
      </c>
      <c r="O1747" s="1" t="s">
        <v>35</v>
      </c>
      <c r="P1747" s="3">
        <f>Orders[[#This Row],[Quantity]]*Orders[[#This Row],[UnitPrice]]*(1-Orders[[#This Row],[Discount]])</f>
        <v>54463.808000000012</v>
      </c>
      <c r="Q1747" s="1" t="str">
        <f>IF(AND(Orders[[#This Row],[Order Value]]&gt;50000,Orders[[#This Row],[Status]]="Completed"),"Yes","No")</f>
        <v>No</v>
      </c>
      <c r="R1747" s="1" t="str">
        <f>IF(OR(Orders[[#This Row],[Region]]="Dhaka",Orders[[#This Row],[Region]]="Chattogram"),"Priority","Standard")</f>
        <v>Priority</v>
      </c>
      <c r="S1747" s="1" t="str">
        <f>_xlfn.CONCAT(Orders[[#This Row],[OrderID]],Orders[[#This Row],[CustomerID]],Orders[[#This Row],[Order Value]])</f>
        <v>O03525C008554463.808</v>
      </c>
    </row>
    <row r="1748" spans="1:19" x14ac:dyDescent="0.25">
      <c r="A1748" s="1" t="s">
        <v>2237</v>
      </c>
      <c r="B1748" s="1" t="s">
        <v>514</v>
      </c>
      <c r="C1748" s="1" t="s">
        <v>201</v>
      </c>
      <c r="D1748" s="1" t="str">
        <f>VLOOKUP(C1748,Products[],2,FALSE)</f>
        <v>Men Lite 154 (New)</v>
      </c>
      <c r="E1748" s="1" t="str">
        <f>VLOOKUP(Orders[[#This Row],[ProductID]],Products[],3,FALSE)</f>
        <v>Apparel</v>
      </c>
      <c r="F1748" s="1" t="s">
        <v>42</v>
      </c>
      <c r="G1748" s="1" t="str">
        <f>_xlfn.XLOOKUP(Orders[[#This Row],[CustomerID]],'Customers'!A:A,'Customers'!E:E)</f>
        <v>consumer</v>
      </c>
      <c r="H1748" s="2">
        <v>45623</v>
      </c>
      <c r="I1748" s="2">
        <v>45624</v>
      </c>
      <c r="J1748">
        <v>11</v>
      </c>
      <c r="K1748">
        <v>5901.18</v>
      </c>
      <c r="L1748">
        <v>0</v>
      </c>
      <c r="M1748" s="1" t="s">
        <v>20</v>
      </c>
      <c r="N1748" s="1" t="s">
        <v>34</v>
      </c>
      <c r="O1748" s="1" t="s">
        <v>35</v>
      </c>
      <c r="P1748" s="3">
        <f>Orders[[#This Row],[Quantity]]*Orders[[#This Row],[UnitPrice]]*(1-Orders[[#This Row],[Discount]])</f>
        <v>64912.98</v>
      </c>
      <c r="Q1748" s="1" t="str">
        <f>IF(AND(Orders[[#This Row],[Order Value]]&gt;50000,Orders[[#This Row],[Status]]="Completed"),"Yes","No")</f>
        <v>Yes</v>
      </c>
      <c r="R1748" s="1" t="str">
        <f>IF(OR(Orders[[#This Row],[Region]]="Dhaka",Orders[[#This Row],[Region]]="Chattogram"),"Priority","Standard")</f>
        <v>Priority</v>
      </c>
      <c r="S1748" s="1" t="str">
        <f>_xlfn.CONCAT(Orders[[#This Row],[OrderID]],Orders[[#This Row],[CustomerID]],Orders[[#This Row],[Order Value]])</f>
        <v>O03905C013164912.98</v>
      </c>
    </row>
    <row r="1749" spans="1:19" hidden="1" x14ac:dyDescent="0.25">
      <c r="A1749" s="1" t="s">
        <v>2238</v>
      </c>
      <c r="B1749" s="1" t="s">
        <v>1302</v>
      </c>
      <c r="C1749" s="1" t="s">
        <v>248</v>
      </c>
      <c r="D1749" s="1" t="e">
        <f>VLOOKUP(C1749,Products[],2,FALSE)</f>
        <v>#N/A</v>
      </c>
      <c r="E1749" s="1" t="e">
        <f>VLOOKUP(Orders[[#This Row],[ProductID]],Products[],3,FALSE)</f>
        <v>#N/A</v>
      </c>
      <c r="F1749" s="1" t="s">
        <v>59</v>
      </c>
      <c r="G1749" s="1" t="str">
        <f>_xlfn.XLOOKUP(Orders[[#This Row],[CustomerID]],'Customers'!A:A,'Customers'!E:E)</f>
        <v>Consumer</v>
      </c>
      <c r="H1749" s="2">
        <v>45393</v>
      </c>
      <c r="I1749" s="2">
        <v>45392</v>
      </c>
      <c r="J1749">
        <v>22</v>
      </c>
      <c r="K1749">
        <v>4298.28</v>
      </c>
      <c r="L1749">
        <v>0.15</v>
      </c>
      <c r="M1749" s="1" t="s">
        <v>43</v>
      </c>
      <c r="N1749" s="1" t="s">
        <v>15</v>
      </c>
      <c r="O1749" s="1" t="s">
        <v>21</v>
      </c>
      <c r="P1749" s="3">
        <f>Orders[[#This Row],[Quantity]]*Orders[[#This Row],[UnitPrice]]*(1-Orders[[#This Row],[Discount]])</f>
        <v>80377.835999999996</v>
      </c>
      <c r="Q1749" s="1" t="str">
        <f>IF(AND(Orders[[#This Row],[Order Value]]&gt;50000,Orders[[#This Row],[Status]]="Completed"),"Yes","No")</f>
        <v>No</v>
      </c>
      <c r="R1749" s="1" t="str">
        <f>IF(OR(Orders[[#This Row],[Region]]="Dhaka",Orders[[#This Row],[Region]]="Chattogram"),"Priority","Standard")</f>
        <v>Standard</v>
      </c>
      <c r="S1749" s="1" t="str">
        <f>_xlfn.CONCAT(Orders[[#This Row],[OrderID]],Orders[[#This Row],[CustomerID]],Orders[[#This Row],[Order Value]])</f>
        <v>O01190C008880377.836</v>
      </c>
    </row>
    <row r="1750" spans="1:19" x14ac:dyDescent="0.25">
      <c r="A1750" s="1" t="s">
        <v>2239</v>
      </c>
      <c r="B1750" s="1" t="s">
        <v>782</v>
      </c>
      <c r="C1750" s="1" t="s">
        <v>27</v>
      </c>
      <c r="D1750" s="1" t="str">
        <f>VLOOKUP(C1750,Products[],2,FALSE)</f>
        <v>Women Eco 225</v>
      </c>
      <c r="E1750" s="1" t="str">
        <f>VLOOKUP(Orders[[#This Row],[ProductID]],Products[],3,FALSE)</f>
        <v>Apparel</v>
      </c>
      <c r="F1750" s="1" t="s">
        <v>82</v>
      </c>
      <c r="G1750" s="1" t="str">
        <f>_xlfn.XLOOKUP(Orders[[#This Row],[CustomerID]],'Customers'!A:A,'Customers'!E:E)</f>
        <v>Consumer</v>
      </c>
      <c r="H1750" s="2">
        <v>45595</v>
      </c>
      <c r="I1750" s="2">
        <v>45604</v>
      </c>
      <c r="J1750">
        <v>5</v>
      </c>
      <c r="K1750">
        <v>7116.87</v>
      </c>
      <c r="L1750">
        <v>0</v>
      </c>
      <c r="M1750" s="1" t="s">
        <v>14</v>
      </c>
      <c r="N1750" s="1" t="s">
        <v>15</v>
      </c>
      <c r="O1750" s="1" t="s">
        <v>21</v>
      </c>
      <c r="P1750" s="3">
        <f>Orders[[#This Row],[Quantity]]*Orders[[#This Row],[UnitPrice]]*(1-Orders[[#This Row],[Discount]])</f>
        <v>35584.35</v>
      </c>
      <c r="Q1750" s="1" t="str">
        <f>IF(AND(Orders[[#This Row],[Order Value]]&gt;50000,Orders[[#This Row],[Status]]="Completed"),"Yes","No")</f>
        <v>No</v>
      </c>
      <c r="R1750" s="1" t="str">
        <f>IF(OR(Orders[[#This Row],[Region]]="Dhaka",Orders[[#This Row],[Region]]="Chattogram"),"Priority","Standard")</f>
        <v>Standard</v>
      </c>
      <c r="S1750" s="1" t="str">
        <f>_xlfn.CONCAT(Orders[[#This Row],[OrderID]],Orders[[#This Row],[CustomerID]],Orders[[#This Row],[Order Value]])</f>
        <v>O03289C031335584.35</v>
      </c>
    </row>
    <row r="1751" spans="1:19" x14ac:dyDescent="0.25">
      <c r="A1751" s="1" t="s">
        <v>2240</v>
      </c>
      <c r="B1751" s="1" t="s">
        <v>337</v>
      </c>
      <c r="C1751" s="1" t="s">
        <v>71</v>
      </c>
      <c r="D1751" s="1" t="str">
        <f>VLOOKUP(C1751,Products[],2,FALSE)</f>
        <v>Cameras Classic 922</v>
      </c>
      <c r="E1751" s="1" t="str">
        <f>VLOOKUP(Orders[[#This Row],[ProductID]],Products[],3,FALSE)</f>
        <v>Electronics</v>
      </c>
      <c r="F1751" s="1" t="s">
        <v>13</v>
      </c>
      <c r="G1751" s="1" t="str">
        <f>_xlfn.XLOOKUP(Orders[[#This Row],[CustomerID]],'Customers'!A:A,'Customers'!E:E)</f>
        <v>consumer</v>
      </c>
      <c r="H1751" s="2">
        <v>45455</v>
      </c>
      <c r="I1751" s="2">
        <v>45462</v>
      </c>
      <c r="J1751">
        <v>19</v>
      </c>
      <c r="K1751">
        <v>3834.63</v>
      </c>
      <c r="L1751">
        <v>0.2</v>
      </c>
      <c r="M1751" s="1" t="s">
        <v>39</v>
      </c>
      <c r="N1751" s="1" t="s">
        <v>84</v>
      </c>
      <c r="O1751" s="1" t="s">
        <v>21</v>
      </c>
      <c r="P1751" s="3">
        <f>Orders[[#This Row],[Quantity]]*Orders[[#This Row],[UnitPrice]]*(1-Orders[[#This Row],[Discount]])</f>
        <v>58286.376000000004</v>
      </c>
      <c r="Q1751" s="1" t="str">
        <f>IF(AND(Orders[[#This Row],[Order Value]]&gt;50000,Orders[[#This Row],[Status]]="Completed"),"Yes","No")</f>
        <v>No</v>
      </c>
      <c r="R1751" s="1" t="str">
        <f>IF(OR(Orders[[#This Row],[Region]]="Dhaka",Orders[[#This Row],[Region]]="Chattogram"),"Priority","Standard")</f>
        <v>Standard</v>
      </c>
      <c r="S1751" s="1" t="str">
        <f>_xlfn.CONCAT(Orders[[#This Row],[OrderID]],Orders[[#This Row],[CustomerID]],Orders[[#This Row],[Order Value]])</f>
        <v>O04027C047558286.376</v>
      </c>
    </row>
    <row r="1752" spans="1:19" x14ac:dyDescent="0.25">
      <c r="A1752" s="1" t="s">
        <v>2241</v>
      </c>
      <c r="B1752" s="1" t="s">
        <v>319</v>
      </c>
      <c r="C1752" s="1" t="s">
        <v>114</v>
      </c>
      <c r="D1752" s="1" t="str">
        <f>VLOOKUP(C1752,Products[],2,FALSE)</f>
        <v>Snacks Standard 963</v>
      </c>
      <c r="E1752" s="1" t="str">
        <f>VLOOKUP(Orders[[#This Row],[ProductID]],Products[],3,FALSE)</f>
        <v>Groceries</v>
      </c>
      <c r="F1752" s="1" t="s">
        <v>82</v>
      </c>
      <c r="G1752" s="1" t="str">
        <f>_xlfn.XLOOKUP(Orders[[#This Row],[CustomerID]],'Customers'!A:A,'Customers'!E:E)</f>
        <v>Corporate</v>
      </c>
      <c r="H1752" s="2">
        <v>46020</v>
      </c>
      <c r="I1752" s="2">
        <v>46022</v>
      </c>
      <c r="J1752">
        <v>10</v>
      </c>
      <c r="K1752">
        <v>5884.06</v>
      </c>
      <c r="L1752">
        <v>0</v>
      </c>
      <c r="M1752" s="1" t="s">
        <v>43</v>
      </c>
      <c r="N1752" s="1" t="s">
        <v>28</v>
      </c>
      <c r="O1752" s="1" t="s">
        <v>21</v>
      </c>
      <c r="P1752" s="3">
        <f>Orders[[#This Row],[Quantity]]*Orders[[#This Row],[UnitPrice]]*(1-Orders[[#This Row],[Discount]])</f>
        <v>58840.600000000006</v>
      </c>
      <c r="Q1752" s="1" t="str">
        <f>IF(AND(Orders[[#This Row],[Order Value]]&gt;50000,Orders[[#This Row],[Status]]="Completed"),"Yes","No")</f>
        <v>No</v>
      </c>
      <c r="R1752" s="1" t="str">
        <f>IF(OR(Orders[[#This Row],[Region]]="Dhaka",Orders[[#This Row],[Region]]="Chattogram"),"Priority","Standard")</f>
        <v>Standard</v>
      </c>
      <c r="S1752" s="1" t="str">
        <f>_xlfn.CONCAT(Orders[[#This Row],[OrderID]],Orders[[#This Row],[CustomerID]],Orders[[#This Row],[Order Value]])</f>
        <v>O02078C043158840.6</v>
      </c>
    </row>
    <row r="1753" spans="1:19" x14ac:dyDescent="0.25">
      <c r="A1753" s="1" t="s">
        <v>2242</v>
      </c>
      <c r="B1753" s="1" t="s">
        <v>1647</v>
      </c>
      <c r="C1753" s="1" t="s">
        <v>124</v>
      </c>
      <c r="D1753" s="1" t="str">
        <f>VLOOKUP(C1753,Products[],2,FALSE)</f>
        <v>Decor Lite 474</v>
      </c>
      <c r="E1753" s="1" t="str">
        <f>VLOOKUP(Orders[[#This Row],[ProductID]],Products[],3,FALSE)</f>
        <v>Furniture</v>
      </c>
      <c r="F1753" s="1" t="s">
        <v>51</v>
      </c>
      <c r="G1753" s="1" t="str">
        <f>_xlfn.XLOOKUP(Orders[[#This Row],[CustomerID]],'Customers'!A:A,'Customers'!E:E)</f>
        <v>SMB</v>
      </c>
      <c r="H1753" s="2">
        <v>45471</v>
      </c>
      <c r="I1753" s="2">
        <v>45485</v>
      </c>
      <c r="J1753">
        <v>19</v>
      </c>
      <c r="K1753">
        <v>4026.74</v>
      </c>
      <c r="L1753">
        <v>0.1</v>
      </c>
      <c r="M1753" s="1" t="s">
        <v>39</v>
      </c>
      <c r="N1753" s="1" t="s">
        <v>34</v>
      </c>
      <c r="O1753" s="1" t="s">
        <v>24</v>
      </c>
      <c r="P1753" s="3">
        <f>Orders[[#This Row],[Quantity]]*Orders[[#This Row],[UnitPrice]]*(1-Orders[[#This Row],[Discount]])</f>
        <v>68857.254000000001</v>
      </c>
      <c r="Q1753" s="1" t="str">
        <f>IF(AND(Orders[[#This Row],[Order Value]]&gt;50000,Orders[[#This Row],[Status]]="Completed"),"Yes","No")</f>
        <v>Yes</v>
      </c>
      <c r="R1753" s="1" t="str">
        <f>IF(OR(Orders[[#This Row],[Region]]="Dhaka",Orders[[#This Row],[Region]]="Chattogram"),"Priority","Standard")</f>
        <v>Standard</v>
      </c>
      <c r="S1753" s="1" t="str">
        <f>_xlfn.CONCAT(Orders[[#This Row],[OrderID]],Orders[[#This Row],[CustomerID]],Orders[[#This Row],[Order Value]])</f>
        <v>O05207C047768857.254</v>
      </c>
    </row>
    <row r="1754" spans="1:19" x14ac:dyDescent="0.25">
      <c r="A1754" s="1" t="s">
        <v>2243</v>
      </c>
      <c r="B1754" s="1" t="s">
        <v>321</v>
      </c>
      <c r="C1754" s="1" t="s">
        <v>218</v>
      </c>
      <c r="D1754" s="1" t="str">
        <f>VLOOKUP(C1754,Products[],2,FALSE)</f>
        <v>Kids Eco 762</v>
      </c>
      <c r="E1754" s="1" t="str">
        <f>VLOOKUP(Orders[[#This Row],[ProductID]],Products[],3,FALSE)</f>
        <v>Apparel</v>
      </c>
      <c r="F1754" s="1" t="s">
        <v>47</v>
      </c>
      <c r="G1754" s="1" t="str">
        <f>_xlfn.XLOOKUP(Orders[[#This Row],[CustomerID]],'Customers'!A:A,'Customers'!E:E)</f>
        <v>consumer</v>
      </c>
      <c r="H1754" s="2">
        <v>45819</v>
      </c>
      <c r="I1754" s="2">
        <v>45832</v>
      </c>
      <c r="J1754">
        <v>24</v>
      </c>
      <c r="K1754">
        <v>3559.83</v>
      </c>
      <c r="L1754">
        <v>0</v>
      </c>
      <c r="M1754" s="1" t="s">
        <v>52</v>
      </c>
      <c r="N1754" s="1" t="s">
        <v>34</v>
      </c>
      <c r="O1754" s="1" t="s">
        <v>24</v>
      </c>
      <c r="P1754" s="3">
        <f>Orders[[#This Row],[Quantity]]*Orders[[#This Row],[UnitPrice]]*(1-Orders[[#This Row],[Discount]])</f>
        <v>85435.92</v>
      </c>
      <c r="Q1754" s="1" t="str">
        <f>IF(AND(Orders[[#This Row],[Order Value]]&gt;50000,Orders[[#This Row],[Status]]="Completed"),"Yes","No")</f>
        <v>Yes</v>
      </c>
      <c r="R1754" s="1" t="str">
        <f>IF(OR(Orders[[#This Row],[Region]]="Dhaka",Orders[[#This Row],[Region]]="Chattogram"),"Priority","Standard")</f>
        <v>Priority</v>
      </c>
      <c r="S1754" s="1" t="str">
        <f>_xlfn.CONCAT(Orders[[#This Row],[OrderID]],Orders[[#This Row],[CustomerID]],Orders[[#This Row],[Order Value]])</f>
        <v>O04227C030485435.92</v>
      </c>
    </row>
    <row r="1755" spans="1:19" x14ac:dyDescent="0.25">
      <c r="A1755" s="1" t="s">
        <v>2244</v>
      </c>
      <c r="B1755" s="1" t="s">
        <v>867</v>
      </c>
      <c r="C1755" s="1" t="s">
        <v>32</v>
      </c>
      <c r="D1755" s="1" t="str">
        <f>VLOOKUP(C1755,Products[],2,FALSE)</f>
        <v>Binders Max 146</v>
      </c>
      <c r="E1755" s="1" t="str">
        <f>VLOOKUP(Orders[[#This Row],[ProductID]],Products[],3,FALSE)</f>
        <v>Office Supplies</v>
      </c>
      <c r="F1755" s="1" t="s">
        <v>23</v>
      </c>
      <c r="G1755" s="1" t="str">
        <f>_xlfn.XLOOKUP(Orders[[#This Row],[CustomerID]],'Customers'!A:A,'Customers'!E:E)</f>
        <v>Corporate</v>
      </c>
      <c r="H1755" s="2">
        <v>45612</v>
      </c>
      <c r="I1755" s="2">
        <v>45612</v>
      </c>
      <c r="J1755">
        <v>18</v>
      </c>
      <c r="K1755">
        <v>2343.65</v>
      </c>
      <c r="L1755">
        <v>0.05</v>
      </c>
      <c r="M1755" s="1" t="s">
        <v>14</v>
      </c>
      <c r="N1755" s="1" t="s">
        <v>34</v>
      </c>
      <c r="O1755" s="1" t="s">
        <v>29</v>
      </c>
      <c r="P1755" s="3">
        <f>Orders[[#This Row],[Quantity]]*Orders[[#This Row],[UnitPrice]]*(1-Orders[[#This Row],[Discount]])</f>
        <v>40076.415000000001</v>
      </c>
      <c r="Q1755" s="1" t="str">
        <f>IF(AND(Orders[[#This Row],[Order Value]]&gt;50000,Orders[[#This Row],[Status]]="Completed"),"Yes","No")</f>
        <v>No</v>
      </c>
      <c r="R1755" s="1" t="str">
        <f>IF(OR(Orders[[#This Row],[Region]]="Dhaka",Orders[[#This Row],[Region]]="Chattogram"),"Priority","Standard")</f>
        <v>Standard</v>
      </c>
      <c r="S1755" s="1" t="str">
        <f>_xlfn.CONCAT(Orders[[#This Row],[OrderID]],Orders[[#This Row],[CustomerID]],Orders[[#This Row],[Order Value]])</f>
        <v>O01336C014240076.415</v>
      </c>
    </row>
    <row r="1756" spans="1:19" x14ac:dyDescent="0.25">
      <c r="A1756" s="1" t="s">
        <v>2245</v>
      </c>
      <c r="B1756" s="1" t="s">
        <v>1106</v>
      </c>
      <c r="C1756" s="1" t="s">
        <v>154</v>
      </c>
      <c r="D1756" s="1" t="str">
        <f>VLOOKUP(C1756,Products[],2,FALSE)</f>
        <v>Household Standard 873</v>
      </c>
      <c r="E1756" s="1" t="str">
        <f>VLOOKUP(Orders[[#This Row],[ProductID]],Products[],3,FALSE)</f>
        <v>Groceries</v>
      </c>
      <c r="F1756" s="1" t="s">
        <v>82</v>
      </c>
      <c r="G1756" s="1" t="str">
        <f>_xlfn.XLOOKUP(Orders[[#This Row],[CustomerID]],'Customers'!A:A,'Customers'!E:E)</f>
        <v>Corporate</v>
      </c>
      <c r="H1756" s="2">
        <v>45318</v>
      </c>
      <c r="I1756" s="2">
        <v>45324</v>
      </c>
      <c r="J1756">
        <v>11</v>
      </c>
      <c r="K1756">
        <v>4975.32</v>
      </c>
      <c r="L1756">
        <v>0</v>
      </c>
      <c r="M1756" s="1" t="s">
        <v>14</v>
      </c>
      <c r="N1756" s="1" t="s">
        <v>28</v>
      </c>
      <c r="O1756" s="1" t="s">
        <v>29</v>
      </c>
      <c r="P1756" s="3">
        <f>Orders[[#This Row],[Quantity]]*Orders[[#This Row],[UnitPrice]]*(1-Orders[[#This Row],[Discount]])</f>
        <v>54728.52</v>
      </c>
      <c r="Q1756" s="1" t="str">
        <f>IF(AND(Orders[[#This Row],[Order Value]]&gt;50000,Orders[[#This Row],[Status]]="Completed"),"Yes","No")</f>
        <v>No</v>
      </c>
      <c r="R1756" s="1" t="str">
        <f>IF(OR(Orders[[#This Row],[Region]]="Dhaka",Orders[[#This Row],[Region]]="Chattogram"),"Priority","Standard")</f>
        <v>Standard</v>
      </c>
      <c r="S1756" s="1" t="str">
        <f>_xlfn.CONCAT(Orders[[#This Row],[OrderID]],Orders[[#This Row],[CustomerID]],Orders[[#This Row],[Order Value]])</f>
        <v>O01461C011154728.52</v>
      </c>
    </row>
    <row r="1757" spans="1:19" x14ac:dyDescent="0.25">
      <c r="A1757" s="1" t="s">
        <v>2246</v>
      </c>
      <c r="B1757" s="1" t="s">
        <v>1320</v>
      </c>
      <c r="C1757" s="1" t="s">
        <v>131</v>
      </c>
      <c r="D1757" s="1" t="str">
        <f>VLOOKUP(C1757,Products[],2,FALSE)</f>
        <v>Tables Plus 844</v>
      </c>
      <c r="E1757" s="1" t="str">
        <f>VLOOKUP(Orders[[#This Row],[ProductID]],Products[],3,FALSE)</f>
        <v>Furniture</v>
      </c>
      <c r="F1757" s="1" t="s">
        <v>47</v>
      </c>
      <c r="G1757" s="1" t="str">
        <f>_xlfn.XLOOKUP(Orders[[#This Row],[CustomerID]],'Customers'!A:A,'Customers'!E:E)</f>
        <v>SMB</v>
      </c>
      <c r="H1757" s="2">
        <v>45819</v>
      </c>
      <c r="I1757" s="2">
        <v>45819</v>
      </c>
      <c r="J1757">
        <v>6</v>
      </c>
      <c r="K1757">
        <v>1313.75</v>
      </c>
      <c r="L1757">
        <v>0.15</v>
      </c>
      <c r="M1757" s="1" t="s">
        <v>43</v>
      </c>
      <c r="N1757" s="1" t="s">
        <v>34</v>
      </c>
      <c r="O1757" s="1" t="s">
        <v>35</v>
      </c>
      <c r="P1757" s="3">
        <f>Orders[[#This Row],[Quantity]]*Orders[[#This Row],[UnitPrice]]*(1-Orders[[#This Row],[Discount]])</f>
        <v>6700.125</v>
      </c>
      <c r="Q1757" s="1" t="str">
        <f>IF(AND(Orders[[#This Row],[Order Value]]&gt;50000,Orders[[#This Row],[Status]]="Completed"),"Yes","No")</f>
        <v>No</v>
      </c>
      <c r="R1757" s="1" t="str">
        <f>IF(OR(Orders[[#This Row],[Region]]="Dhaka",Orders[[#This Row],[Region]]="Chattogram"),"Priority","Standard")</f>
        <v>Standard</v>
      </c>
      <c r="S1757" s="1" t="str">
        <f>_xlfn.CONCAT(Orders[[#This Row],[OrderID]],Orders[[#This Row],[CustomerID]],Orders[[#This Row],[Order Value]])</f>
        <v>O04949C04246700.125</v>
      </c>
    </row>
    <row r="1758" spans="1:19" x14ac:dyDescent="0.25">
      <c r="A1758" s="1" t="s">
        <v>2247</v>
      </c>
      <c r="B1758" s="1" t="s">
        <v>895</v>
      </c>
      <c r="C1758" s="1" t="s">
        <v>176</v>
      </c>
      <c r="D1758" s="1" t="str">
        <f>VLOOKUP(C1758,Products[],2,FALSE)</f>
        <v>Decor Standard 312 (New)</v>
      </c>
      <c r="E1758" s="1" t="str">
        <f>VLOOKUP(Orders[[#This Row],[ProductID]],Products[],3,FALSE)</f>
        <v>Furniture</v>
      </c>
      <c r="F1758" s="1" t="s">
        <v>13</v>
      </c>
      <c r="G1758" s="1" t="str">
        <f>_xlfn.XLOOKUP(Orders[[#This Row],[CustomerID]],'Customers'!A:A,'Customers'!E:E)</f>
        <v>SMB</v>
      </c>
      <c r="H1758" s="2">
        <v>45879</v>
      </c>
      <c r="I1758" s="2">
        <v>45892</v>
      </c>
      <c r="J1758">
        <v>20</v>
      </c>
      <c r="K1758">
        <v>3038.83</v>
      </c>
      <c r="L1758">
        <v>0.15</v>
      </c>
      <c r="M1758" s="1" t="s">
        <v>14</v>
      </c>
      <c r="N1758" s="1" t="s">
        <v>34</v>
      </c>
      <c r="O1758" s="1" t="s">
        <v>35</v>
      </c>
      <c r="P1758" s="3">
        <f>Orders[[#This Row],[Quantity]]*Orders[[#This Row],[UnitPrice]]*(1-Orders[[#This Row],[Discount]])</f>
        <v>51660.11</v>
      </c>
      <c r="Q1758" s="1" t="str">
        <f>IF(AND(Orders[[#This Row],[Order Value]]&gt;50000,Orders[[#This Row],[Status]]="Completed"),"Yes","No")</f>
        <v>Yes</v>
      </c>
      <c r="R1758" s="1" t="str">
        <f>IF(OR(Orders[[#This Row],[Region]]="Dhaka",Orders[[#This Row],[Region]]="Chattogram"),"Priority","Standard")</f>
        <v>Standard</v>
      </c>
      <c r="S1758" s="1" t="str">
        <f>_xlfn.CONCAT(Orders[[#This Row],[OrderID]],Orders[[#This Row],[CustomerID]],Orders[[#This Row],[Order Value]])</f>
        <v>O01357C043451660.11</v>
      </c>
    </row>
    <row r="1759" spans="1:19" x14ac:dyDescent="0.25">
      <c r="A1759" s="1" t="s">
        <v>2248</v>
      </c>
      <c r="B1759" s="1" t="s">
        <v>936</v>
      </c>
      <c r="C1759" s="1" t="s">
        <v>176</v>
      </c>
      <c r="D1759" s="1" t="str">
        <f>VLOOKUP(C1759,Products[],2,FALSE)</f>
        <v>Decor Standard 312 (New)</v>
      </c>
      <c r="E1759" s="1" t="str">
        <f>VLOOKUP(Orders[[#This Row],[ProductID]],Products[],3,FALSE)</f>
        <v>Furniture</v>
      </c>
      <c r="F1759" s="1" t="s">
        <v>82</v>
      </c>
      <c r="G1759" s="1" t="str">
        <f>_xlfn.XLOOKUP(Orders[[#This Row],[CustomerID]],'Customers'!A:A,'Customers'!E:E)</f>
        <v>Corporate</v>
      </c>
      <c r="H1759" s="2">
        <v>45428</v>
      </c>
      <c r="I1759" s="2">
        <v>45428</v>
      </c>
      <c r="J1759">
        <v>18</v>
      </c>
      <c r="K1759">
        <v>2531.56</v>
      </c>
      <c r="L1759">
        <v>0</v>
      </c>
      <c r="M1759" s="1" t="s">
        <v>39</v>
      </c>
      <c r="N1759" s="1" t="s">
        <v>28</v>
      </c>
      <c r="O1759" s="1" t="s">
        <v>24</v>
      </c>
      <c r="P1759" s="3">
        <f>Orders[[#This Row],[Quantity]]*Orders[[#This Row],[UnitPrice]]*(1-Orders[[#This Row],[Discount]])</f>
        <v>45568.08</v>
      </c>
      <c r="Q1759" s="1" t="str">
        <f>IF(AND(Orders[[#This Row],[Order Value]]&gt;50000,Orders[[#This Row],[Status]]="Completed"),"Yes","No")</f>
        <v>No</v>
      </c>
      <c r="R1759" s="1" t="str">
        <f>IF(OR(Orders[[#This Row],[Region]]="Dhaka",Orders[[#This Row],[Region]]="Chattogram"),"Priority","Standard")</f>
        <v>Standard</v>
      </c>
      <c r="S1759" s="1" t="str">
        <f>_xlfn.CONCAT(Orders[[#This Row],[OrderID]],Orders[[#This Row],[CustomerID]],Orders[[#This Row],[Order Value]])</f>
        <v>O02688C002045568.08</v>
      </c>
    </row>
    <row r="1760" spans="1:19" x14ac:dyDescent="0.25">
      <c r="A1760" s="1" t="s">
        <v>2249</v>
      </c>
      <c r="B1760" s="1" t="s">
        <v>101</v>
      </c>
      <c r="C1760" s="1" t="s">
        <v>176</v>
      </c>
      <c r="D1760" s="1" t="str">
        <f>VLOOKUP(C1760,Products[],2,FALSE)</f>
        <v>Decor Standard 312 (New)</v>
      </c>
      <c r="E1760" s="1" t="str">
        <f>VLOOKUP(Orders[[#This Row],[ProductID]],Products[],3,FALSE)</f>
        <v>Furniture</v>
      </c>
      <c r="F1760" s="1" t="s">
        <v>63</v>
      </c>
      <c r="G1760" s="1" t="str">
        <f>_xlfn.XLOOKUP(Orders[[#This Row],[CustomerID]],'Customers'!A:A,'Customers'!E:E)</f>
        <v>Home Office</v>
      </c>
      <c r="H1760" s="2">
        <v>45467</v>
      </c>
      <c r="I1760" s="2">
        <v>45475</v>
      </c>
      <c r="J1760">
        <v>8</v>
      </c>
      <c r="K1760">
        <v>3405.28</v>
      </c>
      <c r="L1760">
        <v>0</v>
      </c>
      <c r="M1760" s="1" t="s">
        <v>52</v>
      </c>
      <c r="N1760" s="1" t="s">
        <v>34</v>
      </c>
      <c r="O1760" s="1" t="s">
        <v>24</v>
      </c>
      <c r="P1760" s="3">
        <f>Orders[[#This Row],[Quantity]]*Orders[[#This Row],[UnitPrice]]*(1-Orders[[#This Row],[Discount]])</f>
        <v>27242.240000000002</v>
      </c>
      <c r="Q1760" s="1" t="str">
        <f>IF(AND(Orders[[#This Row],[Order Value]]&gt;50000,Orders[[#This Row],[Status]]="Completed"),"Yes","No")</f>
        <v>No</v>
      </c>
      <c r="R1760" s="1" t="str">
        <f>IF(OR(Orders[[#This Row],[Region]]="Dhaka",Orders[[#This Row],[Region]]="Chattogram"),"Priority","Standard")</f>
        <v>Priority</v>
      </c>
      <c r="S1760" s="1" t="str">
        <f>_xlfn.CONCAT(Orders[[#This Row],[OrderID]],Orders[[#This Row],[CustomerID]],Orders[[#This Row],[Order Value]])</f>
        <v>O02360C015827242.24</v>
      </c>
    </row>
    <row r="1761" spans="1:19" x14ac:dyDescent="0.25">
      <c r="A1761" s="1" t="s">
        <v>2083</v>
      </c>
      <c r="B1761" s="1" t="s">
        <v>296</v>
      </c>
      <c r="C1761" s="1" t="s">
        <v>133</v>
      </c>
      <c r="D1761" s="1" t="str">
        <f>VLOOKUP(C1761,Products[],2,FALSE)</f>
        <v>Paper Eco 932</v>
      </c>
      <c r="E1761" s="1" t="str">
        <f>VLOOKUP(Orders[[#This Row],[ProductID]],Products[],3,FALSE)</f>
        <v>Office Supplies</v>
      </c>
      <c r="F1761" s="1" t="s">
        <v>42</v>
      </c>
      <c r="G1761" s="1" t="str">
        <f>_xlfn.XLOOKUP(Orders[[#This Row],[CustomerID]],'Customers'!A:A,'Customers'!E:E)</f>
        <v>Corporate</v>
      </c>
      <c r="H1761" s="2">
        <v>45977</v>
      </c>
      <c r="I1761" s="2">
        <v>45986</v>
      </c>
      <c r="J1761">
        <v>6</v>
      </c>
      <c r="K1761">
        <v>5362.07</v>
      </c>
      <c r="L1761">
        <v>0</v>
      </c>
      <c r="M1761" s="1" t="s">
        <v>20</v>
      </c>
      <c r="N1761" s="1" t="s">
        <v>34</v>
      </c>
      <c r="O1761" s="1" t="s">
        <v>35</v>
      </c>
      <c r="P1761" s="3">
        <f>Orders[[#This Row],[Quantity]]*Orders[[#This Row],[UnitPrice]]*(1-Orders[[#This Row],[Discount]])</f>
        <v>32172.42</v>
      </c>
      <c r="Q1761" s="1" t="str">
        <f>IF(AND(Orders[[#This Row],[Order Value]]&gt;50000,Orders[[#This Row],[Status]]="Completed"),"Yes","No")</f>
        <v>No</v>
      </c>
      <c r="R1761" s="1" t="str">
        <f>IF(OR(Orders[[#This Row],[Region]]="Dhaka",Orders[[#This Row],[Region]]="Chattogram"),"Priority","Standard")</f>
        <v>Priority</v>
      </c>
      <c r="S1761" s="1" t="str">
        <f>_xlfn.CONCAT(Orders[[#This Row],[OrderID]],Orders[[#This Row],[CustomerID]],Orders[[#This Row],[Order Value]])</f>
        <v>O04042C045232172.42</v>
      </c>
    </row>
    <row r="1762" spans="1:19" x14ac:dyDescent="0.25">
      <c r="A1762" s="1" t="s">
        <v>2250</v>
      </c>
      <c r="B1762" s="1" t="s">
        <v>508</v>
      </c>
      <c r="C1762" s="1" t="s">
        <v>148</v>
      </c>
      <c r="D1762" s="1" t="str">
        <f>VLOOKUP(C1762,Products[],2,FALSE)</f>
        <v>Audio Classic 927</v>
      </c>
      <c r="E1762" s="1" t="str">
        <f>VLOOKUP(Orders[[#This Row],[ProductID]],Products[],3,FALSE)</f>
        <v>Electronics</v>
      </c>
      <c r="F1762" s="1" t="s">
        <v>13</v>
      </c>
      <c r="G1762" s="1" t="str">
        <f>_xlfn.XLOOKUP(Orders[[#This Row],[CustomerID]],'Customers'!A:A,'Customers'!E:E)</f>
        <v>Consumer</v>
      </c>
      <c r="H1762" s="2">
        <v>45725</v>
      </c>
      <c r="I1762" s="2">
        <v>45726</v>
      </c>
      <c r="J1762">
        <v>14</v>
      </c>
      <c r="K1762">
        <v>866.36</v>
      </c>
      <c r="L1762">
        <v>0.1</v>
      </c>
      <c r="M1762" s="1" t="s">
        <v>39</v>
      </c>
      <c r="N1762" s="1" t="s">
        <v>15</v>
      </c>
      <c r="O1762" s="1" t="s">
        <v>24</v>
      </c>
      <c r="P1762" s="3">
        <f>Orders[[#This Row],[Quantity]]*Orders[[#This Row],[UnitPrice]]*(1-Orders[[#This Row],[Discount]])</f>
        <v>10916.136</v>
      </c>
      <c r="Q1762" s="1" t="str">
        <f>IF(AND(Orders[[#This Row],[Order Value]]&gt;50000,Orders[[#This Row],[Status]]="Completed"),"Yes","No")</f>
        <v>No</v>
      </c>
      <c r="R1762" s="1" t="str">
        <f>IF(OR(Orders[[#This Row],[Region]]="Dhaka",Orders[[#This Row],[Region]]="Chattogram"),"Priority","Standard")</f>
        <v>Standard</v>
      </c>
      <c r="S1762" s="1" t="str">
        <f>_xlfn.CONCAT(Orders[[#This Row],[OrderID]],Orders[[#This Row],[CustomerID]],Orders[[#This Row],[Order Value]])</f>
        <v>O03030C027410916.136</v>
      </c>
    </row>
    <row r="1763" spans="1:19" x14ac:dyDescent="0.25">
      <c r="A1763" s="1" t="s">
        <v>2251</v>
      </c>
      <c r="B1763" s="1" t="s">
        <v>1205</v>
      </c>
      <c r="C1763" s="1" t="s">
        <v>197</v>
      </c>
      <c r="D1763" s="1" t="str">
        <f>VLOOKUP(C1763,Products[],2,FALSE)</f>
        <v>Chairs Prime 149</v>
      </c>
      <c r="E1763" s="1" t="str">
        <f>VLOOKUP(Orders[[#This Row],[ProductID]],Products[],3,FALSE)</f>
        <v>Furniture</v>
      </c>
      <c r="F1763" s="1" t="s">
        <v>125</v>
      </c>
      <c r="G1763" s="1" t="str">
        <f>_xlfn.XLOOKUP(Orders[[#This Row],[CustomerID]],'Customers'!A:A,'Customers'!E:E)</f>
        <v>Consumer</v>
      </c>
      <c r="H1763" s="2">
        <v>45927</v>
      </c>
      <c r="I1763" s="2">
        <v>45934</v>
      </c>
      <c r="J1763">
        <v>1</v>
      </c>
      <c r="K1763">
        <v>868.01</v>
      </c>
      <c r="L1763">
        <v>0</v>
      </c>
      <c r="M1763" s="1" t="s">
        <v>14</v>
      </c>
      <c r="N1763" s="1" t="s">
        <v>34</v>
      </c>
      <c r="O1763" s="1" t="s">
        <v>29</v>
      </c>
      <c r="P1763" s="3">
        <f>Orders[[#This Row],[Quantity]]*Orders[[#This Row],[UnitPrice]]*(1-Orders[[#This Row],[Discount]])</f>
        <v>868.01</v>
      </c>
      <c r="Q1763" s="1" t="str">
        <f>IF(AND(Orders[[#This Row],[Order Value]]&gt;50000,Orders[[#This Row],[Status]]="Completed"),"Yes","No")</f>
        <v>No</v>
      </c>
      <c r="R1763" s="1" t="str">
        <f>IF(OR(Orders[[#This Row],[Region]]="Dhaka",Orders[[#This Row],[Region]]="Chattogram"),"Priority","Standard")</f>
        <v>Standard</v>
      </c>
      <c r="S1763" s="1" t="str">
        <f>_xlfn.CONCAT(Orders[[#This Row],[OrderID]],Orders[[#This Row],[CustomerID]],Orders[[#This Row],[Order Value]])</f>
        <v>O04804C0281868.01</v>
      </c>
    </row>
    <row r="1764" spans="1:19" x14ac:dyDescent="0.25">
      <c r="A1764" s="1" t="s">
        <v>2252</v>
      </c>
      <c r="B1764" s="1" t="s">
        <v>444</v>
      </c>
      <c r="C1764" s="1" t="s">
        <v>157</v>
      </c>
      <c r="D1764" s="1" t="str">
        <f>VLOOKUP(C1764,Products[],2,FALSE)</f>
        <v>Snacks Deluxe 862</v>
      </c>
      <c r="E1764" s="1" t="str">
        <f>VLOOKUP(Orders[[#This Row],[ProductID]],Products[],3,FALSE)</f>
        <v>Groceries</v>
      </c>
      <c r="F1764" s="1" t="s">
        <v>59</v>
      </c>
      <c r="G1764" s="1" t="str">
        <f>_xlfn.XLOOKUP(Orders[[#This Row],[CustomerID]],'Customers'!A:A,'Customers'!E:E)</f>
        <v>SMB</v>
      </c>
      <c r="H1764" s="2">
        <v>46006</v>
      </c>
      <c r="I1764" s="2">
        <v>46016</v>
      </c>
      <c r="J1764">
        <v>9</v>
      </c>
      <c r="K1764">
        <v>1207.42</v>
      </c>
      <c r="L1764">
        <v>0.2</v>
      </c>
      <c r="M1764" s="1" t="s">
        <v>20</v>
      </c>
      <c r="N1764" s="1" t="s">
        <v>15</v>
      </c>
      <c r="O1764" s="1" t="s">
        <v>24</v>
      </c>
      <c r="P1764" s="3">
        <f>Orders[[#This Row],[Quantity]]*Orders[[#This Row],[UnitPrice]]*(1-Orders[[#This Row],[Discount]])</f>
        <v>8693.4240000000009</v>
      </c>
      <c r="Q1764" s="1" t="str">
        <f>IF(AND(Orders[[#This Row],[Order Value]]&gt;50000,Orders[[#This Row],[Status]]="Completed"),"Yes","No")</f>
        <v>No</v>
      </c>
      <c r="R1764" s="1" t="str">
        <f>IF(OR(Orders[[#This Row],[Region]]="Dhaka",Orders[[#This Row],[Region]]="Chattogram"),"Priority","Standard")</f>
        <v>Priority</v>
      </c>
      <c r="S1764" s="1" t="str">
        <f>_xlfn.CONCAT(Orders[[#This Row],[OrderID]],Orders[[#This Row],[CustomerID]],Orders[[#This Row],[Order Value]])</f>
        <v>O00970C04148693.424</v>
      </c>
    </row>
    <row r="1765" spans="1:19" x14ac:dyDescent="0.25">
      <c r="A1765" s="1" t="s">
        <v>2253</v>
      </c>
      <c r="B1765" s="1" t="s">
        <v>446</v>
      </c>
      <c r="C1765" s="1" t="s">
        <v>151</v>
      </c>
      <c r="D1765" s="1" t="str">
        <f>VLOOKUP(C1765,Products[],2,FALSE)</f>
        <v>Paper Lite 570</v>
      </c>
      <c r="E1765" s="1" t="str">
        <f>VLOOKUP(Orders[[#This Row],[ProductID]],Products[],3,FALSE)</f>
        <v>Office Supplies</v>
      </c>
      <c r="F1765" s="1" t="s">
        <v>125</v>
      </c>
      <c r="G1765" s="1" t="str">
        <f>_xlfn.XLOOKUP(Orders[[#This Row],[CustomerID]],'Customers'!A:A,'Customers'!E:E)</f>
        <v>consumer</v>
      </c>
      <c r="H1765" s="2">
        <v>46021</v>
      </c>
      <c r="I1765" s="2">
        <v>46021</v>
      </c>
      <c r="J1765">
        <v>6</v>
      </c>
      <c r="K1765">
        <v>3621.29</v>
      </c>
      <c r="L1765">
        <v>0</v>
      </c>
      <c r="M1765" s="1" t="s">
        <v>39</v>
      </c>
      <c r="N1765" s="1" t="s">
        <v>84</v>
      </c>
      <c r="O1765" s="1" t="s">
        <v>24</v>
      </c>
      <c r="P1765" s="3">
        <f>Orders[[#This Row],[Quantity]]*Orders[[#This Row],[UnitPrice]]*(1-Orders[[#This Row],[Discount]])</f>
        <v>21727.739999999998</v>
      </c>
      <c r="Q1765" s="1" t="str">
        <f>IF(AND(Orders[[#This Row],[Order Value]]&gt;50000,Orders[[#This Row],[Status]]="Completed"),"Yes","No")</f>
        <v>No</v>
      </c>
      <c r="R1765" s="1" t="str">
        <f>IF(OR(Orders[[#This Row],[Region]]="Dhaka",Orders[[#This Row],[Region]]="Chattogram"),"Priority","Standard")</f>
        <v>Standard</v>
      </c>
      <c r="S1765" s="1" t="str">
        <f>_xlfn.CONCAT(Orders[[#This Row],[OrderID]],Orders[[#This Row],[CustomerID]],Orders[[#This Row],[Order Value]])</f>
        <v>O01071C032021727.74</v>
      </c>
    </row>
    <row r="1766" spans="1:19" x14ac:dyDescent="0.25">
      <c r="A1766" s="1" t="s">
        <v>2254</v>
      </c>
      <c r="B1766" s="1" t="s">
        <v>444</v>
      </c>
      <c r="C1766" s="1" t="s">
        <v>27</v>
      </c>
      <c r="D1766" s="1" t="str">
        <f>VLOOKUP(C1766,Products[],2,FALSE)</f>
        <v>Women Eco 225</v>
      </c>
      <c r="E1766" s="1" t="str">
        <f>VLOOKUP(Orders[[#This Row],[ProductID]],Products[],3,FALSE)</f>
        <v>Apparel</v>
      </c>
      <c r="F1766" s="1" t="s">
        <v>23</v>
      </c>
      <c r="G1766" s="1" t="str">
        <f>_xlfn.XLOOKUP(Orders[[#This Row],[CustomerID]],'Customers'!A:A,'Customers'!E:E)</f>
        <v>SMB</v>
      </c>
      <c r="H1766" s="2">
        <v>45978</v>
      </c>
      <c r="I1766" s="2">
        <v>45982</v>
      </c>
      <c r="J1766">
        <v>13</v>
      </c>
      <c r="K1766">
        <v>1843.2</v>
      </c>
      <c r="L1766">
        <v>0.05</v>
      </c>
      <c r="M1766" s="1" t="s">
        <v>14</v>
      </c>
      <c r="N1766" s="1" t="s">
        <v>84</v>
      </c>
      <c r="O1766" s="1" t="s">
        <v>35</v>
      </c>
      <c r="P1766" s="3">
        <f>Orders[[#This Row],[Quantity]]*Orders[[#This Row],[UnitPrice]]*(1-Orders[[#This Row],[Discount]])</f>
        <v>22763.52</v>
      </c>
      <c r="Q1766" s="1" t="str">
        <f>IF(AND(Orders[[#This Row],[Order Value]]&gt;50000,Orders[[#This Row],[Status]]="Completed"),"Yes","No")</f>
        <v>No</v>
      </c>
      <c r="R1766" s="1" t="str">
        <f>IF(OR(Orders[[#This Row],[Region]]="Dhaka",Orders[[#This Row],[Region]]="Chattogram"),"Priority","Standard")</f>
        <v>Standard</v>
      </c>
      <c r="S1766" s="1" t="str">
        <f>_xlfn.CONCAT(Orders[[#This Row],[OrderID]],Orders[[#This Row],[CustomerID]],Orders[[#This Row],[Order Value]])</f>
        <v>O03598C041422763.52</v>
      </c>
    </row>
    <row r="1767" spans="1:19" x14ac:dyDescent="0.25">
      <c r="A1767" s="1" t="s">
        <v>2255</v>
      </c>
      <c r="B1767" s="1" t="s">
        <v>1594</v>
      </c>
      <c r="C1767" s="1" t="s">
        <v>124</v>
      </c>
      <c r="D1767" s="1" t="str">
        <f>VLOOKUP(C1767,Products[],2,FALSE)</f>
        <v>Decor Lite 474</v>
      </c>
      <c r="E1767" s="1" t="str">
        <f>VLOOKUP(Orders[[#This Row],[ProductID]],Products[],3,FALSE)</f>
        <v>Furniture</v>
      </c>
      <c r="F1767" s="1" t="s">
        <v>42</v>
      </c>
      <c r="G1767" s="1" t="str">
        <f>_xlfn.XLOOKUP(Orders[[#This Row],[CustomerID]],'Customers'!A:A,'Customers'!E:E)</f>
        <v>SMB</v>
      </c>
      <c r="H1767" s="2">
        <v>45779</v>
      </c>
      <c r="I1767" s="2">
        <v>45790</v>
      </c>
      <c r="J1767">
        <v>1</v>
      </c>
      <c r="K1767">
        <v>122.36</v>
      </c>
      <c r="L1767">
        <v>0</v>
      </c>
      <c r="M1767" s="1" t="s">
        <v>43</v>
      </c>
      <c r="N1767" s="1" t="s">
        <v>34</v>
      </c>
      <c r="O1767" s="1" t="s">
        <v>35</v>
      </c>
      <c r="P1767" s="3">
        <f>Orders[[#This Row],[Quantity]]*Orders[[#This Row],[UnitPrice]]*(1-Orders[[#This Row],[Discount]])</f>
        <v>122.36</v>
      </c>
      <c r="Q1767" s="1" t="str">
        <f>IF(AND(Orders[[#This Row],[Order Value]]&gt;50000,Orders[[#This Row],[Status]]="Completed"),"Yes","No")</f>
        <v>No</v>
      </c>
      <c r="R1767" s="1" t="str">
        <f>IF(OR(Orders[[#This Row],[Region]]="Dhaka",Orders[[#This Row],[Region]]="Chattogram"),"Priority","Standard")</f>
        <v>Standard</v>
      </c>
      <c r="S1767" s="1" t="str">
        <f>_xlfn.CONCAT(Orders[[#This Row],[OrderID]],Orders[[#This Row],[CustomerID]],Orders[[#This Row],[Order Value]])</f>
        <v>O05062C0191122.36</v>
      </c>
    </row>
    <row r="1768" spans="1:19" x14ac:dyDescent="0.25">
      <c r="A1768" s="1" t="s">
        <v>2256</v>
      </c>
      <c r="B1768" s="1" t="s">
        <v>500</v>
      </c>
      <c r="C1768" s="1" t="s">
        <v>114</v>
      </c>
      <c r="D1768" s="1" t="str">
        <f>VLOOKUP(C1768,Products[],2,FALSE)</f>
        <v>Snacks Standard 963</v>
      </c>
      <c r="E1768" s="1" t="str">
        <f>VLOOKUP(Orders[[#This Row],[ProductID]],Products[],3,FALSE)</f>
        <v>Groceries</v>
      </c>
      <c r="F1768" s="1" t="s">
        <v>19</v>
      </c>
      <c r="G1768" s="1" t="str">
        <f>_xlfn.XLOOKUP(Orders[[#This Row],[CustomerID]],'Customers'!A:A,'Customers'!E:E)</f>
        <v>SMB</v>
      </c>
      <c r="H1768" s="2">
        <v>45875</v>
      </c>
      <c r="I1768" s="2">
        <v>45887</v>
      </c>
      <c r="J1768">
        <v>17</v>
      </c>
      <c r="K1768">
        <v>5519.79</v>
      </c>
      <c r="L1768">
        <v>0</v>
      </c>
      <c r="M1768" s="1" t="s">
        <v>39</v>
      </c>
      <c r="N1768" s="1" t="s">
        <v>34</v>
      </c>
      <c r="O1768" s="1" t="s">
        <v>24</v>
      </c>
      <c r="P1768" s="3">
        <f>Orders[[#This Row],[Quantity]]*Orders[[#This Row],[UnitPrice]]*(1-Orders[[#This Row],[Discount]])</f>
        <v>93836.43</v>
      </c>
      <c r="Q1768" s="1" t="str">
        <f>IF(AND(Orders[[#This Row],[Order Value]]&gt;50000,Orders[[#This Row],[Status]]="Completed"),"Yes","No")</f>
        <v>Yes</v>
      </c>
      <c r="R1768" s="1" t="str">
        <f>IF(OR(Orders[[#This Row],[Region]]="Dhaka",Orders[[#This Row],[Region]]="Chattogram"),"Priority","Standard")</f>
        <v>Standard</v>
      </c>
      <c r="S1768" s="1" t="str">
        <f>_xlfn.CONCAT(Orders[[#This Row],[OrderID]],Orders[[#This Row],[CustomerID]],Orders[[#This Row],[Order Value]])</f>
        <v>O00478C026893836.43</v>
      </c>
    </row>
    <row r="1769" spans="1:19" x14ac:dyDescent="0.25">
      <c r="A1769" s="1" t="s">
        <v>2257</v>
      </c>
      <c r="B1769" s="1" t="s">
        <v>1647</v>
      </c>
      <c r="C1769" s="1" t="s">
        <v>73</v>
      </c>
      <c r="D1769" s="1" t="str">
        <f>VLOOKUP(C1769,Products[],2,FALSE)</f>
        <v>Mobile Accessories Max 508</v>
      </c>
      <c r="E1769" s="1" t="str">
        <f>VLOOKUP(Orders[[#This Row],[ProductID]],Products[],3,FALSE)</f>
        <v>Electronics</v>
      </c>
      <c r="F1769" s="1" t="s">
        <v>79</v>
      </c>
      <c r="G1769" s="1" t="str">
        <f>_xlfn.XLOOKUP(Orders[[#This Row],[CustomerID]],'Customers'!A:A,'Customers'!E:E)</f>
        <v>SMB</v>
      </c>
      <c r="H1769" s="2">
        <v>45779</v>
      </c>
      <c r="I1769" s="2">
        <v>45792</v>
      </c>
      <c r="J1769">
        <v>4</v>
      </c>
      <c r="K1769">
        <v>2351.92</v>
      </c>
      <c r="L1769">
        <v>0.05</v>
      </c>
      <c r="M1769" s="1" t="s">
        <v>14</v>
      </c>
      <c r="N1769" s="1" t="s">
        <v>84</v>
      </c>
      <c r="O1769" s="1" t="s">
        <v>29</v>
      </c>
      <c r="P1769" s="3">
        <f>Orders[[#This Row],[Quantity]]*Orders[[#This Row],[UnitPrice]]*(1-Orders[[#This Row],[Discount]])</f>
        <v>8937.2960000000003</v>
      </c>
      <c r="Q1769" s="1" t="str">
        <f>IF(AND(Orders[[#This Row],[Order Value]]&gt;50000,Orders[[#This Row],[Status]]="Completed"),"Yes","No")</f>
        <v>No</v>
      </c>
      <c r="R1769" s="1" t="str">
        <f>IF(OR(Orders[[#This Row],[Region]]="Dhaka",Orders[[#This Row],[Region]]="Chattogram"),"Priority","Standard")</f>
        <v>Standard</v>
      </c>
      <c r="S1769" s="1" t="str">
        <f>_xlfn.CONCAT(Orders[[#This Row],[OrderID]],Orders[[#This Row],[CustomerID]],Orders[[#This Row],[Order Value]])</f>
        <v>O02323C04778937.296</v>
      </c>
    </row>
    <row r="1770" spans="1:19" x14ac:dyDescent="0.25">
      <c r="A1770" s="1" t="s">
        <v>2258</v>
      </c>
      <c r="B1770" s="1" t="s">
        <v>1333</v>
      </c>
      <c r="C1770" s="1" t="s">
        <v>41</v>
      </c>
      <c r="D1770" s="1" t="str">
        <f>VLOOKUP(C1770,Products[],2,FALSE)</f>
        <v>Personal Care Mini 941</v>
      </c>
      <c r="E1770" s="1" t="str">
        <f>VLOOKUP(Orders[[#This Row],[ProductID]],Products[],3,FALSE)</f>
        <v>Groceries</v>
      </c>
      <c r="F1770" s="1" t="s">
        <v>125</v>
      </c>
      <c r="G1770" s="1" t="str">
        <f>_xlfn.XLOOKUP(Orders[[#This Row],[CustomerID]],'Customers'!A:A,'Customers'!E:E)</f>
        <v>consumer</v>
      </c>
      <c r="H1770" s="2">
        <v>45600</v>
      </c>
      <c r="I1770" s="2">
        <v>45607</v>
      </c>
      <c r="J1770">
        <v>16</v>
      </c>
      <c r="K1770">
        <v>3202.04</v>
      </c>
      <c r="L1770">
        <v>0</v>
      </c>
      <c r="M1770" s="1" t="s">
        <v>39</v>
      </c>
      <c r="N1770" s="1" t="s">
        <v>15</v>
      </c>
      <c r="O1770" s="1" t="s">
        <v>24</v>
      </c>
      <c r="P1770" s="3">
        <f>Orders[[#This Row],[Quantity]]*Orders[[#This Row],[UnitPrice]]*(1-Orders[[#This Row],[Discount]])</f>
        <v>51232.639999999999</v>
      </c>
      <c r="Q1770" s="1" t="str">
        <f>IF(AND(Orders[[#This Row],[Order Value]]&gt;50000,Orders[[#This Row],[Status]]="Completed"),"Yes","No")</f>
        <v>No</v>
      </c>
      <c r="R1770" s="1" t="str">
        <f>IF(OR(Orders[[#This Row],[Region]]="Dhaka",Orders[[#This Row],[Region]]="Chattogram"),"Priority","Standard")</f>
        <v>Standard</v>
      </c>
      <c r="S1770" s="1" t="str">
        <f>_xlfn.CONCAT(Orders[[#This Row],[OrderID]],Orders[[#This Row],[CustomerID]],Orders[[#This Row],[Order Value]])</f>
        <v>O04067C022251232.64</v>
      </c>
    </row>
    <row r="1771" spans="1:19" x14ac:dyDescent="0.25">
      <c r="A1771" s="1" t="s">
        <v>2259</v>
      </c>
      <c r="B1771" s="1" t="s">
        <v>759</v>
      </c>
      <c r="C1771" s="1" t="s">
        <v>157</v>
      </c>
      <c r="D1771" s="1" t="str">
        <f>VLOOKUP(C1771,Products[],2,FALSE)</f>
        <v>Snacks Deluxe 862</v>
      </c>
      <c r="E1771" s="1" t="str">
        <f>VLOOKUP(Orders[[#This Row],[ProductID]],Products[],3,FALSE)</f>
        <v>Groceries</v>
      </c>
      <c r="F1771" s="1" t="s">
        <v>55</v>
      </c>
      <c r="G1771" s="1" t="str">
        <f>_xlfn.XLOOKUP(Orders[[#This Row],[CustomerID]],'Customers'!A:A,'Customers'!E:E)</f>
        <v>consumer</v>
      </c>
      <c r="H1771" s="2">
        <v>45685</v>
      </c>
      <c r="I1771" s="2">
        <v>45696</v>
      </c>
      <c r="J1771">
        <v>16</v>
      </c>
      <c r="K1771">
        <v>2265.66</v>
      </c>
      <c r="L1771">
        <v>0</v>
      </c>
      <c r="M1771" s="1" t="s">
        <v>14</v>
      </c>
      <c r="N1771" s="1" t="s">
        <v>28</v>
      </c>
      <c r="O1771" s="1" t="s">
        <v>24</v>
      </c>
      <c r="P1771" s="3">
        <f>Orders[[#This Row],[Quantity]]*Orders[[#This Row],[UnitPrice]]*(1-Orders[[#This Row],[Discount]])</f>
        <v>36250.559999999998</v>
      </c>
      <c r="Q1771" s="1" t="str">
        <f>IF(AND(Orders[[#This Row],[Order Value]]&gt;50000,Orders[[#This Row],[Status]]="Completed"),"Yes","No")</f>
        <v>No</v>
      </c>
      <c r="R1771" s="1" t="str">
        <f>IF(OR(Orders[[#This Row],[Region]]="Dhaka",Orders[[#This Row],[Region]]="Chattogram"),"Priority","Standard")</f>
        <v>Standard</v>
      </c>
      <c r="S1771" s="1" t="str">
        <f>_xlfn.CONCAT(Orders[[#This Row],[OrderID]],Orders[[#This Row],[CustomerID]],Orders[[#This Row],[Order Value]])</f>
        <v>O00433C046136250.56</v>
      </c>
    </row>
    <row r="1772" spans="1:19" x14ac:dyDescent="0.25">
      <c r="A1772" s="1" t="s">
        <v>2260</v>
      </c>
      <c r="B1772" s="1" t="s">
        <v>257</v>
      </c>
      <c r="C1772" s="1" t="s">
        <v>199</v>
      </c>
      <c r="D1772" s="1" t="str">
        <f>VLOOKUP(C1772,Products[],2,FALSE)</f>
        <v>Laptops Deluxe 892</v>
      </c>
      <c r="E1772" s="1" t="str">
        <f>VLOOKUP(Orders[[#This Row],[ProductID]],Products[],3,FALSE)</f>
        <v>Electronics</v>
      </c>
      <c r="F1772" s="1" t="s">
        <v>51</v>
      </c>
      <c r="G1772" s="1" t="str">
        <f>_xlfn.XLOOKUP(Orders[[#This Row],[CustomerID]],'Customers'!A:A,'Customers'!E:E)</f>
        <v>consumer</v>
      </c>
      <c r="H1772" s="2">
        <v>45867</v>
      </c>
      <c r="I1772" s="2">
        <v>45866</v>
      </c>
      <c r="J1772">
        <v>9</v>
      </c>
      <c r="K1772">
        <v>3205.72</v>
      </c>
      <c r="L1772">
        <v>0</v>
      </c>
      <c r="M1772" s="1" t="s">
        <v>14</v>
      </c>
      <c r="N1772" s="1" t="s">
        <v>15</v>
      </c>
      <c r="O1772" s="1" t="s">
        <v>24</v>
      </c>
      <c r="P1772" s="3">
        <f>Orders[[#This Row],[Quantity]]*Orders[[#This Row],[UnitPrice]]*(1-Orders[[#This Row],[Discount]])</f>
        <v>28851.48</v>
      </c>
      <c r="Q1772" s="1" t="str">
        <f>IF(AND(Orders[[#This Row],[Order Value]]&gt;50000,Orders[[#This Row],[Status]]="Completed"),"Yes","No")</f>
        <v>No</v>
      </c>
      <c r="R1772" s="1" t="str">
        <f>IF(OR(Orders[[#This Row],[Region]]="Dhaka",Orders[[#This Row],[Region]]="Chattogram"),"Priority","Standard")</f>
        <v>Standard</v>
      </c>
      <c r="S1772" s="1" t="str">
        <f>_xlfn.CONCAT(Orders[[#This Row],[OrderID]],Orders[[#This Row],[CustomerID]],Orders[[#This Row],[Order Value]])</f>
        <v>O03737C020428851.48</v>
      </c>
    </row>
    <row r="1773" spans="1:19" x14ac:dyDescent="0.25">
      <c r="A1773" s="1" t="s">
        <v>2261</v>
      </c>
      <c r="B1773" s="1" t="s">
        <v>797</v>
      </c>
      <c r="C1773" s="1" t="s">
        <v>62</v>
      </c>
      <c r="D1773" s="1" t="str">
        <f>VLOOKUP(C1773,Products[],2,FALSE)</f>
        <v>Mobile Accessories Lite 346</v>
      </c>
      <c r="E1773" s="1" t="str">
        <f>VLOOKUP(Orders[[#This Row],[ProductID]],Products[],3,FALSE)</f>
        <v>Electronics</v>
      </c>
      <c r="F1773" s="1" t="s">
        <v>23</v>
      </c>
      <c r="G1773" s="1" t="str">
        <f>_xlfn.XLOOKUP(Orders[[#This Row],[CustomerID]],'Customers'!A:A,'Customers'!E:E)</f>
        <v>Home Office</v>
      </c>
      <c r="H1773" s="2">
        <v>45303</v>
      </c>
      <c r="I1773" s="2">
        <v>45313</v>
      </c>
      <c r="J1773">
        <v>3</v>
      </c>
      <c r="K1773">
        <v>5554.91</v>
      </c>
      <c r="L1773">
        <v>0</v>
      </c>
      <c r="M1773" s="1" t="s">
        <v>43</v>
      </c>
      <c r="N1773" s="1" t="s">
        <v>15</v>
      </c>
      <c r="O1773" s="1" t="s">
        <v>29</v>
      </c>
      <c r="P1773" s="3">
        <f>Orders[[#This Row],[Quantity]]*Orders[[#This Row],[UnitPrice]]*(1-Orders[[#This Row],[Discount]])</f>
        <v>16664.73</v>
      </c>
      <c r="Q1773" s="1" t="str">
        <f>IF(AND(Orders[[#This Row],[Order Value]]&gt;50000,Orders[[#This Row],[Status]]="Completed"),"Yes","No")</f>
        <v>No</v>
      </c>
      <c r="R1773" s="1" t="str">
        <f>IF(OR(Orders[[#This Row],[Region]]="Dhaka",Orders[[#This Row],[Region]]="Chattogram"),"Priority","Standard")</f>
        <v>Standard</v>
      </c>
      <c r="S1773" s="1" t="str">
        <f>_xlfn.CONCAT(Orders[[#This Row],[OrderID]],Orders[[#This Row],[CustomerID]],Orders[[#This Row],[Order Value]])</f>
        <v>O04543C028916664.73</v>
      </c>
    </row>
    <row r="1774" spans="1:19" x14ac:dyDescent="0.25">
      <c r="A1774" s="1" t="s">
        <v>2262</v>
      </c>
      <c r="B1774" s="1" t="s">
        <v>830</v>
      </c>
      <c r="C1774" s="1" t="s">
        <v>111</v>
      </c>
      <c r="D1774" s="1" t="str">
        <f>VLOOKUP(C1774,Products[],2,FALSE)</f>
        <v>Footwear Eco 867</v>
      </c>
      <c r="E1774" s="1" t="str">
        <f>VLOOKUP(Orders[[#This Row],[ProductID]],Products[],3,FALSE)</f>
        <v>Apparel</v>
      </c>
      <c r="F1774" s="1" t="s">
        <v>47</v>
      </c>
      <c r="G1774" s="1" t="str">
        <f>_xlfn.XLOOKUP(Orders[[#This Row],[CustomerID]],'Customers'!A:A,'Customers'!E:E)</f>
        <v>Consumer</v>
      </c>
      <c r="H1774" s="2">
        <v>45962</v>
      </c>
      <c r="I1774" s="2">
        <v>45973</v>
      </c>
      <c r="J1774">
        <v>4</v>
      </c>
      <c r="K1774">
        <v>3974.87</v>
      </c>
      <c r="L1774">
        <v>0</v>
      </c>
      <c r="M1774" s="1" t="s">
        <v>43</v>
      </c>
      <c r="N1774" s="1" t="s">
        <v>34</v>
      </c>
      <c r="O1774" s="1" t="s">
        <v>24</v>
      </c>
      <c r="P1774" s="3">
        <f>Orders[[#This Row],[Quantity]]*Orders[[#This Row],[UnitPrice]]*(1-Orders[[#This Row],[Discount]])</f>
        <v>15899.48</v>
      </c>
      <c r="Q1774" s="1" t="str">
        <f>IF(AND(Orders[[#This Row],[Order Value]]&gt;50000,Orders[[#This Row],[Status]]="Completed"),"Yes","No")</f>
        <v>No</v>
      </c>
      <c r="R1774" s="1" t="str">
        <f>IF(OR(Orders[[#This Row],[Region]]="Dhaka",Orders[[#This Row],[Region]]="Chattogram"),"Priority","Standard")</f>
        <v>Standard</v>
      </c>
      <c r="S1774" s="1" t="str">
        <f>_xlfn.CONCAT(Orders[[#This Row],[OrderID]],Orders[[#This Row],[CustomerID]],Orders[[#This Row],[Order Value]])</f>
        <v>O05332C027315899.48</v>
      </c>
    </row>
    <row r="1775" spans="1:19" hidden="1" x14ac:dyDescent="0.25">
      <c r="A1775" s="1" t="s">
        <v>2263</v>
      </c>
      <c r="B1775" s="1" t="s">
        <v>263</v>
      </c>
      <c r="C1775" s="1" t="s">
        <v>95</v>
      </c>
      <c r="D1775" s="1" t="e">
        <f>VLOOKUP(C1775,Products[],2,FALSE)</f>
        <v>#N/A</v>
      </c>
      <c r="E1775" s="1" t="e">
        <f>VLOOKUP(Orders[[#This Row],[ProductID]],Products[],3,FALSE)</f>
        <v>#N/A</v>
      </c>
      <c r="F1775" s="1" t="s">
        <v>13</v>
      </c>
      <c r="G1775" s="1" t="str">
        <f>_xlfn.XLOOKUP(Orders[[#This Row],[CustomerID]],'Customers'!A:A,'Customers'!E:E)</f>
        <v>Consumer</v>
      </c>
      <c r="H1775" s="2">
        <v>45641</v>
      </c>
      <c r="I1775" s="2">
        <v>45651</v>
      </c>
      <c r="J1775">
        <v>3</v>
      </c>
      <c r="K1775">
        <v>2993.11</v>
      </c>
      <c r="L1775">
        <v>0</v>
      </c>
      <c r="M1775" s="1" t="s">
        <v>43</v>
      </c>
      <c r="N1775" s="1" t="s">
        <v>84</v>
      </c>
      <c r="O1775" s="1" t="s">
        <v>35</v>
      </c>
      <c r="P1775" s="3">
        <f>Orders[[#This Row],[Quantity]]*Orders[[#This Row],[UnitPrice]]*(1-Orders[[#This Row],[Discount]])</f>
        <v>8979.33</v>
      </c>
      <c r="Q1775" s="1" t="str">
        <f>IF(AND(Orders[[#This Row],[Order Value]]&gt;50000,Orders[[#This Row],[Status]]="Completed"),"Yes","No")</f>
        <v>No</v>
      </c>
      <c r="R1775" s="1" t="str">
        <f>IF(OR(Orders[[#This Row],[Region]]="Dhaka",Orders[[#This Row],[Region]]="Chattogram"),"Priority","Standard")</f>
        <v>Standard</v>
      </c>
      <c r="S1775" s="1" t="str">
        <f>_xlfn.CONCAT(Orders[[#This Row],[OrderID]],Orders[[#This Row],[CustomerID]],Orders[[#This Row],[Order Value]])</f>
        <v>O01819C01748979.33</v>
      </c>
    </row>
    <row r="1776" spans="1:19" x14ac:dyDescent="0.25">
      <c r="A1776" s="1" t="s">
        <v>2264</v>
      </c>
      <c r="B1776" s="1" t="s">
        <v>674</v>
      </c>
      <c r="C1776" s="1" t="s">
        <v>32</v>
      </c>
      <c r="D1776" s="1" t="str">
        <f>VLOOKUP(C1776,Products[],2,FALSE)</f>
        <v>Binders Max 146</v>
      </c>
      <c r="E1776" s="1" t="str">
        <f>VLOOKUP(Orders[[#This Row],[ProductID]],Products[],3,FALSE)</f>
        <v>Office Supplies</v>
      </c>
      <c r="F1776" s="1" t="s">
        <v>23</v>
      </c>
      <c r="G1776" s="1" t="str">
        <f>_xlfn.XLOOKUP(Orders[[#This Row],[CustomerID]],'Customers'!A:A,'Customers'!E:E)</f>
        <v>SMB</v>
      </c>
      <c r="H1776" s="2">
        <v>45516</v>
      </c>
      <c r="I1776" s="2">
        <v>45527</v>
      </c>
      <c r="J1776">
        <v>24</v>
      </c>
      <c r="K1776">
        <v>2857.75</v>
      </c>
      <c r="L1776">
        <v>0.2</v>
      </c>
      <c r="M1776" s="1" t="s">
        <v>39</v>
      </c>
      <c r="N1776" s="1" t="s">
        <v>34</v>
      </c>
      <c r="O1776" s="1" t="s">
        <v>21</v>
      </c>
      <c r="P1776" s="3">
        <f>Orders[[#This Row],[Quantity]]*Orders[[#This Row],[UnitPrice]]*(1-Orders[[#This Row],[Discount]])</f>
        <v>54868.800000000003</v>
      </c>
      <c r="Q1776" s="1" t="str">
        <f>IF(AND(Orders[[#This Row],[Order Value]]&gt;50000,Orders[[#This Row],[Status]]="Completed"),"Yes","No")</f>
        <v>Yes</v>
      </c>
      <c r="R1776" s="1" t="str">
        <f>IF(OR(Orders[[#This Row],[Region]]="Dhaka",Orders[[#This Row],[Region]]="Chattogram"),"Priority","Standard")</f>
        <v>Standard</v>
      </c>
      <c r="S1776" s="1" t="str">
        <f>_xlfn.CONCAT(Orders[[#This Row],[OrderID]],Orders[[#This Row],[CustomerID]],Orders[[#This Row],[Order Value]])</f>
        <v>O02075C020654868.8</v>
      </c>
    </row>
    <row r="1777" spans="1:19" x14ac:dyDescent="0.25">
      <c r="A1777" s="1" t="s">
        <v>2265</v>
      </c>
      <c r="B1777" s="1" t="s">
        <v>223</v>
      </c>
      <c r="C1777" s="1" t="s">
        <v>81</v>
      </c>
      <c r="D1777" s="1" t="str">
        <f>VLOOKUP(C1777,Products[],2,FALSE)</f>
        <v>Beverages Pro 760</v>
      </c>
      <c r="E1777" s="1" t="str">
        <f>VLOOKUP(Orders[[#This Row],[ProductID]],Products[],3,FALSE)</f>
        <v>Groceries</v>
      </c>
      <c r="F1777" s="1" t="s">
        <v>82</v>
      </c>
      <c r="G1777" s="1" t="str">
        <f>_xlfn.XLOOKUP(Orders[[#This Row],[CustomerID]],'Customers'!A:A,'Customers'!E:E)</f>
        <v>Consumer</v>
      </c>
      <c r="H1777" s="2">
        <v>45669</v>
      </c>
      <c r="I1777" s="2">
        <v>45671</v>
      </c>
      <c r="J1777">
        <v>12</v>
      </c>
      <c r="K1777">
        <v>4284.99</v>
      </c>
      <c r="L1777">
        <v>0</v>
      </c>
      <c r="M1777" s="1" t="s">
        <v>52</v>
      </c>
      <c r="N1777" s="1" t="s">
        <v>34</v>
      </c>
      <c r="O1777" s="1" t="s">
        <v>21</v>
      </c>
      <c r="P1777" s="3">
        <f>Orders[[#This Row],[Quantity]]*Orders[[#This Row],[UnitPrice]]*(1-Orders[[#This Row],[Discount]])</f>
        <v>51419.88</v>
      </c>
      <c r="Q1777" s="1" t="str">
        <f>IF(AND(Orders[[#This Row],[Order Value]]&gt;50000,Orders[[#This Row],[Status]]="Completed"),"Yes","No")</f>
        <v>Yes</v>
      </c>
      <c r="R1777" s="1" t="str">
        <f>IF(OR(Orders[[#This Row],[Region]]="Dhaka",Orders[[#This Row],[Region]]="Chattogram"),"Priority","Standard")</f>
        <v>Priority</v>
      </c>
      <c r="S1777" s="1" t="str">
        <f>_xlfn.CONCAT(Orders[[#This Row],[OrderID]],Orders[[#This Row],[CustomerID]],Orders[[#This Row],[Order Value]])</f>
        <v>O00203C014551419.88</v>
      </c>
    </row>
    <row r="1778" spans="1:19" x14ac:dyDescent="0.25">
      <c r="A1778" s="1" t="s">
        <v>2266</v>
      </c>
      <c r="B1778" s="1" t="s">
        <v>719</v>
      </c>
      <c r="C1778" s="1" t="s">
        <v>297</v>
      </c>
      <c r="D1778" s="1" t="str">
        <f>VLOOKUP(C1778,Products[],2,FALSE)</f>
        <v>Household Standard 552</v>
      </c>
      <c r="E1778" s="1" t="str">
        <f>VLOOKUP(Orders[[#This Row],[ProductID]],Products[],3,FALSE)</f>
        <v>Groceries</v>
      </c>
      <c r="F1778" s="1" t="s">
        <v>23</v>
      </c>
      <c r="G1778" s="1" t="str">
        <f>_xlfn.XLOOKUP(Orders[[#This Row],[CustomerID]],'Customers'!A:A,'Customers'!E:E)</f>
        <v>Home Office</v>
      </c>
      <c r="H1778" s="2">
        <v>45762</v>
      </c>
      <c r="I1778" s="2">
        <v>45764</v>
      </c>
      <c r="J1778">
        <v>15</v>
      </c>
      <c r="K1778">
        <v>6235.52</v>
      </c>
      <c r="L1778">
        <v>0</v>
      </c>
      <c r="M1778" s="1" t="s">
        <v>20</v>
      </c>
      <c r="N1778" s="1" t="s">
        <v>34</v>
      </c>
      <c r="O1778" s="1" t="s">
        <v>24</v>
      </c>
      <c r="P1778" s="3">
        <f>Orders[[#This Row],[Quantity]]*Orders[[#This Row],[UnitPrice]]*(1-Orders[[#This Row],[Discount]])</f>
        <v>93532.800000000003</v>
      </c>
      <c r="Q1778" s="1" t="str">
        <f>IF(AND(Orders[[#This Row],[Order Value]]&gt;50000,Orders[[#This Row],[Status]]="Completed"),"Yes","No")</f>
        <v>Yes</v>
      </c>
      <c r="R1778" s="1" t="str">
        <f>IF(OR(Orders[[#This Row],[Region]]="Dhaka",Orders[[#This Row],[Region]]="Chattogram"),"Priority","Standard")</f>
        <v>Priority</v>
      </c>
      <c r="S1778" s="1" t="str">
        <f>_xlfn.CONCAT(Orders[[#This Row],[OrderID]],Orders[[#This Row],[CustomerID]],Orders[[#This Row],[Order Value]])</f>
        <v>O00526C000593532.8</v>
      </c>
    </row>
    <row r="1779" spans="1:19" x14ac:dyDescent="0.25">
      <c r="A1779" s="1" t="s">
        <v>2267</v>
      </c>
      <c r="B1779" s="1" t="s">
        <v>183</v>
      </c>
      <c r="C1779" s="1" t="s">
        <v>159</v>
      </c>
      <c r="D1779" s="1" t="str">
        <f>VLOOKUP(C1779,Products[],2,FALSE)</f>
        <v>Kids Pro 394</v>
      </c>
      <c r="E1779" s="1" t="str">
        <f>VLOOKUP(Orders[[#This Row],[ProductID]],Products[],3,FALSE)</f>
        <v>Apparel</v>
      </c>
      <c r="F1779" s="1" t="s">
        <v>59</v>
      </c>
      <c r="G1779" s="1" t="str">
        <f>_xlfn.XLOOKUP(Orders[[#This Row],[CustomerID]],'Customers'!A:A,'Customers'!E:E)</f>
        <v>consumer</v>
      </c>
      <c r="H1779" s="2">
        <v>45700</v>
      </c>
      <c r="I1779" s="2">
        <v>45702</v>
      </c>
      <c r="J1779">
        <v>13</v>
      </c>
      <c r="K1779">
        <v>6646.32</v>
      </c>
      <c r="L1779">
        <v>0</v>
      </c>
      <c r="M1779" s="1" t="s">
        <v>43</v>
      </c>
      <c r="N1779" s="1" t="s">
        <v>34</v>
      </c>
      <c r="O1779" s="1" t="s">
        <v>24</v>
      </c>
      <c r="P1779" s="3">
        <f>Orders[[#This Row],[Quantity]]*Orders[[#This Row],[UnitPrice]]*(1-Orders[[#This Row],[Discount]])</f>
        <v>86402.16</v>
      </c>
      <c r="Q1779" s="1" t="str">
        <f>IF(AND(Orders[[#This Row],[Order Value]]&gt;50000,Orders[[#This Row],[Status]]="Completed"),"Yes","No")</f>
        <v>Yes</v>
      </c>
      <c r="R1779" s="1" t="str">
        <f>IF(OR(Orders[[#This Row],[Region]]="Dhaka",Orders[[#This Row],[Region]]="Chattogram"),"Priority","Standard")</f>
        <v>Standard</v>
      </c>
      <c r="S1779" s="1" t="str">
        <f>_xlfn.CONCAT(Orders[[#This Row],[OrderID]],Orders[[#This Row],[CustomerID]],Orders[[#This Row],[Order Value]])</f>
        <v>O01189C007086402.16</v>
      </c>
    </row>
    <row r="1780" spans="1:19" x14ac:dyDescent="0.25">
      <c r="A1780" s="1" t="s">
        <v>2268</v>
      </c>
      <c r="B1780" s="1" t="s">
        <v>224</v>
      </c>
      <c r="C1780" s="1" t="s">
        <v>62</v>
      </c>
      <c r="D1780" s="1" t="str">
        <f>VLOOKUP(C1780,Products[],2,FALSE)</f>
        <v>Mobile Accessories Lite 346</v>
      </c>
      <c r="E1780" s="1" t="str">
        <f>VLOOKUP(Orders[[#This Row],[ProductID]],Products[],3,FALSE)</f>
        <v>Electronics</v>
      </c>
      <c r="F1780" s="1" t="s">
        <v>55</v>
      </c>
      <c r="G1780" s="1" t="str">
        <f>_xlfn.XLOOKUP(Orders[[#This Row],[CustomerID]],'Customers'!A:A,'Customers'!E:E)</f>
        <v>SMB</v>
      </c>
      <c r="H1780" s="2">
        <v>45758</v>
      </c>
      <c r="I1780" s="2">
        <v>45758</v>
      </c>
      <c r="J1780">
        <v>13</v>
      </c>
      <c r="K1780">
        <v>5428.86</v>
      </c>
      <c r="L1780">
        <v>0.1</v>
      </c>
      <c r="M1780" s="1" t="s">
        <v>52</v>
      </c>
      <c r="N1780" s="1" t="s">
        <v>15</v>
      </c>
      <c r="O1780" s="1" t="s">
        <v>35</v>
      </c>
      <c r="P1780" s="3">
        <f>Orders[[#This Row],[Quantity]]*Orders[[#This Row],[UnitPrice]]*(1-Orders[[#This Row],[Discount]])</f>
        <v>63517.661999999997</v>
      </c>
      <c r="Q1780" s="1" t="str">
        <f>IF(AND(Orders[[#This Row],[Order Value]]&gt;50000,Orders[[#This Row],[Status]]="Completed"),"Yes","No")</f>
        <v>No</v>
      </c>
      <c r="R1780" s="1" t="str">
        <f>IF(OR(Orders[[#This Row],[Region]]="Dhaka",Orders[[#This Row],[Region]]="Chattogram"),"Priority","Standard")</f>
        <v>Priority</v>
      </c>
      <c r="S1780" s="1" t="str">
        <f>_xlfn.CONCAT(Orders[[#This Row],[OrderID]],Orders[[#This Row],[CustomerID]],Orders[[#This Row],[Order Value]])</f>
        <v>O03059C048163517.662</v>
      </c>
    </row>
    <row r="1781" spans="1:19" x14ac:dyDescent="0.25">
      <c r="A1781" s="1" t="s">
        <v>2269</v>
      </c>
      <c r="B1781" s="1" t="s">
        <v>638</v>
      </c>
      <c r="C1781" s="1" t="s">
        <v>197</v>
      </c>
      <c r="D1781" s="1" t="str">
        <f>VLOOKUP(C1781,Products[],2,FALSE)</f>
        <v>Chairs Prime 149</v>
      </c>
      <c r="E1781" s="1" t="str">
        <f>VLOOKUP(Orders[[#This Row],[ProductID]],Products[],3,FALSE)</f>
        <v>Furniture</v>
      </c>
      <c r="F1781" s="1" t="s">
        <v>42</v>
      </c>
      <c r="G1781" s="1" t="str">
        <f>_xlfn.XLOOKUP(Orders[[#This Row],[CustomerID]],'Customers'!A:A,'Customers'!E:E)</f>
        <v>consumer</v>
      </c>
      <c r="H1781" s="2">
        <v>45404</v>
      </c>
      <c r="I1781" s="2">
        <v>45412</v>
      </c>
      <c r="J1781">
        <v>21</v>
      </c>
      <c r="K1781">
        <v>2559.96</v>
      </c>
      <c r="L1781">
        <v>0</v>
      </c>
      <c r="M1781" s="1" t="s">
        <v>43</v>
      </c>
      <c r="N1781" s="1" t="s">
        <v>34</v>
      </c>
      <c r="O1781" s="1" t="s">
        <v>24</v>
      </c>
      <c r="P1781" s="3">
        <f>Orders[[#This Row],[Quantity]]*Orders[[#This Row],[UnitPrice]]*(1-Orders[[#This Row],[Discount]])</f>
        <v>53759.16</v>
      </c>
      <c r="Q1781" s="1" t="str">
        <f>IF(AND(Orders[[#This Row],[Order Value]]&gt;50000,Orders[[#This Row],[Status]]="Completed"),"Yes","No")</f>
        <v>Yes</v>
      </c>
      <c r="R1781" s="1" t="str">
        <f>IF(OR(Orders[[#This Row],[Region]]="Dhaka",Orders[[#This Row],[Region]]="Chattogram"),"Priority","Standard")</f>
        <v>Standard</v>
      </c>
      <c r="S1781" s="1" t="str">
        <f>_xlfn.CONCAT(Orders[[#This Row],[OrderID]],Orders[[#This Row],[CustomerID]],Orders[[#This Row],[Order Value]])</f>
        <v>O02114C021653759.16</v>
      </c>
    </row>
    <row r="1782" spans="1:19" x14ac:dyDescent="0.25">
      <c r="A1782" s="1" t="s">
        <v>2270</v>
      </c>
      <c r="B1782" s="1" t="s">
        <v>947</v>
      </c>
      <c r="C1782" s="1" t="s">
        <v>58</v>
      </c>
      <c r="D1782" s="1" t="str">
        <f>VLOOKUP(C1782,Products[],2,FALSE)</f>
        <v>Beverages Standard 258</v>
      </c>
      <c r="E1782" s="1" t="str">
        <f>VLOOKUP(Orders[[#This Row],[ProductID]],Products[],3,FALSE)</f>
        <v>Groceries</v>
      </c>
      <c r="F1782" s="1" t="s">
        <v>125</v>
      </c>
      <c r="G1782" s="1" t="str">
        <f>_xlfn.XLOOKUP(Orders[[#This Row],[CustomerID]],'Customers'!A:A,'Customers'!E:E)</f>
        <v>Home Office</v>
      </c>
      <c r="H1782" s="2">
        <v>45959</v>
      </c>
      <c r="I1782" s="2">
        <v>45965</v>
      </c>
      <c r="J1782">
        <v>15</v>
      </c>
      <c r="K1782">
        <v>1820.97</v>
      </c>
      <c r="L1782">
        <v>0.2</v>
      </c>
      <c r="M1782" s="1" t="s">
        <v>43</v>
      </c>
      <c r="N1782" s="1" t="s">
        <v>34</v>
      </c>
      <c r="O1782" s="1" t="s">
        <v>35</v>
      </c>
      <c r="P1782" s="3">
        <f>Orders[[#This Row],[Quantity]]*Orders[[#This Row],[UnitPrice]]*(1-Orders[[#This Row],[Discount]])</f>
        <v>21851.64</v>
      </c>
      <c r="Q1782" s="1" t="str">
        <f>IF(AND(Orders[[#This Row],[Order Value]]&gt;50000,Orders[[#This Row],[Status]]="Completed"),"Yes","No")</f>
        <v>No</v>
      </c>
      <c r="R1782" s="1" t="str">
        <f>IF(OR(Orders[[#This Row],[Region]]="Dhaka",Orders[[#This Row],[Region]]="Chattogram"),"Priority","Standard")</f>
        <v>Standard</v>
      </c>
      <c r="S1782" s="1" t="str">
        <f>_xlfn.CONCAT(Orders[[#This Row],[OrderID]],Orders[[#This Row],[CustomerID]],Orders[[#This Row],[Order Value]])</f>
        <v>O03874C042621851.64</v>
      </c>
    </row>
    <row r="1783" spans="1:19" x14ac:dyDescent="0.25">
      <c r="A1783" s="1" t="s">
        <v>2271</v>
      </c>
      <c r="B1783" s="1" t="s">
        <v>1000</v>
      </c>
      <c r="C1783" s="1" t="s">
        <v>201</v>
      </c>
      <c r="D1783" s="1" t="str">
        <f>VLOOKUP(C1783,Products[],2,FALSE)</f>
        <v>Men Lite 154 (New)</v>
      </c>
      <c r="E1783" s="1" t="str">
        <f>VLOOKUP(Orders[[#This Row],[ProductID]],Products[],3,FALSE)</f>
        <v>Apparel</v>
      </c>
      <c r="F1783" s="1" t="s">
        <v>152</v>
      </c>
      <c r="G1783" s="1" t="str">
        <f>_xlfn.XLOOKUP(Orders[[#This Row],[CustomerID]],'Customers'!A:A,'Customers'!E:E)</f>
        <v>Home Office</v>
      </c>
      <c r="H1783" s="2">
        <v>45714</v>
      </c>
      <c r="I1783" s="2">
        <v>45713</v>
      </c>
      <c r="J1783">
        <v>24</v>
      </c>
      <c r="K1783">
        <v>2075.84</v>
      </c>
      <c r="L1783">
        <v>0</v>
      </c>
      <c r="M1783" s="1" t="s">
        <v>39</v>
      </c>
      <c r="N1783" s="1" t="s">
        <v>84</v>
      </c>
      <c r="O1783" s="1" t="s">
        <v>29</v>
      </c>
      <c r="P1783" s="3">
        <f>Orders[[#This Row],[Quantity]]*Orders[[#This Row],[UnitPrice]]*(1-Orders[[#This Row],[Discount]])</f>
        <v>49820.160000000003</v>
      </c>
      <c r="Q1783" s="1" t="str">
        <f>IF(AND(Orders[[#This Row],[Order Value]]&gt;50000,Orders[[#This Row],[Status]]="Completed"),"Yes","No")</f>
        <v>No</v>
      </c>
      <c r="R1783" s="1" t="str">
        <f>IF(OR(Orders[[#This Row],[Region]]="Dhaka",Orders[[#This Row],[Region]]="Chattogram"),"Priority","Standard")</f>
        <v>Standard</v>
      </c>
      <c r="S1783" s="1" t="str">
        <f>_xlfn.CONCAT(Orders[[#This Row],[OrderID]],Orders[[#This Row],[CustomerID]],Orders[[#This Row],[Order Value]])</f>
        <v>O05683C040549820.16</v>
      </c>
    </row>
    <row r="1784" spans="1:19" x14ac:dyDescent="0.25">
      <c r="A1784" s="1" t="s">
        <v>2272</v>
      </c>
      <c r="B1784" s="1" t="s">
        <v>184</v>
      </c>
      <c r="C1784" s="1" t="s">
        <v>78</v>
      </c>
      <c r="D1784" s="1" t="str">
        <f>VLOOKUP(C1784,Products[],2,FALSE)</f>
        <v>Personal Care Eco 185</v>
      </c>
      <c r="E1784" s="1" t="str">
        <f>VLOOKUP(Orders[[#This Row],[ProductID]],Products[],3,FALSE)</f>
        <v>Groceries</v>
      </c>
      <c r="F1784" s="1" t="s">
        <v>23</v>
      </c>
      <c r="G1784" s="1" t="str">
        <f>_xlfn.XLOOKUP(Orders[[#This Row],[CustomerID]],'Customers'!A:A,'Customers'!E:E)</f>
        <v>consumer</v>
      </c>
      <c r="H1784" s="2">
        <v>45343</v>
      </c>
      <c r="I1784" s="2">
        <v>45354</v>
      </c>
      <c r="J1784">
        <v>9</v>
      </c>
      <c r="K1784">
        <v>6453.79</v>
      </c>
      <c r="L1784">
        <v>0</v>
      </c>
      <c r="M1784" s="1" t="s">
        <v>43</v>
      </c>
      <c r="N1784" s="1" t="s">
        <v>34</v>
      </c>
      <c r="O1784" s="1" t="s">
        <v>35</v>
      </c>
      <c r="P1784" s="3">
        <f>Orders[[#This Row],[Quantity]]*Orders[[#This Row],[UnitPrice]]*(1-Orders[[#This Row],[Discount]])</f>
        <v>58084.11</v>
      </c>
      <c r="Q1784" s="1" t="str">
        <f>IF(AND(Orders[[#This Row],[Order Value]]&gt;50000,Orders[[#This Row],[Status]]="Completed"),"Yes","No")</f>
        <v>Yes</v>
      </c>
      <c r="R1784" s="1" t="str">
        <f>IF(OR(Orders[[#This Row],[Region]]="Dhaka",Orders[[#This Row],[Region]]="Chattogram"),"Priority","Standard")</f>
        <v>Standard</v>
      </c>
      <c r="S1784" s="1" t="str">
        <f>_xlfn.CONCAT(Orders[[#This Row],[OrderID]],Orders[[#This Row],[CustomerID]],Orders[[#This Row],[Order Value]])</f>
        <v>O01454C020058084.11</v>
      </c>
    </row>
    <row r="1785" spans="1:19" hidden="1" x14ac:dyDescent="0.25">
      <c r="A1785" s="1" t="s">
        <v>2273</v>
      </c>
      <c r="B1785" s="1" t="s">
        <v>235</v>
      </c>
      <c r="C1785" s="1" t="s">
        <v>95</v>
      </c>
      <c r="D1785" s="1" t="e">
        <f>VLOOKUP(C1785,Products[],2,FALSE)</f>
        <v>#N/A</v>
      </c>
      <c r="E1785" s="1" t="e">
        <f>VLOOKUP(Orders[[#This Row],[ProductID]],Products[],3,FALSE)</f>
        <v>#N/A</v>
      </c>
      <c r="F1785" s="1" t="s">
        <v>105</v>
      </c>
      <c r="G1785" s="1" t="str">
        <f>_xlfn.XLOOKUP(Orders[[#This Row],[CustomerID]],'Customers'!A:A,'Customers'!E:E)</f>
        <v>Home Office</v>
      </c>
      <c r="H1785" s="2">
        <v>45416</v>
      </c>
      <c r="I1785" s="2">
        <v>45416</v>
      </c>
      <c r="J1785">
        <v>11</v>
      </c>
      <c r="K1785">
        <v>3439.4</v>
      </c>
      <c r="L1785">
        <v>0.05</v>
      </c>
      <c r="M1785" s="1" t="s">
        <v>43</v>
      </c>
      <c r="N1785" s="1" t="s">
        <v>34</v>
      </c>
      <c r="O1785" s="1" t="s">
        <v>21</v>
      </c>
      <c r="P1785" s="3">
        <f>Orders[[#This Row],[Quantity]]*Orders[[#This Row],[UnitPrice]]*(1-Orders[[#This Row],[Discount]])</f>
        <v>35941.730000000003</v>
      </c>
      <c r="Q1785" s="1" t="str">
        <f>IF(AND(Orders[[#This Row],[Order Value]]&gt;50000,Orders[[#This Row],[Status]]="Completed"),"Yes","No")</f>
        <v>No</v>
      </c>
      <c r="R1785" s="1" t="str">
        <f>IF(OR(Orders[[#This Row],[Region]]="Dhaka",Orders[[#This Row],[Region]]="Chattogram"),"Priority","Standard")</f>
        <v>Standard</v>
      </c>
      <c r="S1785" s="1" t="str">
        <f>_xlfn.CONCAT(Orders[[#This Row],[OrderID]],Orders[[#This Row],[CustomerID]],Orders[[#This Row],[Order Value]])</f>
        <v>O02429C038235941.73</v>
      </c>
    </row>
    <row r="1786" spans="1:19" hidden="1" x14ac:dyDescent="0.25">
      <c r="A1786" s="1" t="s">
        <v>2274</v>
      </c>
      <c r="B1786" s="1" t="s">
        <v>990</v>
      </c>
      <c r="C1786" s="1" t="s">
        <v>95</v>
      </c>
      <c r="D1786" s="1" t="e">
        <f>VLOOKUP(C1786,Products[],2,FALSE)</f>
        <v>#N/A</v>
      </c>
      <c r="E1786" s="1" t="e">
        <f>VLOOKUP(Orders[[#This Row],[ProductID]],Products[],3,FALSE)</f>
        <v>#N/A</v>
      </c>
      <c r="F1786" s="1" t="s">
        <v>19</v>
      </c>
      <c r="G1786" s="1" t="str">
        <f>_xlfn.XLOOKUP(Orders[[#This Row],[CustomerID]],'Customers'!A:A,'Customers'!E:E)</f>
        <v>consumer</v>
      </c>
      <c r="H1786" s="2">
        <v>45449</v>
      </c>
      <c r="I1786" s="2">
        <v>45455</v>
      </c>
      <c r="J1786">
        <v>15</v>
      </c>
      <c r="K1786">
        <v>1644.34</v>
      </c>
      <c r="L1786">
        <v>0</v>
      </c>
      <c r="M1786" s="1" t="s">
        <v>43</v>
      </c>
      <c r="N1786" s="1" t="s">
        <v>34</v>
      </c>
      <c r="O1786" s="1" t="s">
        <v>24</v>
      </c>
      <c r="P1786" s="3">
        <f>Orders[[#This Row],[Quantity]]*Orders[[#This Row],[UnitPrice]]*(1-Orders[[#This Row],[Discount]])</f>
        <v>24665.1</v>
      </c>
      <c r="Q1786" s="1" t="str">
        <f>IF(AND(Orders[[#This Row],[Order Value]]&gt;50000,Orders[[#This Row],[Status]]="Completed"),"Yes","No")</f>
        <v>No</v>
      </c>
      <c r="R1786" s="1" t="str">
        <f>IF(OR(Orders[[#This Row],[Region]]="Dhaka",Orders[[#This Row],[Region]]="Chattogram"),"Priority","Standard")</f>
        <v>Standard</v>
      </c>
      <c r="S1786" s="1" t="str">
        <f>_xlfn.CONCAT(Orders[[#This Row],[OrderID]],Orders[[#This Row],[CustomerID]],Orders[[#This Row],[Order Value]])</f>
        <v>O00294C029524665.1</v>
      </c>
    </row>
    <row r="1787" spans="1:19" x14ac:dyDescent="0.25">
      <c r="A1787" s="1" t="s">
        <v>2275</v>
      </c>
      <c r="B1787" s="1" t="s">
        <v>483</v>
      </c>
      <c r="C1787" s="1" t="s">
        <v>78</v>
      </c>
      <c r="D1787" s="1" t="str">
        <f>VLOOKUP(C1787,Products[],2,FALSE)</f>
        <v>Personal Care Eco 185</v>
      </c>
      <c r="E1787" s="1" t="str">
        <f>VLOOKUP(Orders[[#This Row],[ProductID]],Products[],3,FALSE)</f>
        <v>Groceries</v>
      </c>
      <c r="F1787" s="1" t="s">
        <v>125</v>
      </c>
      <c r="G1787" s="1" t="str">
        <f>_xlfn.XLOOKUP(Orders[[#This Row],[CustomerID]],'Customers'!A:A,'Customers'!E:E)</f>
        <v>Consumer</v>
      </c>
      <c r="H1787" s="2">
        <v>46006</v>
      </c>
      <c r="I1787" s="2">
        <v>46011</v>
      </c>
      <c r="J1787">
        <v>19</v>
      </c>
      <c r="K1787">
        <v>2288.44</v>
      </c>
      <c r="L1787">
        <v>0</v>
      </c>
      <c r="M1787" s="1" t="s">
        <v>39</v>
      </c>
      <c r="N1787" s="1" t="s">
        <v>15</v>
      </c>
      <c r="O1787" s="1" t="s">
        <v>24</v>
      </c>
      <c r="P1787" s="3">
        <f>Orders[[#This Row],[Quantity]]*Orders[[#This Row],[UnitPrice]]*(1-Orders[[#This Row],[Discount]])</f>
        <v>43480.36</v>
      </c>
      <c r="Q1787" s="1" t="str">
        <f>IF(AND(Orders[[#This Row],[Order Value]]&gt;50000,Orders[[#This Row],[Status]]="Completed"),"Yes","No")</f>
        <v>No</v>
      </c>
      <c r="R1787" s="1" t="str">
        <f>IF(OR(Orders[[#This Row],[Region]]="Dhaka",Orders[[#This Row],[Region]]="Chattogram"),"Priority","Standard")</f>
        <v>Standard</v>
      </c>
      <c r="S1787" s="1" t="str">
        <f>_xlfn.CONCAT(Orders[[#This Row],[OrderID]],Orders[[#This Row],[CustomerID]],Orders[[#This Row],[Order Value]])</f>
        <v>O05965C024543480.36</v>
      </c>
    </row>
    <row r="1788" spans="1:19" x14ac:dyDescent="0.25">
      <c r="A1788" s="1" t="s">
        <v>2276</v>
      </c>
      <c r="B1788" s="1" t="s">
        <v>265</v>
      </c>
      <c r="C1788" s="1" t="s">
        <v>128</v>
      </c>
      <c r="D1788" s="1" t="str">
        <f>VLOOKUP(C1788,Products[],2,FALSE)</f>
        <v>Paper Prime 195</v>
      </c>
      <c r="E1788" s="1" t="str">
        <f>VLOOKUP(Orders[[#This Row],[ProductID]],Products[],3,FALSE)</f>
        <v>Office Supplies</v>
      </c>
      <c r="F1788" s="1" t="s">
        <v>47</v>
      </c>
      <c r="G1788" s="1" t="str">
        <f>_xlfn.XLOOKUP(Orders[[#This Row],[CustomerID]],'Customers'!A:A,'Customers'!E:E)</f>
        <v>Corporate</v>
      </c>
      <c r="H1788" s="2">
        <v>45772</v>
      </c>
      <c r="I1788" s="2">
        <v>45782</v>
      </c>
      <c r="J1788">
        <v>13</v>
      </c>
      <c r="K1788">
        <v>6120.02</v>
      </c>
      <c r="L1788">
        <v>0</v>
      </c>
      <c r="M1788" s="1" t="s">
        <v>52</v>
      </c>
      <c r="N1788" s="1" t="s">
        <v>34</v>
      </c>
      <c r="O1788" s="1" t="s">
        <v>35</v>
      </c>
      <c r="P1788" s="3">
        <f>Orders[[#This Row],[Quantity]]*Orders[[#This Row],[UnitPrice]]*(1-Orders[[#This Row],[Discount]])</f>
        <v>79560.260000000009</v>
      </c>
      <c r="Q1788" s="1" t="str">
        <f>IF(AND(Orders[[#This Row],[Order Value]]&gt;50000,Orders[[#This Row],[Status]]="Completed"),"Yes","No")</f>
        <v>Yes</v>
      </c>
      <c r="R1788" s="1" t="str">
        <f>IF(OR(Orders[[#This Row],[Region]]="Dhaka",Orders[[#This Row],[Region]]="Chattogram"),"Priority","Standard")</f>
        <v>Priority</v>
      </c>
      <c r="S1788" s="1" t="str">
        <f>_xlfn.CONCAT(Orders[[#This Row],[OrderID]],Orders[[#This Row],[CustomerID]],Orders[[#This Row],[Order Value]])</f>
        <v>O05316C045379560.26</v>
      </c>
    </row>
    <row r="1789" spans="1:19" x14ac:dyDescent="0.25">
      <c r="A1789" s="1" t="s">
        <v>2277</v>
      </c>
      <c r="B1789" s="1" t="s">
        <v>792</v>
      </c>
      <c r="C1789" s="1" t="s">
        <v>174</v>
      </c>
      <c r="D1789" s="1" t="str">
        <f>VLOOKUP(C1789,Products[],2,FALSE)</f>
        <v>Women Eco 309</v>
      </c>
      <c r="E1789" s="1" t="str">
        <f>VLOOKUP(Orders[[#This Row],[ProductID]],Products[],3,FALSE)</f>
        <v>Apparel</v>
      </c>
      <c r="F1789" s="1" t="s">
        <v>82</v>
      </c>
      <c r="G1789" s="1" t="str">
        <f>_xlfn.XLOOKUP(Orders[[#This Row],[CustomerID]],'Customers'!A:A,'Customers'!E:E)</f>
        <v>SMB</v>
      </c>
      <c r="H1789" s="2">
        <v>45852</v>
      </c>
      <c r="I1789" s="2">
        <v>45858</v>
      </c>
      <c r="J1789">
        <v>17</v>
      </c>
      <c r="K1789">
        <v>5974.26</v>
      </c>
      <c r="L1789">
        <v>0.1</v>
      </c>
      <c r="M1789" s="1" t="s">
        <v>20</v>
      </c>
      <c r="N1789" s="1" t="s">
        <v>28</v>
      </c>
      <c r="O1789" s="1" t="s">
        <v>35</v>
      </c>
      <c r="P1789" s="3">
        <f>Orders[[#This Row],[Quantity]]*Orders[[#This Row],[UnitPrice]]*(1-Orders[[#This Row],[Discount]])</f>
        <v>91406.178</v>
      </c>
      <c r="Q1789" s="1" t="str">
        <f>IF(AND(Orders[[#This Row],[Order Value]]&gt;50000,Orders[[#This Row],[Status]]="Completed"),"Yes","No")</f>
        <v>No</v>
      </c>
      <c r="R1789" s="1" t="str">
        <f>IF(OR(Orders[[#This Row],[Region]]="Dhaka",Orders[[#This Row],[Region]]="Chattogram"),"Priority","Standard")</f>
        <v>Priority</v>
      </c>
      <c r="S1789" s="1" t="str">
        <f>_xlfn.CONCAT(Orders[[#This Row],[OrderID]],Orders[[#This Row],[CustomerID]],Orders[[#This Row],[Order Value]])</f>
        <v>O05688C001791406.178</v>
      </c>
    </row>
    <row r="1790" spans="1:19" x14ac:dyDescent="0.25">
      <c r="A1790" s="1" t="s">
        <v>2278</v>
      </c>
      <c r="B1790" s="1" t="s">
        <v>740</v>
      </c>
      <c r="C1790" s="1" t="s">
        <v>54</v>
      </c>
      <c r="D1790" s="1" t="str">
        <f>VLOOKUP(C1790,Products[],2,FALSE)</f>
        <v>Women Lite 643</v>
      </c>
      <c r="E1790" s="1" t="str">
        <f>VLOOKUP(Orders[[#This Row],[ProductID]],Products[],3,FALSE)</f>
        <v>Apparel</v>
      </c>
      <c r="F1790" s="1" t="s">
        <v>47</v>
      </c>
      <c r="G1790" s="1" t="str">
        <f>_xlfn.XLOOKUP(Orders[[#This Row],[CustomerID]],'Customers'!A:A,'Customers'!E:E)</f>
        <v>consumer</v>
      </c>
      <c r="H1790" s="2">
        <v>45440</v>
      </c>
      <c r="I1790" s="2">
        <v>45443</v>
      </c>
      <c r="J1790">
        <v>2</v>
      </c>
      <c r="K1790">
        <v>2888.82</v>
      </c>
      <c r="L1790">
        <v>0.15</v>
      </c>
      <c r="M1790" s="1" t="s">
        <v>20</v>
      </c>
      <c r="N1790" s="1" t="s">
        <v>28</v>
      </c>
      <c r="O1790" s="1" t="s">
        <v>29</v>
      </c>
      <c r="P1790" s="3">
        <f>Orders[[#This Row],[Quantity]]*Orders[[#This Row],[UnitPrice]]*(1-Orders[[#This Row],[Discount]])</f>
        <v>4910.9940000000006</v>
      </c>
      <c r="Q1790" s="1" t="str">
        <f>IF(AND(Orders[[#This Row],[Order Value]]&gt;50000,Orders[[#This Row],[Status]]="Completed"),"Yes","No")</f>
        <v>No</v>
      </c>
      <c r="R1790" s="1" t="str">
        <f>IF(OR(Orders[[#This Row],[Region]]="Dhaka",Orders[[#This Row],[Region]]="Chattogram"),"Priority","Standard")</f>
        <v>Priority</v>
      </c>
      <c r="S1790" s="1" t="str">
        <f>_xlfn.CONCAT(Orders[[#This Row],[OrderID]],Orders[[#This Row],[CustomerID]],Orders[[#This Row],[Order Value]])</f>
        <v>O03627C00084910.994</v>
      </c>
    </row>
    <row r="1791" spans="1:19" x14ac:dyDescent="0.25">
      <c r="A1791" s="1" t="s">
        <v>2279</v>
      </c>
      <c r="B1791" s="1" t="s">
        <v>382</v>
      </c>
      <c r="C1791" s="1" t="s">
        <v>81</v>
      </c>
      <c r="D1791" s="1" t="str">
        <f>VLOOKUP(C1791,Products[],2,FALSE)</f>
        <v>Beverages Pro 760</v>
      </c>
      <c r="E1791" s="1" t="str">
        <f>VLOOKUP(Orders[[#This Row],[ProductID]],Products[],3,FALSE)</f>
        <v>Groceries</v>
      </c>
      <c r="F1791" s="1" t="s">
        <v>105</v>
      </c>
      <c r="G1791" s="1" t="str">
        <f>_xlfn.XLOOKUP(Orders[[#This Row],[CustomerID]],'Customers'!A:A,'Customers'!E:E)</f>
        <v>Consumer</v>
      </c>
      <c r="H1791" s="2">
        <v>46010</v>
      </c>
      <c r="I1791" s="2">
        <v>46010</v>
      </c>
      <c r="J1791">
        <v>4</v>
      </c>
      <c r="K1791">
        <v>3346.34</v>
      </c>
      <c r="L1791">
        <v>0.05</v>
      </c>
      <c r="M1791" s="1" t="s">
        <v>39</v>
      </c>
      <c r="N1791" s="1" t="s">
        <v>15</v>
      </c>
      <c r="O1791" s="1" t="s">
        <v>35</v>
      </c>
      <c r="P1791" s="3">
        <f>Orders[[#This Row],[Quantity]]*Orders[[#This Row],[UnitPrice]]*(1-Orders[[#This Row],[Discount]])</f>
        <v>12716.092000000001</v>
      </c>
      <c r="Q1791" s="1" t="str">
        <f>IF(AND(Orders[[#This Row],[Order Value]]&gt;50000,Orders[[#This Row],[Status]]="Completed"),"Yes","No")</f>
        <v>No</v>
      </c>
      <c r="R1791" s="1" t="str">
        <f>IF(OR(Orders[[#This Row],[Region]]="Dhaka",Orders[[#This Row],[Region]]="Chattogram"),"Priority","Standard")</f>
        <v>Standard</v>
      </c>
      <c r="S1791" s="1" t="str">
        <f>_xlfn.CONCAT(Orders[[#This Row],[OrderID]],Orders[[#This Row],[CustomerID]],Orders[[#This Row],[Order Value]])</f>
        <v>O02513C006312716.092</v>
      </c>
    </row>
    <row r="1792" spans="1:19" x14ac:dyDescent="0.25">
      <c r="A1792" s="1" t="s">
        <v>2280</v>
      </c>
      <c r="B1792" s="1" t="s">
        <v>1262</v>
      </c>
      <c r="C1792" s="1" t="s">
        <v>124</v>
      </c>
      <c r="D1792" s="1" t="str">
        <f>VLOOKUP(C1792,Products[],2,FALSE)</f>
        <v>Decor Lite 474</v>
      </c>
      <c r="E1792" s="1" t="str">
        <f>VLOOKUP(Orders[[#This Row],[ProductID]],Products[],3,FALSE)</f>
        <v>Furniture</v>
      </c>
      <c r="F1792" s="1" t="s">
        <v>42</v>
      </c>
      <c r="G1792" s="1" t="str">
        <f>_xlfn.XLOOKUP(Orders[[#This Row],[CustomerID]],'Customers'!A:A,'Customers'!E:E)</f>
        <v>consumer</v>
      </c>
      <c r="H1792" s="2">
        <v>45829</v>
      </c>
      <c r="I1792" s="2">
        <v>45835</v>
      </c>
      <c r="J1792">
        <v>17</v>
      </c>
      <c r="K1792">
        <v>3458.02</v>
      </c>
      <c r="L1792">
        <v>0</v>
      </c>
      <c r="M1792" s="1" t="s">
        <v>52</v>
      </c>
      <c r="N1792" s="1" t="s">
        <v>15</v>
      </c>
      <c r="O1792" s="1" t="s">
        <v>21</v>
      </c>
      <c r="P1792" s="3">
        <f>Orders[[#This Row],[Quantity]]*Orders[[#This Row],[UnitPrice]]*(1-Orders[[#This Row],[Discount]])</f>
        <v>58786.34</v>
      </c>
      <c r="Q1792" s="1" t="str">
        <f>IF(AND(Orders[[#This Row],[Order Value]]&gt;50000,Orders[[#This Row],[Status]]="Completed"),"Yes","No")</f>
        <v>No</v>
      </c>
      <c r="R1792" s="1" t="str">
        <f>IF(OR(Orders[[#This Row],[Region]]="Dhaka",Orders[[#This Row],[Region]]="Chattogram"),"Priority","Standard")</f>
        <v>Priority</v>
      </c>
      <c r="S1792" s="1" t="str">
        <f>_xlfn.CONCAT(Orders[[#This Row],[OrderID]],Orders[[#This Row],[CustomerID]],Orders[[#This Row],[Order Value]])</f>
        <v>O03573C044958786.34</v>
      </c>
    </row>
    <row r="1793" spans="1:19" x14ac:dyDescent="0.25">
      <c r="A1793" s="1" t="s">
        <v>2281</v>
      </c>
      <c r="B1793" s="1" t="s">
        <v>101</v>
      </c>
      <c r="C1793" s="1" t="s">
        <v>62</v>
      </c>
      <c r="D1793" s="1" t="str">
        <f>VLOOKUP(C1793,Products[],2,FALSE)</f>
        <v>Mobile Accessories Lite 346</v>
      </c>
      <c r="E1793" s="1" t="str">
        <f>VLOOKUP(Orders[[#This Row],[ProductID]],Products[],3,FALSE)</f>
        <v>Electronics</v>
      </c>
      <c r="F1793" s="1" t="s">
        <v>59</v>
      </c>
      <c r="G1793" s="1" t="str">
        <f>_xlfn.XLOOKUP(Orders[[#This Row],[CustomerID]],'Customers'!A:A,'Customers'!E:E)</f>
        <v>Home Office</v>
      </c>
      <c r="H1793" s="2">
        <v>45311</v>
      </c>
      <c r="I1793" s="2">
        <v>45324</v>
      </c>
      <c r="J1793">
        <v>8</v>
      </c>
      <c r="K1793">
        <v>5455.19</v>
      </c>
      <c r="L1793">
        <v>0.2</v>
      </c>
      <c r="M1793" s="1" t="s">
        <v>20</v>
      </c>
      <c r="N1793" s="1" t="s">
        <v>34</v>
      </c>
      <c r="O1793" s="1" t="s">
        <v>29</v>
      </c>
      <c r="P1793" s="3">
        <f>Orders[[#This Row],[Quantity]]*Orders[[#This Row],[UnitPrice]]*(1-Orders[[#This Row],[Discount]])</f>
        <v>34913.216</v>
      </c>
      <c r="Q1793" s="1" t="str">
        <f>IF(AND(Orders[[#This Row],[Order Value]]&gt;50000,Orders[[#This Row],[Status]]="Completed"),"Yes","No")</f>
        <v>No</v>
      </c>
      <c r="R1793" s="1" t="str">
        <f>IF(OR(Orders[[#This Row],[Region]]="Dhaka",Orders[[#This Row],[Region]]="Chattogram"),"Priority","Standard")</f>
        <v>Priority</v>
      </c>
      <c r="S1793" s="1" t="str">
        <f>_xlfn.CONCAT(Orders[[#This Row],[OrderID]],Orders[[#This Row],[CustomerID]],Orders[[#This Row],[Order Value]])</f>
        <v>O02169C015834913.216</v>
      </c>
    </row>
    <row r="1794" spans="1:19" x14ac:dyDescent="0.25">
      <c r="A1794" s="1" t="s">
        <v>2282</v>
      </c>
      <c r="B1794" s="1" t="s">
        <v>1106</v>
      </c>
      <c r="C1794" s="1" t="s">
        <v>230</v>
      </c>
      <c r="D1794" s="1" t="str">
        <f>VLOOKUP(C1794,Products[],2,FALSE)</f>
        <v>Footwear Eco 532</v>
      </c>
      <c r="E1794" s="1" t="str">
        <f>VLOOKUP(Orders[[#This Row],[ProductID]],Products[],3,FALSE)</f>
        <v>Apparel</v>
      </c>
      <c r="F1794" s="1" t="s">
        <v>13</v>
      </c>
      <c r="G1794" s="1" t="str">
        <f>_xlfn.XLOOKUP(Orders[[#This Row],[CustomerID]],'Customers'!A:A,'Customers'!E:E)</f>
        <v>Corporate</v>
      </c>
      <c r="H1794" s="2">
        <v>45783</v>
      </c>
      <c r="I1794" s="2">
        <v>45786</v>
      </c>
      <c r="J1794">
        <v>11</v>
      </c>
      <c r="K1794">
        <v>6404.14</v>
      </c>
      <c r="L1794">
        <v>0</v>
      </c>
      <c r="M1794" s="1" t="s">
        <v>14</v>
      </c>
      <c r="N1794" s="1" t="s">
        <v>15</v>
      </c>
      <c r="O1794" s="1" t="s">
        <v>35</v>
      </c>
      <c r="P1794" s="3">
        <f>Orders[[#This Row],[Quantity]]*Orders[[#This Row],[UnitPrice]]*(1-Orders[[#This Row],[Discount]])</f>
        <v>70445.540000000008</v>
      </c>
      <c r="Q1794" s="1" t="str">
        <f>IF(AND(Orders[[#This Row],[Order Value]]&gt;50000,Orders[[#This Row],[Status]]="Completed"),"Yes","No")</f>
        <v>No</v>
      </c>
      <c r="R1794" s="1" t="str">
        <f>IF(OR(Orders[[#This Row],[Region]]="Dhaka",Orders[[#This Row],[Region]]="Chattogram"),"Priority","Standard")</f>
        <v>Standard</v>
      </c>
      <c r="S1794" s="1" t="str">
        <f>_xlfn.CONCAT(Orders[[#This Row],[OrderID]],Orders[[#This Row],[CustomerID]],Orders[[#This Row],[Order Value]])</f>
        <v>O05041C011170445.54</v>
      </c>
    </row>
    <row r="1795" spans="1:19" x14ac:dyDescent="0.25">
      <c r="A1795" s="1" t="s">
        <v>2283</v>
      </c>
      <c r="B1795" s="1" t="s">
        <v>567</v>
      </c>
      <c r="C1795" s="1" t="s">
        <v>73</v>
      </c>
      <c r="D1795" s="1" t="str">
        <f>VLOOKUP(C1795,Products[],2,FALSE)</f>
        <v>Mobile Accessories Max 508</v>
      </c>
      <c r="E1795" s="1" t="str">
        <f>VLOOKUP(Orders[[#This Row],[ProductID]],Products[],3,FALSE)</f>
        <v>Electronics</v>
      </c>
      <c r="F1795" s="1" t="s">
        <v>55</v>
      </c>
      <c r="G1795" s="1" t="str">
        <f>_xlfn.XLOOKUP(Orders[[#This Row],[CustomerID]],'Customers'!A:A,'Customers'!E:E)</f>
        <v>Consumer</v>
      </c>
      <c r="H1795" s="2">
        <v>45995</v>
      </c>
      <c r="I1795" s="2">
        <v>45998</v>
      </c>
      <c r="J1795">
        <v>11</v>
      </c>
      <c r="K1795">
        <v>6932.98</v>
      </c>
      <c r="L1795">
        <v>0</v>
      </c>
      <c r="M1795" s="1" t="s">
        <v>14</v>
      </c>
      <c r="N1795" s="1" t="s">
        <v>15</v>
      </c>
      <c r="O1795" s="1" t="s">
        <v>35</v>
      </c>
      <c r="P1795" s="3">
        <f>Orders[[#This Row],[Quantity]]*Orders[[#This Row],[UnitPrice]]*(1-Orders[[#This Row],[Discount]])</f>
        <v>76262.78</v>
      </c>
      <c r="Q1795" s="1" t="str">
        <f>IF(AND(Orders[[#This Row],[Order Value]]&gt;50000,Orders[[#This Row],[Status]]="Completed"),"Yes","No")</f>
        <v>No</v>
      </c>
      <c r="R1795" s="1" t="str">
        <f>IF(OR(Orders[[#This Row],[Region]]="Dhaka",Orders[[#This Row],[Region]]="Chattogram"),"Priority","Standard")</f>
        <v>Standard</v>
      </c>
      <c r="S1795" s="1" t="str">
        <f>_xlfn.CONCAT(Orders[[#This Row],[OrderID]],Orders[[#This Row],[CustomerID]],Orders[[#This Row],[Order Value]])</f>
        <v>O05632C018276262.78</v>
      </c>
    </row>
    <row r="1796" spans="1:19" x14ac:dyDescent="0.25">
      <c r="A1796" s="1" t="s">
        <v>2284</v>
      </c>
      <c r="B1796" s="1" t="s">
        <v>279</v>
      </c>
      <c r="C1796" s="1" t="s">
        <v>218</v>
      </c>
      <c r="D1796" s="1" t="str">
        <f>VLOOKUP(C1796,Products[],2,FALSE)</f>
        <v>Kids Eco 762</v>
      </c>
      <c r="E1796" s="1" t="str">
        <f>VLOOKUP(Orders[[#This Row],[ProductID]],Products[],3,FALSE)</f>
        <v>Apparel</v>
      </c>
      <c r="F1796" s="1" t="s">
        <v>82</v>
      </c>
      <c r="G1796" s="1" t="str">
        <f>_xlfn.XLOOKUP(Orders[[#This Row],[CustomerID]],'Customers'!A:A,'Customers'!E:E)</f>
        <v>Home Office</v>
      </c>
      <c r="H1796" s="2">
        <v>45777</v>
      </c>
      <c r="I1796" s="2">
        <v>45787</v>
      </c>
      <c r="J1796">
        <v>1</v>
      </c>
      <c r="K1796">
        <v>2997.03</v>
      </c>
      <c r="L1796">
        <v>0.05</v>
      </c>
      <c r="M1796" s="1" t="s">
        <v>52</v>
      </c>
      <c r="N1796" s="1" t="s">
        <v>28</v>
      </c>
      <c r="O1796" s="1" t="s">
        <v>29</v>
      </c>
      <c r="P1796" s="3">
        <f>Orders[[#This Row],[Quantity]]*Orders[[#This Row],[UnitPrice]]*(1-Orders[[#This Row],[Discount]])</f>
        <v>2847.1785</v>
      </c>
      <c r="Q1796" s="1" t="str">
        <f>IF(AND(Orders[[#This Row],[Order Value]]&gt;50000,Orders[[#This Row],[Status]]="Completed"),"Yes","No")</f>
        <v>No</v>
      </c>
      <c r="R1796" s="1" t="str">
        <f>IF(OR(Orders[[#This Row],[Region]]="Dhaka",Orders[[#This Row],[Region]]="Chattogram"),"Priority","Standard")</f>
        <v>Priority</v>
      </c>
      <c r="S1796" s="1" t="str">
        <f>_xlfn.CONCAT(Orders[[#This Row],[OrderID]],Orders[[#This Row],[CustomerID]],Orders[[#This Row],[Order Value]])</f>
        <v>O02628C03002847.1785</v>
      </c>
    </row>
    <row r="1797" spans="1:19" x14ac:dyDescent="0.25">
      <c r="A1797" s="1" t="s">
        <v>2285</v>
      </c>
      <c r="B1797" s="1" t="s">
        <v>683</v>
      </c>
      <c r="C1797" s="1" t="s">
        <v>54</v>
      </c>
      <c r="D1797" s="1" t="str">
        <f>VLOOKUP(C1797,Products[],2,FALSE)</f>
        <v>Women Lite 643</v>
      </c>
      <c r="E1797" s="1" t="str">
        <f>VLOOKUP(Orders[[#This Row],[ProductID]],Products[],3,FALSE)</f>
        <v>Apparel</v>
      </c>
      <c r="F1797" s="1" t="s">
        <v>105</v>
      </c>
      <c r="G1797" s="1" t="str">
        <f>_xlfn.XLOOKUP(Orders[[#This Row],[CustomerID]],'Customers'!A:A,'Customers'!E:E)</f>
        <v>SMB</v>
      </c>
      <c r="H1797" s="2">
        <v>45564</v>
      </c>
      <c r="I1797" s="2">
        <v>45574</v>
      </c>
      <c r="J1797">
        <v>6</v>
      </c>
      <c r="K1797">
        <v>5007.1499999999996</v>
      </c>
      <c r="L1797">
        <v>0</v>
      </c>
      <c r="M1797" s="1" t="s">
        <v>43</v>
      </c>
      <c r="N1797" s="1" t="s">
        <v>28</v>
      </c>
      <c r="O1797" s="1" t="s">
        <v>35</v>
      </c>
      <c r="P1797" s="3">
        <f>Orders[[#This Row],[Quantity]]*Orders[[#This Row],[UnitPrice]]*(1-Orders[[#This Row],[Discount]])</f>
        <v>30042.899999999998</v>
      </c>
      <c r="Q1797" s="1" t="str">
        <f>IF(AND(Orders[[#This Row],[Order Value]]&gt;50000,Orders[[#This Row],[Status]]="Completed"),"Yes","No")</f>
        <v>No</v>
      </c>
      <c r="R1797" s="1" t="str">
        <f>IF(OR(Orders[[#This Row],[Region]]="Dhaka",Orders[[#This Row],[Region]]="Chattogram"),"Priority","Standard")</f>
        <v>Standard</v>
      </c>
      <c r="S1797" s="1" t="str">
        <f>_xlfn.CONCAT(Orders[[#This Row],[OrderID]],Orders[[#This Row],[CustomerID]],Orders[[#This Row],[Order Value]])</f>
        <v>O04936C002130042.9</v>
      </c>
    </row>
    <row r="1798" spans="1:19" x14ac:dyDescent="0.25">
      <c r="A1798" s="1" t="s">
        <v>2286</v>
      </c>
      <c r="B1798" s="1" t="s">
        <v>1291</v>
      </c>
      <c r="C1798" s="1" t="s">
        <v>199</v>
      </c>
      <c r="D1798" s="1" t="str">
        <f>VLOOKUP(C1798,Products[],2,FALSE)</f>
        <v>Laptops Deluxe 892</v>
      </c>
      <c r="E1798" s="1" t="str">
        <f>VLOOKUP(Orders[[#This Row],[ProductID]],Products[],3,FALSE)</f>
        <v>Electronics</v>
      </c>
      <c r="F1798" s="1" t="s">
        <v>47</v>
      </c>
      <c r="G1798" s="1" t="str">
        <f>_xlfn.XLOOKUP(Orders[[#This Row],[CustomerID]],'Customers'!A:A,'Customers'!E:E)</f>
        <v>Home Office</v>
      </c>
      <c r="H1798" s="2">
        <v>45517</v>
      </c>
      <c r="I1798" s="2">
        <v>45524</v>
      </c>
      <c r="J1798">
        <v>5</v>
      </c>
      <c r="K1798">
        <v>770.38</v>
      </c>
      <c r="L1798">
        <v>0.15</v>
      </c>
      <c r="M1798" s="1" t="s">
        <v>20</v>
      </c>
      <c r="N1798" s="1" t="s">
        <v>34</v>
      </c>
      <c r="O1798" s="1" t="s">
        <v>29</v>
      </c>
      <c r="P1798" s="3">
        <f>Orders[[#This Row],[Quantity]]*Orders[[#This Row],[UnitPrice]]*(1-Orders[[#This Row],[Discount]])</f>
        <v>3274.1149999999998</v>
      </c>
      <c r="Q1798" s="1" t="str">
        <f>IF(AND(Orders[[#This Row],[Order Value]]&gt;50000,Orders[[#This Row],[Status]]="Completed"),"Yes","No")</f>
        <v>No</v>
      </c>
      <c r="R1798" s="1" t="str">
        <f>IF(OR(Orders[[#This Row],[Region]]="Dhaka",Orders[[#This Row],[Region]]="Chattogram"),"Priority","Standard")</f>
        <v>Priority</v>
      </c>
      <c r="S1798" s="1" t="str">
        <f>_xlfn.CONCAT(Orders[[#This Row],[OrderID]],Orders[[#This Row],[CustomerID]],Orders[[#This Row],[Order Value]])</f>
        <v>O01130C03083274.115</v>
      </c>
    </row>
    <row r="1799" spans="1:19" x14ac:dyDescent="0.25">
      <c r="A1799" s="1" t="s">
        <v>2287</v>
      </c>
      <c r="B1799" s="1" t="s">
        <v>1170</v>
      </c>
      <c r="C1799" s="1" t="s">
        <v>191</v>
      </c>
      <c r="D1799" s="1" t="str">
        <f>VLOOKUP(C1799,Products[],2,FALSE)</f>
        <v>Snacks Standard 597</v>
      </c>
      <c r="E1799" s="1" t="str">
        <f>VLOOKUP(Orders[[#This Row],[ProductID]],Products[],3,FALSE)</f>
        <v>Groceries</v>
      </c>
      <c r="F1799" s="1" t="s">
        <v>63</v>
      </c>
      <c r="G1799" s="1" t="str">
        <f>_xlfn.XLOOKUP(Orders[[#This Row],[CustomerID]],'Customers'!A:A,'Customers'!E:E)</f>
        <v>SMB</v>
      </c>
      <c r="H1799" s="2">
        <v>45965</v>
      </c>
      <c r="I1799" s="2">
        <v>45972</v>
      </c>
      <c r="J1799">
        <v>20</v>
      </c>
      <c r="K1799">
        <v>6805.46</v>
      </c>
      <c r="L1799">
        <v>0</v>
      </c>
      <c r="M1799" s="1" t="s">
        <v>14</v>
      </c>
      <c r="N1799" s="1" t="s">
        <v>84</v>
      </c>
      <c r="O1799" s="1" t="s">
        <v>35</v>
      </c>
      <c r="P1799" s="3">
        <f>Orders[[#This Row],[Quantity]]*Orders[[#This Row],[UnitPrice]]*(1-Orders[[#This Row],[Discount]])</f>
        <v>136109.20000000001</v>
      </c>
      <c r="Q1799" s="1" t="str">
        <f>IF(AND(Orders[[#This Row],[Order Value]]&gt;50000,Orders[[#This Row],[Status]]="Completed"),"Yes","No")</f>
        <v>No</v>
      </c>
      <c r="R1799" s="1" t="str">
        <f>IF(OR(Orders[[#This Row],[Region]]="Dhaka",Orders[[#This Row],[Region]]="Chattogram"),"Priority","Standard")</f>
        <v>Standard</v>
      </c>
      <c r="S1799" s="1" t="str">
        <f>_xlfn.CONCAT(Orders[[#This Row],[OrderID]],Orders[[#This Row],[CustomerID]],Orders[[#This Row],[Order Value]])</f>
        <v>O00516C0214136109.2</v>
      </c>
    </row>
    <row r="1800" spans="1:19" x14ac:dyDescent="0.25">
      <c r="A1800" s="1" t="s">
        <v>2288</v>
      </c>
      <c r="B1800" s="1" t="s">
        <v>839</v>
      </c>
      <c r="C1800" s="1" t="s">
        <v>12</v>
      </c>
      <c r="D1800" s="1" t="str">
        <f>VLOOKUP(C1800,Products[],2,FALSE)</f>
        <v>Beverages Plus 578</v>
      </c>
      <c r="E1800" s="1" t="str">
        <f>VLOOKUP(Orders[[#This Row],[ProductID]],Products[],3,FALSE)</f>
        <v>Groceries</v>
      </c>
      <c r="F1800" s="1" t="s">
        <v>19</v>
      </c>
      <c r="G1800" s="1" t="str">
        <f>_xlfn.XLOOKUP(Orders[[#This Row],[CustomerID]],'Customers'!A:A,'Customers'!E:E)</f>
        <v>consumer</v>
      </c>
      <c r="H1800" s="2">
        <v>45301</v>
      </c>
      <c r="I1800" s="2">
        <v>45299</v>
      </c>
      <c r="J1800">
        <v>24</v>
      </c>
      <c r="K1800">
        <v>4647.29</v>
      </c>
      <c r="L1800">
        <v>0.2</v>
      </c>
      <c r="M1800" s="1" t="s">
        <v>52</v>
      </c>
      <c r="N1800" s="1" t="s">
        <v>28</v>
      </c>
      <c r="O1800" s="1" t="s">
        <v>29</v>
      </c>
      <c r="P1800" s="3">
        <f>Orders[[#This Row],[Quantity]]*Orders[[#This Row],[UnitPrice]]*(1-Orders[[#This Row],[Discount]])</f>
        <v>89227.967999999993</v>
      </c>
      <c r="Q1800" s="1" t="str">
        <f>IF(AND(Orders[[#This Row],[Order Value]]&gt;50000,Orders[[#This Row],[Status]]="Completed"),"Yes","No")</f>
        <v>No</v>
      </c>
      <c r="R1800" s="1" t="str">
        <f>IF(OR(Orders[[#This Row],[Region]]="Dhaka",Orders[[#This Row],[Region]]="Chattogram"),"Priority","Standard")</f>
        <v>Priority</v>
      </c>
      <c r="S1800" s="1" t="str">
        <f>_xlfn.CONCAT(Orders[[#This Row],[OrderID]],Orders[[#This Row],[CustomerID]],Orders[[#This Row],[Order Value]])</f>
        <v>O02345C038789227.968</v>
      </c>
    </row>
    <row r="1801" spans="1:19" x14ac:dyDescent="0.25">
      <c r="A1801" s="1" t="s">
        <v>2289</v>
      </c>
      <c r="B1801" s="1" t="s">
        <v>31</v>
      </c>
      <c r="C1801" s="1" t="s">
        <v>194</v>
      </c>
      <c r="D1801" s="1" t="str">
        <f>VLOOKUP(C1801,Products[],2,FALSE)</f>
        <v>Pens Mini 388</v>
      </c>
      <c r="E1801" s="1" t="str">
        <f>VLOOKUP(Orders[[#This Row],[ProductID]],Products[],3,FALSE)</f>
        <v>Office Supplies</v>
      </c>
      <c r="F1801" s="1" t="s">
        <v>63</v>
      </c>
      <c r="G1801" s="1" t="str">
        <f>_xlfn.XLOOKUP(Orders[[#This Row],[CustomerID]],'Customers'!A:A,'Customers'!E:E)</f>
        <v>Consumer</v>
      </c>
      <c r="H1801" s="2">
        <v>45410</v>
      </c>
      <c r="I1801" s="2">
        <v>45420</v>
      </c>
      <c r="J1801">
        <v>8</v>
      </c>
      <c r="K1801">
        <v>1452.36</v>
      </c>
      <c r="L1801">
        <v>0</v>
      </c>
      <c r="M1801" s="1" t="s">
        <v>39</v>
      </c>
      <c r="N1801" s="1" t="s">
        <v>34</v>
      </c>
      <c r="O1801" s="1" t="s">
        <v>35</v>
      </c>
      <c r="P1801" s="3">
        <f>Orders[[#This Row],[Quantity]]*Orders[[#This Row],[UnitPrice]]*(1-Orders[[#This Row],[Discount]])</f>
        <v>11618.88</v>
      </c>
      <c r="Q1801" s="1" t="str">
        <f>IF(AND(Orders[[#This Row],[Order Value]]&gt;50000,Orders[[#This Row],[Status]]="Completed"),"Yes","No")</f>
        <v>No</v>
      </c>
      <c r="R1801" s="1" t="str">
        <f>IF(OR(Orders[[#This Row],[Region]]="Dhaka",Orders[[#This Row],[Region]]="Chattogram"),"Priority","Standard")</f>
        <v>Standard</v>
      </c>
      <c r="S1801" s="1" t="str">
        <f>_xlfn.CONCAT(Orders[[#This Row],[OrderID]],Orders[[#This Row],[CustomerID]],Orders[[#This Row],[Order Value]])</f>
        <v>O02930C036711618.88</v>
      </c>
    </row>
    <row r="1802" spans="1:19" x14ac:dyDescent="0.25">
      <c r="A1802" s="1" t="s">
        <v>2290</v>
      </c>
      <c r="B1802" s="1" t="s">
        <v>1029</v>
      </c>
      <c r="C1802" s="1" t="s">
        <v>148</v>
      </c>
      <c r="D1802" s="1" t="str">
        <f>VLOOKUP(C1802,Products[],2,FALSE)</f>
        <v>Audio Classic 927</v>
      </c>
      <c r="E1802" s="1" t="str">
        <f>VLOOKUP(Orders[[#This Row],[ProductID]],Products[],3,FALSE)</f>
        <v>Electronics</v>
      </c>
      <c r="F1802" s="1" t="s">
        <v>13</v>
      </c>
      <c r="G1802" s="1" t="str">
        <f>_xlfn.XLOOKUP(Orders[[#This Row],[CustomerID]],'Customers'!A:A,'Customers'!E:E)</f>
        <v>Corporate</v>
      </c>
      <c r="H1802" s="2">
        <v>45767</v>
      </c>
      <c r="I1802" s="2">
        <v>45768</v>
      </c>
      <c r="J1802">
        <v>7</v>
      </c>
      <c r="K1802">
        <v>1084.2</v>
      </c>
      <c r="L1802">
        <v>0</v>
      </c>
      <c r="M1802" s="1" t="s">
        <v>20</v>
      </c>
      <c r="N1802" s="1" t="s">
        <v>34</v>
      </c>
      <c r="O1802" s="1" t="s">
        <v>24</v>
      </c>
      <c r="P1802" s="3">
        <f>Orders[[#This Row],[Quantity]]*Orders[[#This Row],[UnitPrice]]*(1-Orders[[#This Row],[Discount]])</f>
        <v>7589.4000000000005</v>
      </c>
      <c r="Q1802" s="1" t="str">
        <f>IF(AND(Orders[[#This Row],[Order Value]]&gt;50000,Orders[[#This Row],[Status]]="Completed"),"Yes","No")</f>
        <v>No</v>
      </c>
      <c r="R1802" s="1" t="str">
        <f>IF(OR(Orders[[#This Row],[Region]]="Dhaka",Orders[[#This Row],[Region]]="Chattogram"),"Priority","Standard")</f>
        <v>Priority</v>
      </c>
      <c r="S1802" s="1" t="str">
        <f>_xlfn.CONCAT(Orders[[#This Row],[OrderID]],Orders[[#This Row],[CustomerID]],Orders[[#This Row],[Order Value]])</f>
        <v>O05184C02087589.4</v>
      </c>
    </row>
    <row r="1803" spans="1:19" x14ac:dyDescent="0.25">
      <c r="A1803" s="1" t="s">
        <v>2291</v>
      </c>
      <c r="B1803" s="1" t="s">
        <v>601</v>
      </c>
      <c r="C1803" s="1" t="s">
        <v>199</v>
      </c>
      <c r="D1803" s="1" t="str">
        <f>VLOOKUP(C1803,Products[],2,FALSE)</f>
        <v>Laptops Deluxe 892</v>
      </c>
      <c r="E1803" s="1" t="str">
        <f>VLOOKUP(Orders[[#This Row],[ProductID]],Products[],3,FALSE)</f>
        <v>Electronics</v>
      </c>
      <c r="F1803" s="1" t="s">
        <v>152</v>
      </c>
      <c r="G1803" s="1" t="str">
        <f>_xlfn.XLOOKUP(Orders[[#This Row],[CustomerID]],'Customers'!A:A,'Customers'!E:E)</f>
        <v>Consumer</v>
      </c>
      <c r="H1803" s="2">
        <v>45984</v>
      </c>
      <c r="I1803" s="2">
        <v>45990</v>
      </c>
      <c r="J1803">
        <v>21</v>
      </c>
      <c r="K1803">
        <v>5755.98</v>
      </c>
      <c r="L1803">
        <v>0</v>
      </c>
      <c r="M1803" s="1" t="s">
        <v>14</v>
      </c>
      <c r="N1803" s="1" t="s">
        <v>28</v>
      </c>
      <c r="O1803" s="1" t="s">
        <v>35</v>
      </c>
      <c r="P1803" s="3">
        <f>Orders[[#This Row],[Quantity]]*Orders[[#This Row],[UnitPrice]]*(1-Orders[[#This Row],[Discount]])</f>
        <v>120875.57999999999</v>
      </c>
      <c r="Q1803" s="1" t="str">
        <f>IF(AND(Orders[[#This Row],[Order Value]]&gt;50000,Orders[[#This Row],[Status]]="Completed"),"Yes","No")</f>
        <v>No</v>
      </c>
      <c r="R1803" s="1" t="str">
        <f>IF(OR(Orders[[#This Row],[Region]]="Dhaka",Orders[[#This Row],[Region]]="Chattogram"),"Priority","Standard")</f>
        <v>Standard</v>
      </c>
      <c r="S1803" s="1" t="str">
        <f>_xlfn.CONCAT(Orders[[#This Row],[OrderID]],Orders[[#This Row],[CustomerID]],Orders[[#This Row],[Order Value]])</f>
        <v>O05349C0067120875.58</v>
      </c>
    </row>
    <row r="1804" spans="1:19" x14ac:dyDescent="0.25">
      <c r="A1804" s="1" t="s">
        <v>2292</v>
      </c>
      <c r="B1804" s="1" t="s">
        <v>265</v>
      </c>
      <c r="C1804" s="1" t="s">
        <v>78</v>
      </c>
      <c r="D1804" s="1" t="str">
        <f>VLOOKUP(C1804,Products[],2,FALSE)</f>
        <v>Personal Care Eco 185</v>
      </c>
      <c r="E1804" s="1" t="str">
        <f>VLOOKUP(Orders[[#This Row],[ProductID]],Products[],3,FALSE)</f>
        <v>Groceries</v>
      </c>
      <c r="F1804" s="1" t="s">
        <v>59</v>
      </c>
      <c r="G1804" s="1" t="str">
        <f>_xlfn.XLOOKUP(Orders[[#This Row],[CustomerID]],'Customers'!A:A,'Customers'!E:E)</f>
        <v>Corporate</v>
      </c>
      <c r="H1804" s="2">
        <v>45687</v>
      </c>
      <c r="I1804" s="2">
        <v>45694</v>
      </c>
      <c r="J1804">
        <v>1</v>
      </c>
      <c r="K1804">
        <v>7191.43</v>
      </c>
      <c r="L1804">
        <v>0</v>
      </c>
      <c r="M1804" s="1" t="s">
        <v>14</v>
      </c>
      <c r="N1804" s="1" t="s">
        <v>34</v>
      </c>
      <c r="O1804" s="1" t="s">
        <v>24</v>
      </c>
      <c r="P1804" s="3">
        <f>Orders[[#This Row],[Quantity]]*Orders[[#This Row],[UnitPrice]]*(1-Orders[[#This Row],[Discount]])</f>
        <v>7191.43</v>
      </c>
      <c r="Q1804" s="1" t="str">
        <f>IF(AND(Orders[[#This Row],[Order Value]]&gt;50000,Orders[[#This Row],[Status]]="Completed"),"Yes","No")</f>
        <v>No</v>
      </c>
      <c r="R1804" s="1" t="str">
        <f>IF(OR(Orders[[#This Row],[Region]]="Dhaka",Orders[[#This Row],[Region]]="Chattogram"),"Priority","Standard")</f>
        <v>Standard</v>
      </c>
      <c r="S1804" s="1" t="str">
        <f>_xlfn.CONCAT(Orders[[#This Row],[OrderID]],Orders[[#This Row],[CustomerID]],Orders[[#This Row],[Order Value]])</f>
        <v>O03918C04537191.43</v>
      </c>
    </row>
    <row r="1805" spans="1:19" x14ac:dyDescent="0.25">
      <c r="A1805" s="1" t="s">
        <v>2293</v>
      </c>
      <c r="B1805" s="1" t="s">
        <v>839</v>
      </c>
      <c r="C1805" s="1" t="s">
        <v>297</v>
      </c>
      <c r="D1805" s="1" t="str">
        <f>VLOOKUP(C1805,Products[],2,FALSE)</f>
        <v>Household Standard 552</v>
      </c>
      <c r="E1805" s="1" t="str">
        <f>VLOOKUP(Orders[[#This Row],[ProductID]],Products[],3,FALSE)</f>
        <v>Groceries</v>
      </c>
      <c r="F1805" s="1" t="s">
        <v>79</v>
      </c>
      <c r="G1805" s="1" t="str">
        <f>_xlfn.XLOOKUP(Orders[[#This Row],[CustomerID]],'Customers'!A:A,'Customers'!E:E)</f>
        <v>consumer</v>
      </c>
      <c r="H1805" s="2">
        <v>45868</v>
      </c>
      <c r="I1805" s="2">
        <v>45877</v>
      </c>
      <c r="J1805">
        <v>4</v>
      </c>
      <c r="K1805">
        <v>5303.49</v>
      </c>
      <c r="L1805">
        <v>0</v>
      </c>
      <c r="M1805" s="1" t="s">
        <v>14</v>
      </c>
      <c r="N1805" s="1" t="s">
        <v>34</v>
      </c>
      <c r="O1805" s="1" t="s">
        <v>35</v>
      </c>
      <c r="P1805" s="3">
        <f>Orders[[#This Row],[Quantity]]*Orders[[#This Row],[UnitPrice]]*(1-Orders[[#This Row],[Discount]])</f>
        <v>21213.96</v>
      </c>
      <c r="Q1805" s="1" t="str">
        <f>IF(AND(Orders[[#This Row],[Order Value]]&gt;50000,Orders[[#This Row],[Status]]="Completed"),"Yes","No")</f>
        <v>No</v>
      </c>
      <c r="R1805" s="1" t="str">
        <f>IF(OR(Orders[[#This Row],[Region]]="Dhaka",Orders[[#This Row],[Region]]="Chattogram"),"Priority","Standard")</f>
        <v>Standard</v>
      </c>
      <c r="S1805" s="1" t="str">
        <f>_xlfn.CONCAT(Orders[[#This Row],[OrderID]],Orders[[#This Row],[CustomerID]],Orders[[#This Row],[Order Value]])</f>
        <v>O04475C038721213.96</v>
      </c>
    </row>
    <row r="1806" spans="1:19" hidden="1" x14ac:dyDescent="0.25">
      <c r="A1806" s="1" t="s">
        <v>2294</v>
      </c>
      <c r="B1806" s="1" t="s">
        <v>860</v>
      </c>
      <c r="C1806" s="1" t="s">
        <v>38</v>
      </c>
      <c r="D1806" s="1" t="e">
        <f>VLOOKUP(C1806,Products[],2,FALSE)</f>
        <v>#N/A</v>
      </c>
      <c r="E1806" s="1" t="e">
        <f>VLOOKUP(Orders[[#This Row],[ProductID]],Products[],3,FALSE)</f>
        <v>#N/A</v>
      </c>
      <c r="F1806" s="1" t="s">
        <v>63</v>
      </c>
      <c r="G1806" s="1" t="str">
        <f>_xlfn.XLOOKUP(Orders[[#This Row],[CustomerID]],'Customers'!A:A,'Customers'!E:E)</f>
        <v>Corporate</v>
      </c>
      <c r="H1806" s="2">
        <v>45796</v>
      </c>
      <c r="I1806" s="2">
        <v>45801</v>
      </c>
      <c r="J1806">
        <v>15</v>
      </c>
      <c r="K1806">
        <v>5926.63</v>
      </c>
      <c r="L1806">
        <v>0.2</v>
      </c>
      <c r="M1806" s="1" t="s">
        <v>39</v>
      </c>
      <c r="N1806" s="1" t="s">
        <v>28</v>
      </c>
      <c r="O1806" s="1" t="s">
        <v>24</v>
      </c>
      <c r="P1806" s="3">
        <f>Orders[[#This Row],[Quantity]]*Orders[[#This Row],[UnitPrice]]*(1-Orders[[#This Row],[Discount]])</f>
        <v>71119.56</v>
      </c>
      <c r="Q1806" s="1" t="str">
        <f>IF(AND(Orders[[#This Row],[Order Value]]&gt;50000,Orders[[#This Row],[Status]]="Completed"),"Yes","No")</f>
        <v>No</v>
      </c>
      <c r="R1806" s="1" t="str">
        <f>IF(OR(Orders[[#This Row],[Region]]="Dhaka",Orders[[#This Row],[Region]]="Chattogram"),"Priority","Standard")</f>
        <v>Standard</v>
      </c>
      <c r="S1806" s="1" t="str">
        <f>_xlfn.CONCAT(Orders[[#This Row],[OrderID]],Orders[[#This Row],[CustomerID]],Orders[[#This Row],[Order Value]])</f>
        <v>O04664C028771119.56</v>
      </c>
    </row>
    <row r="1807" spans="1:19" x14ac:dyDescent="0.25">
      <c r="A1807" s="1" t="s">
        <v>2295</v>
      </c>
      <c r="B1807" s="1" t="s">
        <v>1333</v>
      </c>
      <c r="C1807" s="1" t="s">
        <v>114</v>
      </c>
      <c r="D1807" s="1" t="str">
        <f>VLOOKUP(C1807,Products[],2,FALSE)</f>
        <v>Snacks Standard 963</v>
      </c>
      <c r="E1807" s="1" t="str">
        <f>VLOOKUP(Orders[[#This Row],[ProductID]],Products[],3,FALSE)</f>
        <v>Groceries</v>
      </c>
      <c r="F1807" s="1" t="s">
        <v>82</v>
      </c>
      <c r="G1807" s="1" t="str">
        <f>_xlfn.XLOOKUP(Orders[[#This Row],[CustomerID]],'Customers'!A:A,'Customers'!E:E)</f>
        <v>consumer</v>
      </c>
      <c r="H1807" s="2">
        <v>45533</v>
      </c>
      <c r="I1807" s="2">
        <v>45531</v>
      </c>
      <c r="J1807">
        <v>10</v>
      </c>
      <c r="K1807">
        <v>5022.37</v>
      </c>
      <c r="L1807">
        <v>0</v>
      </c>
      <c r="M1807" s="1" t="s">
        <v>14</v>
      </c>
      <c r="N1807" s="1" t="s">
        <v>15</v>
      </c>
      <c r="O1807" s="1" t="s">
        <v>29</v>
      </c>
      <c r="P1807" s="3">
        <f>Orders[[#This Row],[Quantity]]*Orders[[#This Row],[UnitPrice]]*(1-Orders[[#This Row],[Discount]])</f>
        <v>50223.7</v>
      </c>
      <c r="Q1807" s="1" t="str">
        <f>IF(AND(Orders[[#This Row],[Order Value]]&gt;50000,Orders[[#This Row],[Status]]="Completed"),"Yes","No")</f>
        <v>No</v>
      </c>
      <c r="R1807" s="1" t="str">
        <f>IF(OR(Orders[[#This Row],[Region]]="Dhaka",Orders[[#This Row],[Region]]="Chattogram"),"Priority","Standard")</f>
        <v>Standard</v>
      </c>
      <c r="S1807" s="1" t="str">
        <f>_xlfn.CONCAT(Orders[[#This Row],[OrderID]],Orders[[#This Row],[CustomerID]],Orders[[#This Row],[Order Value]])</f>
        <v>O01412C022250223.7</v>
      </c>
    </row>
    <row r="1808" spans="1:19" hidden="1" x14ac:dyDescent="0.25">
      <c r="A1808" s="1" t="s">
        <v>2144</v>
      </c>
      <c r="B1808" s="1" t="s">
        <v>596</v>
      </c>
      <c r="C1808" s="1" t="s">
        <v>181</v>
      </c>
      <c r="D1808" s="1" t="e">
        <f>VLOOKUP(C1808,Products[],2,FALSE)</f>
        <v>#N/A</v>
      </c>
      <c r="E1808" s="1" t="e">
        <f>VLOOKUP(Orders[[#This Row],[ProductID]],Products[],3,FALSE)</f>
        <v>#N/A</v>
      </c>
      <c r="F1808" s="1" t="s">
        <v>19</v>
      </c>
      <c r="G1808" s="1" t="str">
        <f>_xlfn.XLOOKUP(Orders[[#This Row],[CustomerID]],'Customers'!A:A,'Customers'!E:E)</f>
        <v>Home Office</v>
      </c>
      <c r="H1808" s="2">
        <v>45649</v>
      </c>
      <c r="I1808" s="2">
        <v>45657</v>
      </c>
      <c r="J1808">
        <v>14</v>
      </c>
      <c r="K1808">
        <v>4179.63</v>
      </c>
      <c r="L1808">
        <v>0.05</v>
      </c>
      <c r="M1808" s="1" t="s">
        <v>14</v>
      </c>
      <c r="N1808" s="1" t="s">
        <v>34</v>
      </c>
      <c r="O1808" s="1" t="s">
        <v>35</v>
      </c>
      <c r="P1808" s="3">
        <f>Orders[[#This Row],[Quantity]]*Orders[[#This Row],[UnitPrice]]*(1-Orders[[#This Row],[Discount]])</f>
        <v>55589.078999999998</v>
      </c>
      <c r="Q1808" s="1" t="str">
        <f>IF(AND(Orders[[#This Row],[Order Value]]&gt;50000,Orders[[#This Row],[Status]]="Completed"),"Yes","No")</f>
        <v>Yes</v>
      </c>
      <c r="R1808" s="1" t="str">
        <f>IF(OR(Orders[[#This Row],[Region]]="Dhaka",Orders[[#This Row],[Region]]="Chattogram"),"Priority","Standard")</f>
        <v>Standard</v>
      </c>
      <c r="S1808" s="1" t="str">
        <f>_xlfn.CONCAT(Orders[[#This Row],[OrderID]],Orders[[#This Row],[CustomerID]],Orders[[#This Row],[Order Value]])</f>
        <v>O04081C042255589.079</v>
      </c>
    </row>
    <row r="1809" spans="1:19" x14ac:dyDescent="0.25">
      <c r="A1809" s="1" t="s">
        <v>2296</v>
      </c>
      <c r="B1809" s="1" t="s">
        <v>537</v>
      </c>
      <c r="C1809" s="1" t="s">
        <v>68</v>
      </c>
      <c r="D1809" s="1" t="str">
        <f>VLOOKUP(C1809,Products[],2,FALSE)</f>
        <v>Tables Prime 385</v>
      </c>
      <c r="E1809" s="1" t="str">
        <f>VLOOKUP(Orders[[#This Row],[ProductID]],Products[],3,FALSE)</f>
        <v>Furniture</v>
      </c>
      <c r="F1809" s="1" t="s">
        <v>79</v>
      </c>
      <c r="G1809" s="1" t="str">
        <f>_xlfn.XLOOKUP(Orders[[#This Row],[CustomerID]],'Customers'!A:A,'Customers'!E:E)</f>
        <v>consumer</v>
      </c>
      <c r="H1809" s="2">
        <v>45927</v>
      </c>
      <c r="I1809" s="2">
        <v>45933</v>
      </c>
      <c r="J1809">
        <v>17</v>
      </c>
      <c r="K1809">
        <v>6724.05</v>
      </c>
      <c r="L1809">
        <v>0</v>
      </c>
      <c r="M1809" s="1" t="s">
        <v>52</v>
      </c>
      <c r="N1809" s="1" t="s">
        <v>15</v>
      </c>
      <c r="O1809" s="1" t="s">
        <v>29</v>
      </c>
      <c r="P1809" s="3">
        <f>Orders[[#This Row],[Quantity]]*Orders[[#This Row],[UnitPrice]]*(1-Orders[[#This Row],[Discount]])</f>
        <v>114308.85</v>
      </c>
      <c r="Q1809" s="1" t="str">
        <f>IF(AND(Orders[[#This Row],[Order Value]]&gt;50000,Orders[[#This Row],[Status]]="Completed"),"Yes","No")</f>
        <v>No</v>
      </c>
      <c r="R1809" s="1" t="str">
        <f>IF(OR(Orders[[#This Row],[Region]]="Dhaka",Orders[[#This Row],[Region]]="Chattogram"),"Priority","Standard")</f>
        <v>Priority</v>
      </c>
      <c r="S1809" s="1" t="str">
        <f>_xlfn.CONCAT(Orders[[#This Row],[OrderID]],Orders[[#This Row],[CustomerID]],Orders[[#This Row],[Order Value]])</f>
        <v>O03667C0379114308.85</v>
      </c>
    </row>
    <row r="1810" spans="1:19" x14ac:dyDescent="0.25">
      <c r="A1810" s="1" t="s">
        <v>2297</v>
      </c>
      <c r="B1810" s="1" t="s">
        <v>101</v>
      </c>
      <c r="C1810" s="1" t="s">
        <v>27</v>
      </c>
      <c r="D1810" s="1" t="str">
        <f>VLOOKUP(C1810,Products[],2,FALSE)</f>
        <v>Women Eco 225</v>
      </c>
      <c r="E1810" s="1" t="str">
        <f>VLOOKUP(Orders[[#This Row],[ProductID]],Products[],3,FALSE)</f>
        <v>Apparel</v>
      </c>
      <c r="F1810" s="1" t="s">
        <v>47</v>
      </c>
      <c r="G1810" s="1" t="str">
        <f>_xlfn.XLOOKUP(Orders[[#This Row],[CustomerID]],'Customers'!A:A,'Customers'!E:E)</f>
        <v>Home Office</v>
      </c>
      <c r="H1810" s="2">
        <v>45839</v>
      </c>
      <c r="I1810" s="2">
        <v>45848</v>
      </c>
      <c r="J1810">
        <v>22</v>
      </c>
      <c r="K1810">
        <v>5691.57</v>
      </c>
      <c r="L1810">
        <v>0</v>
      </c>
      <c r="M1810" s="1" t="s">
        <v>14</v>
      </c>
      <c r="N1810" s="1" t="s">
        <v>15</v>
      </c>
      <c r="O1810" s="1" t="s">
        <v>29</v>
      </c>
      <c r="P1810" s="3">
        <f>Orders[[#This Row],[Quantity]]*Orders[[#This Row],[UnitPrice]]*(1-Orders[[#This Row],[Discount]])</f>
        <v>125214.54</v>
      </c>
      <c r="Q1810" s="1" t="str">
        <f>IF(AND(Orders[[#This Row],[Order Value]]&gt;50000,Orders[[#This Row],[Status]]="Completed"),"Yes","No")</f>
        <v>No</v>
      </c>
      <c r="R1810" s="1" t="str">
        <f>IF(OR(Orders[[#This Row],[Region]]="Dhaka",Orders[[#This Row],[Region]]="Chattogram"),"Priority","Standard")</f>
        <v>Standard</v>
      </c>
      <c r="S1810" s="1" t="str">
        <f>_xlfn.CONCAT(Orders[[#This Row],[OrderID]],Orders[[#This Row],[CustomerID]],Orders[[#This Row],[Order Value]])</f>
        <v>O04679C0158125214.54</v>
      </c>
    </row>
    <row r="1811" spans="1:19" hidden="1" x14ac:dyDescent="0.25">
      <c r="A1811" s="1" t="s">
        <v>2298</v>
      </c>
      <c r="B1811" s="1" t="s">
        <v>818</v>
      </c>
      <c r="C1811" s="1" t="s">
        <v>181</v>
      </c>
      <c r="D1811" s="1" t="e">
        <f>VLOOKUP(C1811,Products[],2,FALSE)</f>
        <v>#N/A</v>
      </c>
      <c r="E1811" s="1" t="e">
        <f>VLOOKUP(Orders[[#This Row],[ProductID]],Products[],3,FALSE)</f>
        <v>#N/A</v>
      </c>
      <c r="F1811" s="1" t="s">
        <v>19</v>
      </c>
      <c r="G1811" s="1" t="str">
        <f>_xlfn.XLOOKUP(Orders[[#This Row],[CustomerID]],'Customers'!A:A,'Customers'!E:E)</f>
        <v>SMB</v>
      </c>
      <c r="H1811" s="2">
        <v>45858</v>
      </c>
      <c r="I1811" s="2">
        <v>45856</v>
      </c>
      <c r="J1811">
        <v>19</v>
      </c>
      <c r="K1811">
        <v>2860.01</v>
      </c>
      <c r="L1811">
        <v>0</v>
      </c>
      <c r="M1811" s="1" t="s">
        <v>43</v>
      </c>
      <c r="N1811" s="1" t="s">
        <v>84</v>
      </c>
      <c r="O1811" s="1" t="s">
        <v>21</v>
      </c>
      <c r="P1811" s="3">
        <f>Orders[[#This Row],[Quantity]]*Orders[[#This Row],[UnitPrice]]*(1-Orders[[#This Row],[Discount]])</f>
        <v>54340.19</v>
      </c>
      <c r="Q1811" s="1" t="str">
        <f>IF(AND(Orders[[#This Row],[Order Value]]&gt;50000,Orders[[#This Row],[Status]]="Completed"),"Yes","No")</f>
        <v>No</v>
      </c>
      <c r="R1811" s="1" t="str">
        <f>IF(OR(Orders[[#This Row],[Region]]="Dhaka",Orders[[#This Row],[Region]]="Chattogram"),"Priority","Standard")</f>
        <v>Standard</v>
      </c>
      <c r="S1811" s="1" t="str">
        <f>_xlfn.CONCAT(Orders[[#This Row],[OrderID]],Orders[[#This Row],[CustomerID]],Orders[[#This Row],[Order Value]])</f>
        <v>O05064C023554340.19</v>
      </c>
    </row>
    <row r="1812" spans="1:19" x14ac:dyDescent="0.25">
      <c r="A1812" s="1" t="s">
        <v>2299</v>
      </c>
      <c r="B1812" s="1" t="s">
        <v>478</v>
      </c>
      <c r="C1812" s="1" t="s">
        <v>141</v>
      </c>
      <c r="D1812" s="1" t="str">
        <f>VLOOKUP(C1812,Products[],2,FALSE)</f>
        <v>Footwear Deluxe 366</v>
      </c>
      <c r="E1812" s="1" t="str">
        <f>VLOOKUP(Orders[[#This Row],[ProductID]],Products[],3,FALSE)</f>
        <v>Apparel</v>
      </c>
      <c r="F1812" s="1" t="s">
        <v>82</v>
      </c>
      <c r="G1812" s="1" t="str">
        <f>_xlfn.XLOOKUP(Orders[[#This Row],[CustomerID]],'Customers'!A:A,'Customers'!E:E)</f>
        <v>Corporate</v>
      </c>
      <c r="H1812" s="2">
        <v>45533</v>
      </c>
      <c r="I1812" s="2">
        <v>45536</v>
      </c>
      <c r="J1812">
        <v>15</v>
      </c>
      <c r="K1812">
        <v>5330.5</v>
      </c>
      <c r="L1812">
        <v>0</v>
      </c>
      <c r="M1812" s="1" t="s">
        <v>14</v>
      </c>
      <c r="N1812" s="1" t="s">
        <v>84</v>
      </c>
      <c r="O1812" s="1" t="s">
        <v>24</v>
      </c>
      <c r="P1812" s="3">
        <f>Orders[[#This Row],[Quantity]]*Orders[[#This Row],[UnitPrice]]*(1-Orders[[#This Row],[Discount]])</f>
        <v>79957.5</v>
      </c>
      <c r="Q1812" s="1" t="str">
        <f>IF(AND(Orders[[#This Row],[Order Value]]&gt;50000,Orders[[#This Row],[Status]]="Completed"),"Yes","No")</f>
        <v>No</v>
      </c>
      <c r="R1812" s="1" t="str">
        <f>IF(OR(Orders[[#This Row],[Region]]="Dhaka",Orders[[#This Row],[Region]]="Chattogram"),"Priority","Standard")</f>
        <v>Standard</v>
      </c>
      <c r="S1812" s="1" t="str">
        <f>_xlfn.CONCAT(Orders[[#This Row],[OrderID]],Orders[[#This Row],[CustomerID]],Orders[[#This Row],[Order Value]])</f>
        <v>O01729C032979957.5</v>
      </c>
    </row>
    <row r="1813" spans="1:19" x14ac:dyDescent="0.25">
      <c r="A1813" s="1" t="s">
        <v>2300</v>
      </c>
      <c r="B1813" s="1" t="s">
        <v>26</v>
      </c>
      <c r="C1813" s="1" t="s">
        <v>58</v>
      </c>
      <c r="D1813" s="1" t="str">
        <f>VLOOKUP(C1813,Products[],2,FALSE)</f>
        <v>Beverages Standard 258</v>
      </c>
      <c r="E1813" s="1" t="str">
        <f>VLOOKUP(Orders[[#This Row],[ProductID]],Products[],3,FALSE)</f>
        <v>Groceries</v>
      </c>
      <c r="F1813" s="1" t="s">
        <v>23</v>
      </c>
      <c r="G1813" s="1" t="str">
        <f>_xlfn.XLOOKUP(Orders[[#This Row],[CustomerID]],'Customers'!A:A,'Customers'!E:E)</f>
        <v>Home Office</v>
      </c>
      <c r="H1813" s="2">
        <v>45720</v>
      </c>
      <c r="I1813" s="2">
        <v>45721</v>
      </c>
      <c r="J1813">
        <v>18</v>
      </c>
      <c r="K1813">
        <v>6828.97</v>
      </c>
      <c r="L1813">
        <v>0.1</v>
      </c>
      <c r="M1813" s="1" t="s">
        <v>14</v>
      </c>
      <c r="N1813" s="1" t="s">
        <v>34</v>
      </c>
      <c r="O1813" s="1" t="s">
        <v>24</v>
      </c>
      <c r="P1813" s="3">
        <f>Orders[[#This Row],[Quantity]]*Orders[[#This Row],[UnitPrice]]*(1-Orders[[#This Row],[Discount]])</f>
        <v>110629.31400000001</v>
      </c>
      <c r="Q1813" s="1" t="str">
        <f>IF(AND(Orders[[#This Row],[Order Value]]&gt;50000,Orders[[#This Row],[Status]]="Completed"),"Yes","No")</f>
        <v>Yes</v>
      </c>
      <c r="R1813" s="1" t="str">
        <f>IF(OR(Orders[[#This Row],[Region]]="Dhaka",Orders[[#This Row],[Region]]="Chattogram"),"Priority","Standard")</f>
        <v>Standard</v>
      </c>
      <c r="S1813" s="1" t="str">
        <f>_xlfn.CONCAT(Orders[[#This Row],[OrderID]],Orders[[#This Row],[CustomerID]],Orders[[#This Row],[Order Value]])</f>
        <v>O03294C0435110629.314</v>
      </c>
    </row>
    <row r="1814" spans="1:19" x14ac:dyDescent="0.25">
      <c r="A1814" s="1" t="s">
        <v>2301</v>
      </c>
      <c r="B1814" s="1" t="s">
        <v>1205</v>
      </c>
      <c r="C1814" s="1" t="s">
        <v>71</v>
      </c>
      <c r="D1814" s="1" t="str">
        <f>VLOOKUP(C1814,Products[],2,FALSE)</f>
        <v>Cameras Classic 922</v>
      </c>
      <c r="E1814" s="1" t="str">
        <f>VLOOKUP(Orders[[#This Row],[ProductID]],Products[],3,FALSE)</f>
        <v>Electronics</v>
      </c>
      <c r="F1814" s="1" t="s">
        <v>63</v>
      </c>
      <c r="G1814" s="1" t="str">
        <f>_xlfn.XLOOKUP(Orders[[#This Row],[CustomerID]],'Customers'!A:A,'Customers'!E:E)</f>
        <v>Consumer</v>
      </c>
      <c r="H1814" s="2">
        <v>45444</v>
      </c>
      <c r="I1814" s="2">
        <v>45453</v>
      </c>
      <c r="J1814">
        <v>1</v>
      </c>
      <c r="K1814">
        <v>2327.06</v>
      </c>
      <c r="L1814">
        <v>0.05</v>
      </c>
      <c r="M1814" s="1" t="s">
        <v>39</v>
      </c>
      <c r="N1814" s="1" t="s">
        <v>15</v>
      </c>
      <c r="O1814" s="1" t="s">
        <v>29</v>
      </c>
      <c r="P1814" s="3">
        <f>Orders[[#This Row],[Quantity]]*Orders[[#This Row],[UnitPrice]]*(1-Orders[[#This Row],[Discount]])</f>
        <v>2210.7069999999999</v>
      </c>
      <c r="Q1814" s="1" t="str">
        <f>IF(AND(Orders[[#This Row],[Order Value]]&gt;50000,Orders[[#This Row],[Status]]="Completed"),"Yes","No")</f>
        <v>No</v>
      </c>
      <c r="R1814" s="1" t="str">
        <f>IF(OR(Orders[[#This Row],[Region]]="Dhaka",Orders[[#This Row],[Region]]="Chattogram"),"Priority","Standard")</f>
        <v>Standard</v>
      </c>
      <c r="S1814" s="1" t="str">
        <f>_xlfn.CONCAT(Orders[[#This Row],[OrderID]],Orders[[#This Row],[CustomerID]],Orders[[#This Row],[Order Value]])</f>
        <v>O05180C02812210.707</v>
      </c>
    </row>
    <row r="1815" spans="1:19" x14ac:dyDescent="0.25">
      <c r="A1815" s="1" t="s">
        <v>2302</v>
      </c>
      <c r="B1815" s="1" t="s">
        <v>1333</v>
      </c>
      <c r="C1815" s="1" t="s">
        <v>157</v>
      </c>
      <c r="D1815" s="1" t="str">
        <f>VLOOKUP(C1815,Products[],2,FALSE)</f>
        <v>Snacks Deluxe 862</v>
      </c>
      <c r="E1815" s="1" t="str">
        <f>VLOOKUP(Orders[[#This Row],[ProductID]],Products[],3,FALSE)</f>
        <v>Groceries</v>
      </c>
      <c r="F1815" s="1" t="s">
        <v>13</v>
      </c>
      <c r="G1815" s="1" t="str">
        <f>_xlfn.XLOOKUP(Orders[[#This Row],[CustomerID]],'Customers'!A:A,'Customers'!E:E)</f>
        <v>consumer</v>
      </c>
      <c r="H1815" s="2">
        <v>45370</v>
      </c>
      <c r="I1815" s="2">
        <v>45379</v>
      </c>
      <c r="J1815">
        <v>2</v>
      </c>
      <c r="K1815">
        <v>3002.03</v>
      </c>
      <c r="L1815">
        <v>0</v>
      </c>
      <c r="M1815" s="1" t="s">
        <v>39</v>
      </c>
      <c r="N1815" s="1" t="s">
        <v>34</v>
      </c>
      <c r="O1815" s="1" t="s">
        <v>35</v>
      </c>
      <c r="P1815" s="3">
        <f>Orders[[#This Row],[Quantity]]*Orders[[#This Row],[UnitPrice]]*(1-Orders[[#This Row],[Discount]])</f>
        <v>6004.06</v>
      </c>
      <c r="Q1815" s="1" t="str">
        <f>IF(AND(Orders[[#This Row],[Order Value]]&gt;50000,Orders[[#This Row],[Status]]="Completed"),"Yes","No")</f>
        <v>No</v>
      </c>
      <c r="R1815" s="1" t="str">
        <f>IF(OR(Orders[[#This Row],[Region]]="Dhaka",Orders[[#This Row],[Region]]="Chattogram"),"Priority","Standard")</f>
        <v>Standard</v>
      </c>
      <c r="S1815" s="1" t="str">
        <f>_xlfn.CONCAT(Orders[[#This Row],[OrderID]],Orders[[#This Row],[CustomerID]],Orders[[#This Row],[Order Value]])</f>
        <v>O04209C02226004.06</v>
      </c>
    </row>
    <row r="1816" spans="1:19" x14ac:dyDescent="0.25">
      <c r="A1816" s="1" t="s">
        <v>2303</v>
      </c>
      <c r="B1816" s="1" t="s">
        <v>936</v>
      </c>
      <c r="C1816" s="1" t="s">
        <v>18</v>
      </c>
      <c r="D1816" s="1" t="str">
        <f>VLOOKUP(C1816,Products[],2,FALSE)</f>
        <v>Labels Deluxe 800</v>
      </c>
      <c r="E1816" s="1" t="str">
        <f>VLOOKUP(Orders[[#This Row],[ProductID]],Products[],3,FALSE)</f>
        <v>Office Supplies</v>
      </c>
      <c r="F1816" s="1" t="s">
        <v>13</v>
      </c>
      <c r="G1816" s="1" t="str">
        <f>_xlfn.XLOOKUP(Orders[[#This Row],[CustomerID]],'Customers'!A:A,'Customers'!E:E)</f>
        <v>Corporate</v>
      </c>
      <c r="H1816" s="2">
        <v>45846</v>
      </c>
      <c r="I1816" s="2">
        <v>45845</v>
      </c>
      <c r="J1816">
        <v>10</v>
      </c>
      <c r="K1816">
        <v>2061.52</v>
      </c>
      <c r="L1816">
        <v>0</v>
      </c>
      <c r="M1816" s="1" t="s">
        <v>39</v>
      </c>
      <c r="N1816" s="1" t="s">
        <v>28</v>
      </c>
      <c r="O1816" s="1" t="s">
        <v>24</v>
      </c>
      <c r="P1816" s="3">
        <f>Orders[[#This Row],[Quantity]]*Orders[[#This Row],[UnitPrice]]*(1-Orders[[#This Row],[Discount]])</f>
        <v>20615.2</v>
      </c>
      <c r="Q1816" s="1" t="str">
        <f>IF(AND(Orders[[#This Row],[Order Value]]&gt;50000,Orders[[#This Row],[Status]]="Completed"),"Yes","No")</f>
        <v>No</v>
      </c>
      <c r="R1816" s="1" t="str">
        <f>IF(OR(Orders[[#This Row],[Region]]="Dhaka",Orders[[#This Row],[Region]]="Chattogram"),"Priority","Standard")</f>
        <v>Standard</v>
      </c>
      <c r="S1816" s="1" t="str">
        <f>_xlfn.CONCAT(Orders[[#This Row],[OrderID]],Orders[[#This Row],[CustomerID]],Orders[[#This Row],[Order Value]])</f>
        <v>O00556C002020615.2</v>
      </c>
    </row>
    <row r="1817" spans="1:19" x14ac:dyDescent="0.25">
      <c r="A1817" s="1" t="s">
        <v>2304</v>
      </c>
      <c r="B1817" s="1" t="s">
        <v>1028</v>
      </c>
      <c r="C1817" s="1" t="s">
        <v>54</v>
      </c>
      <c r="D1817" s="1" t="str">
        <f>VLOOKUP(C1817,Products[],2,FALSE)</f>
        <v>Women Lite 643</v>
      </c>
      <c r="E1817" s="1" t="str">
        <f>VLOOKUP(Orders[[#This Row],[ProductID]],Products[],3,FALSE)</f>
        <v>Apparel</v>
      </c>
      <c r="F1817" s="1" t="s">
        <v>33</v>
      </c>
      <c r="G1817" s="1" t="str">
        <f>_xlfn.XLOOKUP(Orders[[#This Row],[CustomerID]],'Customers'!A:A,'Customers'!E:E)</f>
        <v>SMB</v>
      </c>
      <c r="H1817" s="2">
        <v>45965</v>
      </c>
      <c r="I1817" s="2">
        <v>45975</v>
      </c>
      <c r="J1817">
        <v>8</v>
      </c>
      <c r="K1817">
        <v>5192.18</v>
      </c>
      <c r="L1817">
        <v>0.2</v>
      </c>
      <c r="M1817" s="1" t="s">
        <v>20</v>
      </c>
      <c r="N1817" s="1" t="s">
        <v>28</v>
      </c>
      <c r="O1817" s="1" t="s">
        <v>29</v>
      </c>
      <c r="P1817" s="3">
        <f>Orders[[#This Row],[Quantity]]*Orders[[#This Row],[UnitPrice]]*(1-Orders[[#This Row],[Discount]])</f>
        <v>33229.952000000005</v>
      </c>
      <c r="Q1817" s="1" t="str">
        <f>IF(AND(Orders[[#This Row],[Order Value]]&gt;50000,Orders[[#This Row],[Status]]="Completed"),"Yes","No")</f>
        <v>No</v>
      </c>
      <c r="R1817" s="1" t="str">
        <f>IF(OR(Orders[[#This Row],[Region]]="Dhaka",Orders[[#This Row],[Region]]="Chattogram"),"Priority","Standard")</f>
        <v>Priority</v>
      </c>
      <c r="S1817" s="1" t="str">
        <f>_xlfn.CONCAT(Orders[[#This Row],[OrderID]],Orders[[#This Row],[CustomerID]],Orders[[#This Row],[Order Value]])</f>
        <v>O05205C025333229.952</v>
      </c>
    </row>
    <row r="1818" spans="1:19" x14ac:dyDescent="0.25">
      <c r="A1818" s="1" t="s">
        <v>2305</v>
      </c>
      <c r="B1818" s="1" t="s">
        <v>929</v>
      </c>
      <c r="C1818" s="1" t="s">
        <v>71</v>
      </c>
      <c r="D1818" s="1" t="str">
        <f>VLOOKUP(C1818,Products[],2,FALSE)</f>
        <v>Cameras Classic 922</v>
      </c>
      <c r="E1818" s="1" t="str">
        <f>VLOOKUP(Orders[[#This Row],[ProductID]],Products[],3,FALSE)</f>
        <v>Electronics</v>
      </c>
      <c r="F1818" s="1" t="s">
        <v>42</v>
      </c>
      <c r="G1818" s="1" t="str">
        <f>_xlfn.XLOOKUP(Orders[[#This Row],[CustomerID]],'Customers'!A:A,'Customers'!E:E)</f>
        <v>SMB</v>
      </c>
      <c r="H1818" s="2">
        <v>45819</v>
      </c>
      <c r="I1818" s="2">
        <v>45823</v>
      </c>
      <c r="J1818">
        <v>24</v>
      </c>
      <c r="K1818">
        <v>3087.84</v>
      </c>
      <c r="L1818">
        <v>0</v>
      </c>
      <c r="M1818" s="1" t="s">
        <v>39</v>
      </c>
      <c r="N1818" s="1" t="s">
        <v>28</v>
      </c>
      <c r="O1818" s="1" t="s">
        <v>24</v>
      </c>
      <c r="P1818" s="3">
        <f>Orders[[#This Row],[Quantity]]*Orders[[#This Row],[UnitPrice]]*(1-Orders[[#This Row],[Discount]])</f>
        <v>74108.160000000003</v>
      </c>
      <c r="Q1818" s="1" t="str">
        <f>IF(AND(Orders[[#This Row],[Order Value]]&gt;50000,Orders[[#This Row],[Status]]="Completed"),"Yes","No")</f>
        <v>No</v>
      </c>
      <c r="R1818" s="1" t="str">
        <f>IF(OR(Orders[[#This Row],[Region]]="Dhaka",Orders[[#This Row],[Region]]="Chattogram"),"Priority","Standard")</f>
        <v>Standard</v>
      </c>
      <c r="S1818" s="1" t="str">
        <f>_xlfn.CONCAT(Orders[[#This Row],[OrderID]],Orders[[#This Row],[CustomerID]],Orders[[#This Row],[Order Value]])</f>
        <v>O05354C005074108.16</v>
      </c>
    </row>
    <row r="1819" spans="1:19" hidden="1" x14ac:dyDescent="0.25">
      <c r="A1819" s="1" t="s">
        <v>2306</v>
      </c>
      <c r="B1819" s="1" t="s">
        <v>530</v>
      </c>
      <c r="C1819" s="1" t="s">
        <v>38</v>
      </c>
      <c r="D1819" s="1" t="e">
        <f>VLOOKUP(C1819,Products[],2,FALSE)</f>
        <v>#N/A</v>
      </c>
      <c r="E1819" s="1" t="e">
        <f>VLOOKUP(Orders[[#This Row],[ProductID]],Products[],3,FALSE)</f>
        <v>#N/A</v>
      </c>
      <c r="F1819" s="1" t="s">
        <v>19</v>
      </c>
      <c r="G1819" s="1" t="str">
        <f>_xlfn.XLOOKUP(Orders[[#This Row],[CustomerID]],'Customers'!A:A,'Customers'!E:E)</f>
        <v>SMB</v>
      </c>
      <c r="H1819" s="2">
        <v>45732</v>
      </c>
      <c r="I1819" s="2">
        <v>45734</v>
      </c>
      <c r="J1819">
        <v>18</v>
      </c>
      <c r="K1819">
        <v>1566.21</v>
      </c>
      <c r="L1819">
        <v>0</v>
      </c>
      <c r="M1819" s="1" t="s">
        <v>14</v>
      </c>
      <c r="N1819" s="1" t="s">
        <v>15</v>
      </c>
      <c r="O1819" s="1" t="s">
        <v>21</v>
      </c>
      <c r="P1819" s="3">
        <f>Orders[[#This Row],[Quantity]]*Orders[[#This Row],[UnitPrice]]*(1-Orders[[#This Row],[Discount]])</f>
        <v>28191.78</v>
      </c>
      <c r="Q1819" s="1" t="str">
        <f>IF(AND(Orders[[#This Row],[Order Value]]&gt;50000,Orders[[#This Row],[Status]]="Completed"),"Yes","No")</f>
        <v>No</v>
      </c>
      <c r="R1819" s="1" t="str">
        <f>IF(OR(Orders[[#This Row],[Region]]="Dhaka",Orders[[#This Row],[Region]]="Chattogram"),"Priority","Standard")</f>
        <v>Standard</v>
      </c>
      <c r="S1819" s="1" t="str">
        <f>_xlfn.CONCAT(Orders[[#This Row],[OrderID]],Orders[[#This Row],[CustomerID]],Orders[[#This Row],[Order Value]])</f>
        <v>O04484C017028191.78</v>
      </c>
    </row>
    <row r="1820" spans="1:19" x14ac:dyDescent="0.25">
      <c r="A1820" s="1" t="s">
        <v>2307</v>
      </c>
      <c r="B1820" s="1" t="s">
        <v>337</v>
      </c>
      <c r="C1820" s="1" t="s">
        <v>133</v>
      </c>
      <c r="D1820" s="1" t="str">
        <f>VLOOKUP(C1820,Products[],2,FALSE)</f>
        <v>Paper Eco 932</v>
      </c>
      <c r="E1820" s="1" t="str">
        <f>VLOOKUP(Orders[[#This Row],[ProductID]],Products[],3,FALSE)</f>
        <v>Office Supplies</v>
      </c>
      <c r="F1820" s="1" t="s">
        <v>47</v>
      </c>
      <c r="G1820" s="1" t="str">
        <f>_xlfn.XLOOKUP(Orders[[#This Row],[CustomerID]],'Customers'!A:A,'Customers'!E:E)</f>
        <v>consumer</v>
      </c>
      <c r="H1820" s="2">
        <v>45378</v>
      </c>
      <c r="I1820" s="2">
        <v>45382</v>
      </c>
      <c r="J1820">
        <v>11</v>
      </c>
      <c r="K1820">
        <v>7737.88</v>
      </c>
      <c r="L1820">
        <v>0.15</v>
      </c>
      <c r="M1820" s="1" t="s">
        <v>43</v>
      </c>
      <c r="N1820" s="1" t="s">
        <v>84</v>
      </c>
      <c r="O1820" s="1" t="s">
        <v>24</v>
      </c>
      <c r="P1820" s="3">
        <f>Orders[[#This Row],[Quantity]]*Orders[[#This Row],[UnitPrice]]*(1-Orders[[#This Row],[Discount]])</f>
        <v>72349.178</v>
      </c>
      <c r="Q1820" s="1" t="str">
        <f>IF(AND(Orders[[#This Row],[Order Value]]&gt;50000,Orders[[#This Row],[Status]]="Completed"),"Yes","No")</f>
        <v>No</v>
      </c>
      <c r="R1820" s="1" t="str">
        <f>IF(OR(Orders[[#This Row],[Region]]="Dhaka",Orders[[#This Row],[Region]]="Chattogram"),"Priority","Standard")</f>
        <v>Standard</v>
      </c>
      <c r="S1820" s="1" t="str">
        <f>_xlfn.CONCAT(Orders[[#This Row],[OrderID]],Orders[[#This Row],[CustomerID]],Orders[[#This Row],[Order Value]])</f>
        <v>O01233C047572349.178</v>
      </c>
    </row>
    <row r="1821" spans="1:19" hidden="1" x14ac:dyDescent="0.25">
      <c r="A1821" s="1" t="s">
        <v>2308</v>
      </c>
      <c r="B1821" s="1" t="s">
        <v>226</v>
      </c>
      <c r="C1821" s="1" t="s">
        <v>95</v>
      </c>
      <c r="D1821" s="1" t="e">
        <f>VLOOKUP(C1821,Products[],2,FALSE)</f>
        <v>#N/A</v>
      </c>
      <c r="E1821" s="1" t="e">
        <f>VLOOKUP(Orders[[#This Row],[ProductID]],Products[],3,FALSE)</f>
        <v>#N/A</v>
      </c>
      <c r="F1821" s="1" t="s">
        <v>19</v>
      </c>
      <c r="G1821" s="1" t="str">
        <f>_xlfn.XLOOKUP(Orders[[#This Row],[CustomerID]],'Customers'!A:A,'Customers'!E:E)</f>
        <v>Corporate</v>
      </c>
      <c r="H1821" s="2">
        <v>45983</v>
      </c>
      <c r="I1821" s="2">
        <v>45982</v>
      </c>
      <c r="J1821">
        <v>5</v>
      </c>
      <c r="K1821">
        <v>2504.21</v>
      </c>
      <c r="L1821">
        <v>0.1</v>
      </c>
      <c r="M1821" s="1" t="s">
        <v>43</v>
      </c>
      <c r="N1821" s="1" t="s">
        <v>34</v>
      </c>
      <c r="O1821" s="1" t="s">
        <v>24</v>
      </c>
      <c r="P1821" s="3">
        <f>Orders[[#This Row],[Quantity]]*Orders[[#This Row],[UnitPrice]]*(1-Orders[[#This Row],[Discount]])</f>
        <v>11268.945</v>
      </c>
      <c r="Q1821" s="1" t="str">
        <f>IF(AND(Orders[[#This Row],[Order Value]]&gt;50000,Orders[[#This Row],[Status]]="Completed"),"Yes","No")</f>
        <v>No</v>
      </c>
      <c r="R1821" s="1" t="str">
        <f>IF(OR(Orders[[#This Row],[Region]]="Dhaka",Orders[[#This Row],[Region]]="Chattogram"),"Priority","Standard")</f>
        <v>Standard</v>
      </c>
      <c r="S1821" s="1" t="str">
        <f>_xlfn.CONCAT(Orders[[#This Row],[OrderID]],Orders[[#This Row],[CustomerID]],Orders[[#This Row],[Order Value]])</f>
        <v>O05710C004911268.945</v>
      </c>
    </row>
    <row r="1822" spans="1:19" x14ac:dyDescent="0.25">
      <c r="A1822" s="1" t="s">
        <v>2309</v>
      </c>
      <c r="B1822" s="1" t="s">
        <v>166</v>
      </c>
      <c r="C1822" s="1" t="s">
        <v>102</v>
      </c>
      <c r="D1822" s="1" t="str">
        <f>VLOOKUP(C1822,Products[],2,FALSE)</f>
        <v>Pens Mini 821</v>
      </c>
      <c r="E1822" s="1" t="str">
        <f>VLOOKUP(Orders[[#This Row],[ProductID]],Products[],3,FALSE)</f>
        <v>Office Supplies</v>
      </c>
      <c r="F1822" s="1" t="s">
        <v>23</v>
      </c>
      <c r="G1822" s="1" t="str">
        <f>_xlfn.XLOOKUP(Orders[[#This Row],[CustomerID]],'Customers'!A:A,'Customers'!E:E)</f>
        <v>consumer</v>
      </c>
      <c r="H1822" s="2">
        <v>45849</v>
      </c>
      <c r="I1822" s="2">
        <v>45863</v>
      </c>
      <c r="J1822">
        <v>15</v>
      </c>
      <c r="K1822">
        <v>7676.93</v>
      </c>
      <c r="L1822">
        <v>0</v>
      </c>
      <c r="M1822" s="1" t="s">
        <v>52</v>
      </c>
      <c r="N1822" s="1" t="s">
        <v>34</v>
      </c>
      <c r="O1822" s="1" t="s">
        <v>29</v>
      </c>
      <c r="P1822" s="3">
        <f>Orders[[#This Row],[Quantity]]*Orders[[#This Row],[UnitPrice]]*(1-Orders[[#This Row],[Discount]])</f>
        <v>115153.95000000001</v>
      </c>
      <c r="Q1822" s="1" t="str">
        <f>IF(AND(Orders[[#This Row],[Order Value]]&gt;50000,Orders[[#This Row],[Status]]="Completed"),"Yes","No")</f>
        <v>Yes</v>
      </c>
      <c r="R1822" s="1" t="str">
        <f>IF(OR(Orders[[#This Row],[Region]]="Dhaka",Orders[[#This Row],[Region]]="Chattogram"),"Priority","Standard")</f>
        <v>Priority</v>
      </c>
      <c r="S1822" s="1" t="str">
        <f>_xlfn.CONCAT(Orders[[#This Row],[OrderID]],Orders[[#This Row],[CustomerID]],Orders[[#This Row],[Order Value]])</f>
        <v>O05890C0354115153.95</v>
      </c>
    </row>
    <row r="1823" spans="1:19" x14ac:dyDescent="0.25">
      <c r="A1823" s="1" t="s">
        <v>2310</v>
      </c>
      <c r="B1823" s="1" t="s">
        <v>839</v>
      </c>
      <c r="C1823" s="1" t="s">
        <v>201</v>
      </c>
      <c r="D1823" s="1" t="str">
        <f>VLOOKUP(C1823,Products[],2,FALSE)</f>
        <v>Men Lite 154 (New)</v>
      </c>
      <c r="E1823" s="1" t="str">
        <f>VLOOKUP(Orders[[#This Row],[ProductID]],Products[],3,FALSE)</f>
        <v>Apparel</v>
      </c>
      <c r="F1823" s="1" t="s">
        <v>79</v>
      </c>
      <c r="G1823" s="1" t="str">
        <f>_xlfn.XLOOKUP(Orders[[#This Row],[CustomerID]],'Customers'!A:A,'Customers'!E:E)</f>
        <v>consumer</v>
      </c>
      <c r="H1823" s="2">
        <v>45502</v>
      </c>
      <c r="I1823" s="2">
        <v>45500</v>
      </c>
      <c r="J1823">
        <v>18</v>
      </c>
      <c r="K1823">
        <v>624.54999999999995</v>
      </c>
      <c r="L1823">
        <v>0.2</v>
      </c>
      <c r="M1823" s="1" t="s">
        <v>39</v>
      </c>
      <c r="N1823" s="1" t="s">
        <v>34</v>
      </c>
      <c r="O1823" s="1" t="s">
        <v>29</v>
      </c>
      <c r="P1823" s="3">
        <f>Orders[[#This Row],[Quantity]]*Orders[[#This Row],[UnitPrice]]*(1-Orders[[#This Row],[Discount]])</f>
        <v>8993.52</v>
      </c>
      <c r="Q1823" s="1" t="str">
        <f>IF(AND(Orders[[#This Row],[Order Value]]&gt;50000,Orders[[#This Row],[Status]]="Completed"),"Yes","No")</f>
        <v>No</v>
      </c>
      <c r="R1823" s="1" t="str">
        <f>IF(OR(Orders[[#This Row],[Region]]="Dhaka",Orders[[#This Row],[Region]]="Chattogram"),"Priority","Standard")</f>
        <v>Standard</v>
      </c>
      <c r="S1823" s="1" t="str">
        <f>_xlfn.CONCAT(Orders[[#This Row],[OrderID]],Orders[[#This Row],[CustomerID]],Orders[[#This Row],[Order Value]])</f>
        <v>O00663C03878993.52</v>
      </c>
    </row>
    <row r="1824" spans="1:19" hidden="1" x14ac:dyDescent="0.25">
      <c r="A1824" s="1" t="s">
        <v>2311</v>
      </c>
      <c r="B1824" s="1" t="s">
        <v>229</v>
      </c>
      <c r="C1824" s="1" t="s">
        <v>95</v>
      </c>
      <c r="D1824" s="1" t="e">
        <f>VLOOKUP(C1824,Products[],2,FALSE)</f>
        <v>#N/A</v>
      </c>
      <c r="E1824" s="1" t="e">
        <f>VLOOKUP(Orders[[#This Row],[ProductID]],Products[],3,FALSE)</f>
        <v>#N/A</v>
      </c>
      <c r="F1824" s="1" t="s">
        <v>13</v>
      </c>
      <c r="G1824" s="1" t="str">
        <f>_xlfn.XLOOKUP(Orders[[#This Row],[CustomerID]],'Customers'!A:A,'Customers'!E:E)</f>
        <v>consumer</v>
      </c>
      <c r="H1824" s="2">
        <v>45595</v>
      </c>
      <c r="I1824" s="2">
        <v>45601</v>
      </c>
      <c r="J1824">
        <v>19</v>
      </c>
      <c r="K1824">
        <v>2352.4699999999998</v>
      </c>
      <c r="L1824">
        <v>0.15</v>
      </c>
      <c r="M1824" s="1" t="s">
        <v>39</v>
      </c>
      <c r="N1824" s="1" t="s">
        <v>15</v>
      </c>
      <c r="O1824" s="1" t="s">
        <v>21</v>
      </c>
      <c r="P1824" s="3">
        <f>Orders[[#This Row],[Quantity]]*Orders[[#This Row],[UnitPrice]]*(1-Orders[[#This Row],[Discount]])</f>
        <v>37992.390499999994</v>
      </c>
      <c r="Q1824" s="1" t="str">
        <f>IF(AND(Orders[[#This Row],[Order Value]]&gt;50000,Orders[[#This Row],[Status]]="Completed"),"Yes","No")</f>
        <v>No</v>
      </c>
      <c r="R1824" s="1" t="str">
        <f>IF(OR(Orders[[#This Row],[Region]]="Dhaka",Orders[[#This Row],[Region]]="Chattogram"),"Priority","Standard")</f>
        <v>Standard</v>
      </c>
      <c r="S1824" s="1" t="str">
        <f>_xlfn.CONCAT(Orders[[#This Row],[OrderID]],Orders[[#This Row],[CustomerID]],Orders[[#This Row],[Order Value]])</f>
        <v>O00547C048737992.3905</v>
      </c>
    </row>
    <row r="1825" spans="1:19" x14ac:dyDescent="0.25">
      <c r="A1825" s="1" t="s">
        <v>2312</v>
      </c>
      <c r="B1825" s="1" t="s">
        <v>1122</v>
      </c>
      <c r="C1825" s="1" t="s">
        <v>121</v>
      </c>
      <c r="D1825" s="1" t="str">
        <f>VLOOKUP(C1825,Products[],2,FALSE)</f>
        <v>Storage Max 865</v>
      </c>
      <c r="E1825" s="1" t="str">
        <f>VLOOKUP(Orders[[#This Row],[ProductID]],Products[],3,FALSE)</f>
        <v>Furniture</v>
      </c>
      <c r="F1825" s="1" t="s">
        <v>33</v>
      </c>
      <c r="G1825" s="1" t="str">
        <f>_xlfn.XLOOKUP(Orders[[#This Row],[CustomerID]],'Customers'!A:A,'Customers'!E:E)</f>
        <v>Consumer</v>
      </c>
      <c r="H1825" s="2">
        <v>45302</v>
      </c>
      <c r="I1825" s="2">
        <v>45314</v>
      </c>
      <c r="J1825">
        <v>15</v>
      </c>
      <c r="K1825">
        <v>7585.04</v>
      </c>
      <c r="L1825">
        <v>0</v>
      </c>
      <c r="M1825" s="1" t="s">
        <v>43</v>
      </c>
      <c r="N1825" s="1" t="s">
        <v>34</v>
      </c>
      <c r="O1825" s="1" t="s">
        <v>24</v>
      </c>
      <c r="P1825" s="3">
        <f>Orders[[#This Row],[Quantity]]*Orders[[#This Row],[UnitPrice]]*(1-Orders[[#This Row],[Discount]])</f>
        <v>113775.6</v>
      </c>
      <c r="Q1825" s="1" t="str">
        <f>IF(AND(Orders[[#This Row],[Order Value]]&gt;50000,Orders[[#This Row],[Status]]="Completed"),"Yes","No")</f>
        <v>Yes</v>
      </c>
      <c r="R1825" s="1" t="str">
        <f>IF(OR(Orders[[#This Row],[Region]]="Dhaka",Orders[[#This Row],[Region]]="Chattogram"),"Priority","Standard")</f>
        <v>Standard</v>
      </c>
      <c r="S1825" s="1" t="str">
        <f>_xlfn.CONCAT(Orders[[#This Row],[OrderID]],Orders[[#This Row],[CustomerID]],Orders[[#This Row],[Order Value]])</f>
        <v>O02176C0413113775.6</v>
      </c>
    </row>
    <row r="1826" spans="1:19" x14ac:dyDescent="0.25">
      <c r="A1826" s="1" t="s">
        <v>2313</v>
      </c>
      <c r="B1826" s="1" t="s">
        <v>382</v>
      </c>
      <c r="C1826" s="1" t="s">
        <v>473</v>
      </c>
      <c r="D1826" s="1" t="str">
        <f>VLOOKUP(C1826,Products[],2,FALSE)</f>
        <v>Laptops Prime 770</v>
      </c>
      <c r="E1826" s="1" t="str">
        <f>VLOOKUP(Orders[[#This Row],[ProductID]],Products[],3,FALSE)</f>
        <v>Electronics</v>
      </c>
      <c r="F1826" s="1" t="s">
        <v>152</v>
      </c>
      <c r="G1826" s="1" t="str">
        <f>_xlfn.XLOOKUP(Orders[[#This Row],[CustomerID]],'Customers'!A:A,'Customers'!E:E)</f>
        <v>Consumer</v>
      </c>
      <c r="H1826" s="2">
        <v>45395</v>
      </c>
      <c r="I1826" s="2">
        <v>45406</v>
      </c>
      <c r="J1826">
        <v>22</v>
      </c>
      <c r="K1826">
        <v>7087.54</v>
      </c>
      <c r="L1826">
        <v>0</v>
      </c>
      <c r="M1826" s="1" t="s">
        <v>39</v>
      </c>
      <c r="N1826" s="1" t="s">
        <v>34</v>
      </c>
      <c r="O1826" s="1" t="s">
        <v>29</v>
      </c>
      <c r="P1826" s="3">
        <f>Orders[[#This Row],[Quantity]]*Orders[[#This Row],[UnitPrice]]*(1-Orders[[#This Row],[Discount]])</f>
        <v>155925.88</v>
      </c>
      <c r="Q1826" s="1" t="str">
        <f>IF(AND(Orders[[#This Row],[Order Value]]&gt;50000,Orders[[#This Row],[Status]]="Completed"),"Yes","No")</f>
        <v>Yes</v>
      </c>
      <c r="R1826" s="1" t="str">
        <f>IF(OR(Orders[[#This Row],[Region]]="Dhaka",Orders[[#This Row],[Region]]="Chattogram"),"Priority","Standard")</f>
        <v>Standard</v>
      </c>
      <c r="S1826" s="1" t="str">
        <f>_xlfn.CONCAT(Orders[[#This Row],[OrderID]],Orders[[#This Row],[CustomerID]],Orders[[#This Row],[Order Value]])</f>
        <v>O01666C0063155925.88</v>
      </c>
    </row>
    <row r="1827" spans="1:19" x14ac:dyDescent="0.25">
      <c r="A1827" s="1" t="s">
        <v>2314</v>
      </c>
      <c r="B1827" s="1" t="s">
        <v>220</v>
      </c>
      <c r="C1827" s="1" t="s">
        <v>133</v>
      </c>
      <c r="D1827" s="1" t="str">
        <f>VLOOKUP(C1827,Products[],2,FALSE)</f>
        <v>Paper Eco 932</v>
      </c>
      <c r="E1827" s="1" t="str">
        <f>VLOOKUP(Orders[[#This Row],[ProductID]],Products[],3,FALSE)</f>
        <v>Office Supplies</v>
      </c>
      <c r="F1827" s="1" t="s">
        <v>19</v>
      </c>
      <c r="G1827" s="1" t="str">
        <f>_xlfn.XLOOKUP(Orders[[#This Row],[CustomerID]],'Customers'!A:A,'Customers'!E:E)</f>
        <v>Corporate</v>
      </c>
      <c r="H1827" s="2">
        <v>45533</v>
      </c>
      <c r="I1827" s="2">
        <v>45534</v>
      </c>
      <c r="J1827">
        <v>13</v>
      </c>
      <c r="K1827">
        <v>3492.03</v>
      </c>
      <c r="L1827">
        <v>0</v>
      </c>
      <c r="M1827" s="1" t="s">
        <v>43</v>
      </c>
      <c r="N1827" s="1" t="s">
        <v>34</v>
      </c>
      <c r="O1827" s="1" t="s">
        <v>24</v>
      </c>
      <c r="P1827" s="3">
        <f>Orders[[#This Row],[Quantity]]*Orders[[#This Row],[UnitPrice]]*(1-Orders[[#This Row],[Discount]])</f>
        <v>45396.39</v>
      </c>
      <c r="Q1827" s="1" t="str">
        <f>IF(AND(Orders[[#This Row],[Order Value]]&gt;50000,Orders[[#This Row],[Status]]="Completed"),"Yes","No")</f>
        <v>No</v>
      </c>
      <c r="R1827" s="1" t="str">
        <f>IF(OR(Orders[[#This Row],[Region]]="Dhaka",Orders[[#This Row],[Region]]="Chattogram"),"Priority","Standard")</f>
        <v>Standard</v>
      </c>
      <c r="S1827" s="1" t="str">
        <f>_xlfn.CONCAT(Orders[[#This Row],[OrderID]],Orders[[#This Row],[CustomerID]],Orders[[#This Row],[Order Value]])</f>
        <v>O02227C035745396.39</v>
      </c>
    </row>
    <row r="1828" spans="1:19" x14ac:dyDescent="0.25">
      <c r="A1828" s="1" t="s">
        <v>2315</v>
      </c>
      <c r="B1828" s="1" t="s">
        <v>878</v>
      </c>
      <c r="C1828" s="1" t="s">
        <v>62</v>
      </c>
      <c r="D1828" s="1" t="str">
        <f>VLOOKUP(C1828,Products[],2,FALSE)</f>
        <v>Mobile Accessories Lite 346</v>
      </c>
      <c r="E1828" s="1" t="str">
        <f>VLOOKUP(Orders[[#This Row],[ProductID]],Products[],3,FALSE)</f>
        <v>Electronics</v>
      </c>
      <c r="F1828" s="1" t="s">
        <v>23</v>
      </c>
      <c r="G1828" s="1" t="str">
        <f>_xlfn.XLOOKUP(Orders[[#This Row],[CustomerID]],'Customers'!A:A,'Customers'!E:E)</f>
        <v>Corporate</v>
      </c>
      <c r="H1828" s="2">
        <v>45953</v>
      </c>
      <c r="I1828" s="2">
        <v>45954</v>
      </c>
      <c r="J1828">
        <v>24</v>
      </c>
      <c r="K1828">
        <v>4447.5600000000004</v>
      </c>
      <c r="L1828">
        <v>0</v>
      </c>
      <c r="M1828" s="1" t="s">
        <v>14</v>
      </c>
      <c r="N1828" s="1" t="s">
        <v>84</v>
      </c>
      <c r="O1828" s="1" t="s">
        <v>21</v>
      </c>
      <c r="P1828" s="3">
        <f>Orders[[#This Row],[Quantity]]*Orders[[#This Row],[UnitPrice]]*(1-Orders[[#This Row],[Discount]])</f>
        <v>106741.44</v>
      </c>
      <c r="Q1828" s="1" t="str">
        <f>IF(AND(Orders[[#This Row],[Order Value]]&gt;50000,Orders[[#This Row],[Status]]="Completed"),"Yes","No")</f>
        <v>No</v>
      </c>
      <c r="R1828" s="1" t="str">
        <f>IF(OR(Orders[[#This Row],[Region]]="Dhaka",Orders[[#This Row],[Region]]="Chattogram"),"Priority","Standard")</f>
        <v>Standard</v>
      </c>
      <c r="S1828" s="1" t="str">
        <f>_xlfn.CONCAT(Orders[[#This Row],[OrderID]],Orders[[#This Row],[CustomerID]],Orders[[#This Row],[Order Value]])</f>
        <v>O00534C0257106741.44</v>
      </c>
    </row>
    <row r="1829" spans="1:19" x14ac:dyDescent="0.25">
      <c r="A1829" s="1" t="s">
        <v>2316</v>
      </c>
      <c r="B1829" s="1" t="s">
        <v>31</v>
      </c>
      <c r="C1829" s="1" t="s">
        <v>121</v>
      </c>
      <c r="D1829" s="1" t="str">
        <f>VLOOKUP(C1829,Products[],2,FALSE)</f>
        <v>Storage Max 865</v>
      </c>
      <c r="E1829" s="1" t="str">
        <f>VLOOKUP(Orders[[#This Row],[ProductID]],Products[],3,FALSE)</f>
        <v>Furniture</v>
      </c>
      <c r="F1829" s="1" t="s">
        <v>42</v>
      </c>
      <c r="G1829" s="1" t="str">
        <f>_xlfn.XLOOKUP(Orders[[#This Row],[CustomerID]],'Customers'!A:A,'Customers'!E:E)</f>
        <v>Consumer</v>
      </c>
      <c r="H1829" s="2">
        <v>45409</v>
      </c>
      <c r="I1829" s="2">
        <v>45419</v>
      </c>
      <c r="J1829">
        <v>15</v>
      </c>
      <c r="K1829">
        <v>1030.97</v>
      </c>
      <c r="L1829">
        <v>0</v>
      </c>
      <c r="M1829" s="1" t="s">
        <v>52</v>
      </c>
      <c r="N1829" s="1" t="s">
        <v>84</v>
      </c>
      <c r="O1829" s="1" t="s">
        <v>21</v>
      </c>
      <c r="P1829" s="3">
        <f>Orders[[#This Row],[Quantity]]*Orders[[#This Row],[UnitPrice]]*(1-Orders[[#This Row],[Discount]])</f>
        <v>15464.550000000001</v>
      </c>
      <c r="Q1829" s="1" t="str">
        <f>IF(AND(Orders[[#This Row],[Order Value]]&gt;50000,Orders[[#This Row],[Status]]="Completed"),"Yes","No")</f>
        <v>No</v>
      </c>
      <c r="R1829" s="1" t="str">
        <f>IF(OR(Orders[[#This Row],[Region]]="Dhaka",Orders[[#This Row],[Region]]="Chattogram"),"Priority","Standard")</f>
        <v>Priority</v>
      </c>
      <c r="S1829" s="1" t="str">
        <f>_xlfn.CONCAT(Orders[[#This Row],[OrderID]],Orders[[#This Row],[CustomerID]],Orders[[#This Row],[Order Value]])</f>
        <v>O00444C036715464.55</v>
      </c>
    </row>
    <row r="1830" spans="1:19" x14ac:dyDescent="0.25">
      <c r="A1830" s="1" t="s">
        <v>2317</v>
      </c>
      <c r="B1830" s="1" t="s">
        <v>963</v>
      </c>
      <c r="C1830" s="1" t="s">
        <v>111</v>
      </c>
      <c r="D1830" s="1" t="str">
        <f>VLOOKUP(C1830,Products[],2,FALSE)</f>
        <v>Footwear Eco 867</v>
      </c>
      <c r="E1830" s="1" t="str">
        <f>VLOOKUP(Orders[[#This Row],[ProductID]],Products[],3,FALSE)</f>
        <v>Apparel</v>
      </c>
      <c r="F1830" s="1" t="s">
        <v>79</v>
      </c>
      <c r="G1830" s="1" t="str">
        <f>_xlfn.XLOOKUP(Orders[[#This Row],[CustomerID]],'Customers'!A:A,'Customers'!E:E)</f>
        <v>Consumer</v>
      </c>
      <c r="H1830" s="2">
        <v>45955</v>
      </c>
      <c r="I1830" s="2">
        <v>45956</v>
      </c>
      <c r="J1830">
        <v>15</v>
      </c>
      <c r="K1830">
        <v>2465.0300000000002</v>
      </c>
      <c r="L1830">
        <v>0</v>
      </c>
      <c r="M1830" s="1" t="s">
        <v>14</v>
      </c>
      <c r="N1830" s="1" t="s">
        <v>34</v>
      </c>
      <c r="O1830" s="1" t="s">
        <v>24</v>
      </c>
      <c r="P1830" s="3">
        <f>Orders[[#This Row],[Quantity]]*Orders[[#This Row],[UnitPrice]]*(1-Orders[[#This Row],[Discount]])</f>
        <v>36975.450000000004</v>
      </c>
      <c r="Q1830" s="1" t="str">
        <f>IF(AND(Orders[[#This Row],[Order Value]]&gt;50000,Orders[[#This Row],[Status]]="Completed"),"Yes","No")</f>
        <v>No</v>
      </c>
      <c r="R1830" s="1" t="str">
        <f>IF(OR(Orders[[#This Row],[Region]]="Dhaka",Orders[[#This Row],[Region]]="Chattogram"),"Priority","Standard")</f>
        <v>Standard</v>
      </c>
      <c r="S1830" s="1" t="str">
        <f>_xlfn.CONCAT(Orders[[#This Row],[OrderID]],Orders[[#This Row],[CustomerID]],Orders[[#This Row],[Order Value]])</f>
        <v>O01489C036436975.45</v>
      </c>
    </row>
    <row r="1831" spans="1:19" x14ac:dyDescent="0.25">
      <c r="A1831" s="1" t="s">
        <v>2318</v>
      </c>
      <c r="B1831" s="1" t="s">
        <v>632</v>
      </c>
      <c r="C1831" s="1" t="s">
        <v>124</v>
      </c>
      <c r="D1831" s="1" t="str">
        <f>VLOOKUP(C1831,Products[],2,FALSE)</f>
        <v>Decor Lite 474</v>
      </c>
      <c r="E1831" s="1" t="str">
        <f>VLOOKUP(Orders[[#This Row],[ProductID]],Products[],3,FALSE)</f>
        <v>Furniture</v>
      </c>
      <c r="F1831" s="1" t="s">
        <v>33</v>
      </c>
      <c r="G1831" s="1" t="str">
        <f>_xlfn.XLOOKUP(Orders[[#This Row],[CustomerID]],'Customers'!A:A,'Customers'!E:E)</f>
        <v>Home Office</v>
      </c>
      <c r="H1831" s="2">
        <v>45336</v>
      </c>
      <c r="I1831" s="2">
        <v>45341</v>
      </c>
      <c r="J1831">
        <v>9</v>
      </c>
      <c r="K1831">
        <v>1654.71</v>
      </c>
      <c r="L1831">
        <v>0.15</v>
      </c>
      <c r="M1831" s="1" t="s">
        <v>20</v>
      </c>
      <c r="N1831" s="1" t="s">
        <v>28</v>
      </c>
      <c r="O1831" s="1" t="s">
        <v>24</v>
      </c>
      <c r="P1831" s="3">
        <f>Orders[[#This Row],[Quantity]]*Orders[[#This Row],[UnitPrice]]*(1-Orders[[#This Row],[Discount]])</f>
        <v>12658.531499999999</v>
      </c>
      <c r="Q1831" s="1" t="str">
        <f>IF(AND(Orders[[#This Row],[Order Value]]&gt;50000,Orders[[#This Row],[Status]]="Completed"),"Yes","No")</f>
        <v>No</v>
      </c>
      <c r="R1831" s="1" t="str">
        <f>IF(OR(Orders[[#This Row],[Region]]="Dhaka",Orders[[#This Row],[Region]]="Chattogram"),"Priority","Standard")</f>
        <v>Priority</v>
      </c>
      <c r="S1831" s="1" t="str">
        <f>_xlfn.CONCAT(Orders[[#This Row],[OrderID]],Orders[[#This Row],[CustomerID]],Orders[[#This Row],[Order Value]])</f>
        <v>O02265C036112658.5315</v>
      </c>
    </row>
    <row r="1832" spans="1:19" x14ac:dyDescent="0.25">
      <c r="A1832" s="1" t="s">
        <v>2319</v>
      </c>
      <c r="B1832" s="1" t="s">
        <v>890</v>
      </c>
      <c r="C1832" s="1" t="s">
        <v>133</v>
      </c>
      <c r="D1832" s="1" t="str">
        <f>VLOOKUP(C1832,Products[],2,FALSE)</f>
        <v>Paper Eco 932</v>
      </c>
      <c r="E1832" s="1" t="str">
        <f>VLOOKUP(Orders[[#This Row],[ProductID]],Products[],3,FALSE)</f>
        <v>Office Supplies</v>
      </c>
      <c r="F1832" s="1" t="s">
        <v>82</v>
      </c>
      <c r="G1832" s="1" t="str">
        <f>_xlfn.XLOOKUP(Orders[[#This Row],[CustomerID]],'Customers'!A:A,'Customers'!E:E)</f>
        <v>Consumer</v>
      </c>
      <c r="H1832" s="2">
        <v>45650</v>
      </c>
      <c r="I1832" s="2">
        <v>45657</v>
      </c>
      <c r="J1832">
        <v>8</v>
      </c>
      <c r="K1832">
        <v>3844.48</v>
      </c>
      <c r="L1832">
        <v>0.05</v>
      </c>
      <c r="M1832" s="1" t="s">
        <v>39</v>
      </c>
      <c r="N1832" s="1" t="s">
        <v>34</v>
      </c>
      <c r="O1832" s="1" t="s">
        <v>29</v>
      </c>
      <c r="P1832" s="3">
        <f>Orders[[#This Row],[Quantity]]*Orders[[#This Row],[UnitPrice]]*(1-Orders[[#This Row],[Discount]])</f>
        <v>29218.047999999999</v>
      </c>
      <c r="Q1832" s="1" t="str">
        <f>IF(AND(Orders[[#This Row],[Order Value]]&gt;50000,Orders[[#This Row],[Status]]="Completed"),"Yes","No")</f>
        <v>No</v>
      </c>
      <c r="R1832" s="1" t="str">
        <f>IF(OR(Orders[[#This Row],[Region]]="Dhaka",Orders[[#This Row],[Region]]="Chattogram"),"Priority","Standard")</f>
        <v>Standard</v>
      </c>
      <c r="S1832" s="1" t="str">
        <f>_xlfn.CONCAT(Orders[[#This Row],[OrderID]],Orders[[#This Row],[CustomerID]],Orders[[#This Row],[Order Value]])</f>
        <v>O01264C032429218.048</v>
      </c>
    </row>
    <row r="1833" spans="1:19" x14ac:dyDescent="0.25">
      <c r="A1833" s="1" t="s">
        <v>2320</v>
      </c>
      <c r="B1833" s="1" t="s">
        <v>329</v>
      </c>
      <c r="C1833" s="1" t="s">
        <v>41</v>
      </c>
      <c r="D1833" s="1" t="str">
        <f>VLOOKUP(C1833,Products[],2,FALSE)</f>
        <v>Personal Care Mini 941</v>
      </c>
      <c r="E1833" s="1" t="str">
        <f>VLOOKUP(Orders[[#This Row],[ProductID]],Products[],3,FALSE)</f>
        <v>Groceries</v>
      </c>
      <c r="F1833" s="1" t="s">
        <v>55</v>
      </c>
      <c r="G1833" s="1" t="str">
        <f>_xlfn.XLOOKUP(Orders[[#This Row],[CustomerID]],'Customers'!A:A,'Customers'!E:E)</f>
        <v>SMB</v>
      </c>
      <c r="H1833" s="2">
        <v>45698</v>
      </c>
      <c r="I1833" s="2">
        <v>45710</v>
      </c>
      <c r="J1833">
        <v>10</v>
      </c>
      <c r="K1833">
        <v>3286.35</v>
      </c>
      <c r="L1833">
        <v>0.2</v>
      </c>
      <c r="M1833" s="1" t="s">
        <v>43</v>
      </c>
      <c r="N1833" s="1" t="s">
        <v>15</v>
      </c>
      <c r="O1833" s="1" t="s">
        <v>21</v>
      </c>
      <c r="P1833" s="3">
        <f>Orders[[#This Row],[Quantity]]*Orders[[#This Row],[UnitPrice]]*(1-Orders[[#This Row],[Discount]])</f>
        <v>26290.800000000003</v>
      </c>
      <c r="Q1833" s="1" t="str">
        <f>IF(AND(Orders[[#This Row],[Order Value]]&gt;50000,Orders[[#This Row],[Status]]="Completed"),"Yes","No")</f>
        <v>No</v>
      </c>
      <c r="R1833" s="1" t="str">
        <f>IF(OR(Orders[[#This Row],[Region]]="Dhaka",Orders[[#This Row],[Region]]="Chattogram"),"Priority","Standard")</f>
        <v>Standard</v>
      </c>
      <c r="S1833" s="1" t="str">
        <f>_xlfn.CONCAT(Orders[[#This Row],[OrderID]],Orders[[#This Row],[CustomerID]],Orders[[#This Row],[Order Value]])</f>
        <v>O05549C044026290.8</v>
      </c>
    </row>
    <row r="1834" spans="1:19" x14ac:dyDescent="0.25">
      <c r="A1834" s="1" t="s">
        <v>2162</v>
      </c>
      <c r="B1834" s="1" t="s">
        <v>895</v>
      </c>
      <c r="C1834" s="1" t="s">
        <v>27</v>
      </c>
      <c r="D1834" s="1" t="str">
        <f>VLOOKUP(C1834,Products[],2,FALSE)</f>
        <v>Women Eco 225</v>
      </c>
      <c r="E1834" s="1" t="str">
        <f>VLOOKUP(Orders[[#This Row],[ProductID]],Products[],3,FALSE)</f>
        <v>Apparel</v>
      </c>
      <c r="F1834" s="1" t="s">
        <v>47</v>
      </c>
      <c r="G1834" s="1" t="str">
        <f>_xlfn.XLOOKUP(Orders[[#This Row],[CustomerID]],'Customers'!A:A,'Customers'!E:E)</f>
        <v>SMB</v>
      </c>
      <c r="H1834" s="2">
        <v>45931</v>
      </c>
      <c r="I1834" s="2">
        <v>45929</v>
      </c>
      <c r="J1834">
        <v>18</v>
      </c>
      <c r="K1834">
        <v>7659.45</v>
      </c>
      <c r="L1834">
        <v>0.05</v>
      </c>
      <c r="M1834" s="1" t="s">
        <v>52</v>
      </c>
      <c r="N1834" s="1" t="s">
        <v>34</v>
      </c>
      <c r="O1834" s="1" t="s">
        <v>24</v>
      </c>
      <c r="P1834" s="3">
        <f>Orders[[#This Row],[Quantity]]*Orders[[#This Row],[UnitPrice]]*(1-Orders[[#This Row],[Discount]])</f>
        <v>130976.595</v>
      </c>
      <c r="Q1834" s="1" t="str">
        <f>IF(AND(Orders[[#This Row],[Order Value]]&gt;50000,Orders[[#This Row],[Status]]="Completed"),"Yes","No")</f>
        <v>Yes</v>
      </c>
      <c r="R1834" s="1" t="str">
        <f>IF(OR(Orders[[#This Row],[Region]]="Dhaka",Orders[[#This Row],[Region]]="Chattogram"),"Priority","Standard")</f>
        <v>Priority</v>
      </c>
      <c r="S1834" s="1" t="str">
        <f>_xlfn.CONCAT(Orders[[#This Row],[OrderID]],Orders[[#This Row],[CustomerID]],Orders[[#This Row],[Order Value]])</f>
        <v>O02816C0434130976.595</v>
      </c>
    </row>
    <row r="1835" spans="1:19" x14ac:dyDescent="0.25">
      <c r="A1835" s="1" t="s">
        <v>2321</v>
      </c>
      <c r="B1835" s="1" t="s">
        <v>341</v>
      </c>
      <c r="C1835" s="1" t="s">
        <v>157</v>
      </c>
      <c r="D1835" s="1" t="str">
        <f>VLOOKUP(C1835,Products[],2,FALSE)</f>
        <v>Snacks Deluxe 862</v>
      </c>
      <c r="E1835" s="1" t="str">
        <f>VLOOKUP(Orders[[#This Row],[ProductID]],Products[],3,FALSE)</f>
        <v>Groceries</v>
      </c>
      <c r="F1835" s="1" t="s">
        <v>13</v>
      </c>
      <c r="G1835" s="1" t="str">
        <f>_xlfn.XLOOKUP(Orders[[#This Row],[CustomerID]],'Customers'!A:A,'Customers'!E:E)</f>
        <v>SMB</v>
      </c>
      <c r="H1835" s="2">
        <v>45847</v>
      </c>
      <c r="I1835" s="2">
        <v>45853</v>
      </c>
      <c r="J1835">
        <v>10</v>
      </c>
      <c r="K1835">
        <v>4331.55</v>
      </c>
      <c r="L1835">
        <v>0</v>
      </c>
      <c r="M1835" s="1" t="s">
        <v>52</v>
      </c>
      <c r="N1835" s="1" t="s">
        <v>34</v>
      </c>
      <c r="O1835" s="1" t="s">
        <v>24</v>
      </c>
      <c r="P1835" s="3">
        <f>Orders[[#This Row],[Quantity]]*Orders[[#This Row],[UnitPrice]]*(1-Orders[[#This Row],[Discount]])</f>
        <v>43315.5</v>
      </c>
      <c r="Q1835" s="1" t="str">
        <f>IF(AND(Orders[[#This Row],[Order Value]]&gt;50000,Orders[[#This Row],[Status]]="Completed"),"Yes","No")</f>
        <v>No</v>
      </c>
      <c r="R1835" s="1" t="str">
        <f>IF(OR(Orders[[#This Row],[Region]]="Dhaka",Orders[[#This Row],[Region]]="Chattogram"),"Priority","Standard")</f>
        <v>Priority</v>
      </c>
      <c r="S1835" s="1" t="str">
        <f>_xlfn.CONCAT(Orders[[#This Row],[OrderID]],Orders[[#This Row],[CustomerID]],Orders[[#This Row],[Order Value]])</f>
        <v>O04232C020143315.5</v>
      </c>
    </row>
    <row r="1836" spans="1:19" x14ac:dyDescent="0.25">
      <c r="A1836" s="1" t="s">
        <v>2322</v>
      </c>
      <c r="B1836" s="1" t="s">
        <v>1647</v>
      </c>
      <c r="C1836" s="1" t="s">
        <v>267</v>
      </c>
      <c r="D1836" s="1" t="str">
        <f>VLOOKUP(C1836,Products[],2,FALSE)</f>
        <v>Decor Prime 953</v>
      </c>
      <c r="E1836" s="1" t="str">
        <f>VLOOKUP(Orders[[#This Row],[ProductID]],Products[],3,FALSE)</f>
        <v>Furniture</v>
      </c>
      <c r="F1836" s="1" t="s">
        <v>63</v>
      </c>
      <c r="G1836" s="1" t="str">
        <f>_xlfn.XLOOKUP(Orders[[#This Row],[CustomerID]],'Customers'!A:A,'Customers'!E:E)</f>
        <v>SMB</v>
      </c>
      <c r="H1836" s="2">
        <v>45497</v>
      </c>
      <c r="I1836" s="2">
        <v>45506</v>
      </c>
      <c r="J1836">
        <v>22</v>
      </c>
      <c r="K1836">
        <v>1370.07</v>
      </c>
      <c r="L1836">
        <v>0.1</v>
      </c>
      <c r="M1836" s="1" t="s">
        <v>14</v>
      </c>
      <c r="N1836" s="1" t="s">
        <v>28</v>
      </c>
      <c r="O1836" s="1" t="s">
        <v>24</v>
      </c>
      <c r="P1836" s="3">
        <f>Orders[[#This Row],[Quantity]]*Orders[[#This Row],[UnitPrice]]*(1-Orders[[#This Row],[Discount]])</f>
        <v>27127.385999999999</v>
      </c>
      <c r="Q1836" s="1" t="str">
        <f>IF(AND(Orders[[#This Row],[Order Value]]&gt;50000,Orders[[#This Row],[Status]]="Completed"),"Yes","No")</f>
        <v>No</v>
      </c>
      <c r="R1836" s="1" t="str">
        <f>IF(OR(Orders[[#This Row],[Region]]="Dhaka",Orders[[#This Row],[Region]]="Chattogram"),"Priority","Standard")</f>
        <v>Standard</v>
      </c>
      <c r="S1836" s="1" t="str">
        <f>_xlfn.CONCAT(Orders[[#This Row],[OrderID]],Orders[[#This Row],[CustomerID]],Orders[[#This Row],[Order Value]])</f>
        <v>O02530C047727127.386</v>
      </c>
    </row>
    <row r="1837" spans="1:19" x14ac:dyDescent="0.25">
      <c r="A1837" s="1" t="s">
        <v>2323</v>
      </c>
      <c r="B1837" s="1" t="s">
        <v>952</v>
      </c>
      <c r="C1837" s="1" t="s">
        <v>218</v>
      </c>
      <c r="D1837" s="1" t="str">
        <f>VLOOKUP(C1837,Products[],2,FALSE)</f>
        <v>Kids Eco 762</v>
      </c>
      <c r="E1837" s="1" t="str">
        <f>VLOOKUP(Orders[[#This Row],[ProductID]],Products[],3,FALSE)</f>
        <v>Apparel</v>
      </c>
      <c r="F1837" s="1" t="s">
        <v>79</v>
      </c>
      <c r="G1837" s="1" t="str">
        <f>_xlfn.XLOOKUP(Orders[[#This Row],[CustomerID]],'Customers'!A:A,'Customers'!E:E)</f>
        <v>Consumer</v>
      </c>
      <c r="H1837" s="2">
        <v>45432</v>
      </c>
      <c r="I1837" s="2">
        <v>45440</v>
      </c>
      <c r="J1837">
        <v>1</v>
      </c>
      <c r="K1837">
        <v>4083.26</v>
      </c>
      <c r="L1837">
        <v>0</v>
      </c>
      <c r="M1837" s="1" t="s">
        <v>39</v>
      </c>
      <c r="N1837" s="1" t="s">
        <v>34</v>
      </c>
      <c r="O1837" s="1" t="s">
        <v>21</v>
      </c>
      <c r="P1837" s="3">
        <f>Orders[[#This Row],[Quantity]]*Orders[[#This Row],[UnitPrice]]*(1-Orders[[#This Row],[Discount]])</f>
        <v>4083.26</v>
      </c>
      <c r="Q1837" s="1" t="str">
        <f>IF(AND(Orders[[#This Row],[Order Value]]&gt;50000,Orders[[#This Row],[Status]]="Completed"),"Yes","No")</f>
        <v>No</v>
      </c>
      <c r="R1837" s="1" t="str">
        <f>IF(OR(Orders[[#This Row],[Region]]="Dhaka",Orders[[#This Row],[Region]]="Chattogram"),"Priority","Standard")</f>
        <v>Standard</v>
      </c>
      <c r="S1837" s="1" t="str">
        <f>_xlfn.CONCAT(Orders[[#This Row],[OrderID]],Orders[[#This Row],[CustomerID]],Orders[[#This Row],[Order Value]])</f>
        <v>O01604C03784083.26</v>
      </c>
    </row>
    <row r="1838" spans="1:19" x14ac:dyDescent="0.25">
      <c r="A1838" s="1" t="s">
        <v>2324</v>
      </c>
      <c r="B1838" s="1" t="s">
        <v>806</v>
      </c>
      <c r="C1838" s="1" t="s">
        <v>50</v>
      </c>
      <c r="D1838" s="1" t="str">
        <f>VLOOKUP(C1838,Products[],2,FALSE)</f>
        <v>Kids Pro 311</v>
      </c>
      <c r="E1838" s="1" t="str">
        <f>VLOOKUP(Orders[[#This Row],[ProductID]],Products[],3,FALSE)</f>
        <v>Apparel</v>
      </c>
      <c r="F1838" s="1" t="s">
        <v>19</v>
      </c>
      <c r="G1838" s="1" t="str">
        <f>_xlfn.XLOOKUP(Orders[[#This Row],[CustomerID]],'Customers'!A:A,'Customers'!E:E)</f>
        <v>Corporate</v>
      </c>
      <c r="H1838" s="2">
        <v>45564</v>
      </c>
      <c r="I1838" s="2">
        <v>45578</v>
      </c>
      <c r="J1838">
        <v>23</v>
      </c>
      <c r="K1838">
        <v>7597.81</v>
      </c>
      <c r="L1838">
        <v>0.2</v>
      </c>
      <c r="M1838" s="1" t="s">
        <v>14</v>
      </c>
      <c r="N1838" s="1" t="s">
        <v>34</v>
      </c>
      <c r="O1838" s="1" t="s">
        <v>35</v>
      </c>
      <c r="P1838" s="3">
        <f>Orders[[#This Row],[Quantity]]*Orders[[#This Row],[UnitPrice]]*(1-Orders[[#This Row],[Discount]])</f>
        <v>139799.704</v>
      </c>
      <c r="Q1838" s="1" t="str">
        <f>IF(AND(Orders[[#This Row],[Order Value]]&gt;50000,Orders[[#This Row],[Status]]="Completed"),"Yes","No")</f>
        <v>Yes</v>
      </c>
      <c r="R1838" s="1" t="str">
        <f>IF(OR(Orders[[#This Row],[Region]]="Dhaka",Orders[[#This Row],[Region]]="Chattogram"),"Priority","Standard")</f>
        <v>Standard</v>
      </c>
      <c r="S1838" s="1" t="str">
        <f>_xlfn.CONCAT(Orders[[#This Row],[OrderID]],Orders[[#This Row],[CustomerID]],Orders[[#This Row],[Order Value]])</f>
        <v>O03406C0181139799.704</v>
      </c>
    </row>
    <row r="1839" spans="1:19" x14ac:dyDescent="0.25">
      <c r="A1839" s="1" t="s">
        <v>2325</v>
      </c>
      <c r="B1839" s="1" t="s">
        <v>1765</v>
      </c>
      <c r="C1839" s="1" t="s">
        <v>76</v>
      </c>
      <c r="D1839" s="1" t="str">
        <f>VLOOKUP(C1839,Products[],2,FALSE)</f>
        <v>Mobile Accessories Mini 994</v>
      </c>
      <c r="E1839" s="1" t="str">
        <f>VLOOKUP(Orders[[#This Row],[ProductID]],Products[],3,FALSE)</f>
        <v>Electronics</v>
      </c>
      <c r="F1839" s="1" t="s">
        <v>125</v>
      </c>
      <c r="G1839" s="1" t="str">
        <f>_xlfn.XLOOKUP(Orders[[#This Row],[CustomerID]],'Customers'!A:A,'Customers'!E:E)</f>
        <v>consumer</v>
      </c>
      <c r="H1839" s="2">
        <v>45848</v>
      </c>
      <c r="I1839" s="2">
        <v>45852</v>
      </c>
      <c r="J1839">
        <v>14</v>
      </c>
      <c r="K1839">
        <v>6636.74</v>
      </c>
      <c r="L1839">
        <v>0.1</v>
      </c>
      <c r="M1839" s="1" t="s">
        <v>52</v>
      </c>
      <c r="N1839" s="1" t="s">
        <v>34</v>
      </c>
      <c r="O1839" s="1" t="s">
        <v>29</v>
      </c>
      <c r="P1839" s="3">
        <f>Orders[[#This Row],[Quantity]]*Orders[[#This Row],[UnitPrice]]*(1-Orders[[#This Row],[Discount]])</f>
        <v>83622.923999999999</v>
      </c>
      <c r="Q1839" s="1" t="str">
        <f>IF(AND(Orders[[#This Row],[Order Value]]&gt;50000,Orders[[#This Row],[Status]]="Completed"),"Yes","No")</f>
        <v>Yes</v>
      </c>
      <c r="R1839" s="1" t="str">
        <f>IF(OR(Orders[[#This Row],[Region]]="Dhaka",Orders[[#This Row],[Region]]="Chattogram"),"Priority","Standard")</f>
        <v>Priority</v>
      </c>
      <c r="S1839" s="1" t="str">
        <f>_xlfn.CONCAT(Orders[[#This Row],[OrderID]],Orders[[#This Row],[CustomerID]],Orders[[#This Row],[Order Value]])</f>
        <v>O05796C018783622.924</v>
      </c>
    </row>
    <row r="1840" spans="1:19" x14ac:dyDescent="0.25">
      <c r="A1840" s="1" t="s">
        <v>2326</v>
      </c>
      <c r="B1840" s="1" t="s">
        <v>344</v>
      </c>
      <c r="C1840" s="1" t="s">
        <v>162</v>
      </c>
      <c r="D1840" s="1" t="str">
        <f>VLOOKUP(C1840,Products[],2,FALSE)</f>
        <v>Binders Lite 852</v>
      </c>
      <c r="E1840" s="1" t="str">
        <f>VLOOKUP(Orders[[#This Row],[ProductID]],Products[],3,FALSE)</f>
        <v>Office Supplies</v>
      </c>
      <c r="F1840" s="1" t="s">
        <v>79</v>
      </c>
      <c r="G1840" s="1" t="str">
        <f>_xlfn.XLOOKUP(Orders[[#This Row],[CustomerID]],'Customers'!A:A,'Customers'!E:E)</f>
        <v>consumer</v>
      </c>
      <c r="H1840" s="2">
        <v>45387</v>
      </c>
      <c r="I1840" s="2">
        <v>45388</v>
      </c>
      <c r="J1840">
        <v>5</v>
      </c>
      <c r="K1840">
        <v>3764.24</v>
      </c>
      <c r="L1840">
        <v>0</v>
      </c>
      <c r="M1840" s="1" t="s">
        <v>52</v>
      </c>
      <c r="N1840" s="1" t="s">
        <v>15</v>
      </c>
      <c r="O1840" s="1" t="s">
        <v>29</v>
      </c>
      <c r="P1840" s="3">
        <f>Orders[[#This Row],[Quantity]]*Orders[[#This Row],[UnitPrice]]*(1-Orders[[#This Row],[Discount]])</f>
        <v>18821.199999999997</v>
      </c>
      <c r="Q1840" s="1" t="str">
        <f>IF(AND(Orders[[#This Row],[Order Value]]&gt;50000,Orders[[#This Row],[Status]]="Completed"),"Yes","No")</f>
        <v>No</v>
      </c>
      <c r="R1840" s="1" t="str">
        <f>IF(OR(Orders[[#This Row],[Region]]="Dhaka",Orders[[#This Row],[Region]]="Chattogram"),"Priority","Standard")</f>
        <v>Priority</v>
      </c>
      <c r="S1840" s="1" t="str">
        <f>_xlfn.CONCAT(Orders[[#This Row],[OrderID]],Orders[[#This Row],[CustomerID]],Orders[[#This Row],[Order Value]])</f>
        <v>O00431C036818821.2</v>
      </c>
    </row>
    <row r="1841" spans="1:19" x14ac:dyDescent="0.25">
      <c r="A1841" s="1" t="s">
        <v>2327</v>
      </c>
      <c r="B1841" s="1" t="s">
        <v>545</v>
      </c>
      <c r="C1841" s="1" t="s">
        <v>162</v>
      </c>
      <c r="D1841" s="1" t="str">
        <f>VLOOKUP(C1841,Products[],2,FALSE)</f>
        <v>Binders Lite 852</v>
      </c>
      <c r="E1841" s="1" t="str">
        <f>VLOOKUP(Orders[[#This Row],[ProductID]],Products[],3,FALSE)</f>
        <v>Office Supplies</v>
      </c>
      <c r="F1841" s="1" t="s">
        <v>105</v>
      </c>
      <c r="G1841" s="1" t="str">
        <f>_xlfn.XLOOKUP(Orders[[#This Row],[CustomerID]],'Customers'!A:A,'Customers'!E:E)</f>
        <v>Consumer</v>
      </c>
      <c r="H1841" s="2">
        <v>45929</v>
      </c>
      <c r="I1841" s="2">
        <v>45934</v>
      </c>
      <c r="J1841">
        <v>5</v>
      </c>
      <c r="K1841">
        <v>1844.3</v>
      </c>
      <c r="L1841">
        <v>0.05</v>
      </c>
      <c r="M1841" s="1" t="s">
        <v>39</v>
      </c>
      <c r="N1841" s="1" t="s">
        <v>15</v>
      </c>
      <c r="O1841" s="1" t="s">
        <v>29</v>
      </c>
      <c r="P1841" s="3">
        <f>Orders[[#This Row],[Quantity]]*Orders[[#This Row],[UnitPrice]]*(1-Orders[[#This Row],[Discount]])</f>
        <v>8760.4249999999993</v>
      </c>
      <c r="Q1841" s="1" t="str">
        <f>IF(AND(Orders[[#This Row],[Order Value]]&gt;50000,Orders[[#This Row],[Status]]="Completed"),"Yes","No")</f>
        <v>No</v>
      </c>
      <c r="R1841" s="1" t="str">
        <f>IF(OR(Orders[[#This Row],[Region]]="Dhaka",Orders[[#This Row],[Region]]="Chattogram"),"Priority","Standard")</f>
        <v>Standard</v>
      </c>
      <c r="S1841" s="1" t="str">
        <f>_xlfn.CONCAT(Orders[[#This Row],[OrderID]],Orders[[#This Row],[CustomerID]],Orders[[#This Row],[Order Value]])</f>
        <v>O00282C03778760.425</v>
      </c>
    </row>
    <row r="1842" spans="1:19" x14ac:dyDescent="0.25">
      <c r="A1842" s="1" t="s">
        <v>2328</v>
      </c>
      <c r="B1842" s="1" t="s">
        <v>1765</v>
      </c>
      <c r="C1842" s="1" t="s">
        <v>160</v>
      </c>
      <c r="D1842" s="1" t="str">
        <f>VLOOKUP(C1842,Products[],2,FALSE)</f>
        <v>Audio Pro 619</v>
      </c>
      <c r="E1842" s="1" t="str">
        <f>VLOOKUP(Orders[[#This Row],[ProductID]],Products[],3,FALSE)</f>
        <v>Electronics</v>
      </c>
      <c r="F1842" s="1" t="s">
        <v>59</v>
      </c>
      <c r="G1842" s="1" t="str">
        <f>_xlfn.XLOOKUP(Orders[[#This Row],[CustomerID]],'Customers'!A:A,'Customers'!E:E)</f>
        <v>consumer</v>
      </c>
      <c r="H1842" s="2">
        <v>45770</v>
      </c>
      <c r="I1842" s="2">
        <v>45775</v>
      </c>
      <c r="J1842">
        <v>4</v>
      </c>
      <c r="K1842">
        <v>6225.85</v>
      </c>
      <c r="L1842">
        <v>0</v>
      </c>
      <c r="M1842" s="1" t="s">
        <v>52</v>
      </c>
      <c r="N1842" s="1" t="s">
        <v>28</v>
      </c>
      <c r="O1842" s="1" t="s">
        <v>21</v>
      </c>
      <c r="P1842" s="3">
        <f>Orders[[#This Row],[Quantity]]*Orders[[#This Row],[UnitPrice]]*(1-Orders[[#This Row],[Discount]])</f>
        <v>24903.4</v>
      </c>
      <c r="Q1842" s="1" t="str">
        <f>IF(AND(Orders[[#This Row],[Order Value]]&gt;50000,Orders[[#This Row],[Status]]="Completed"),"Yes","No")</f>
        <v>No</v>
      </c>
      <c r="R1842" s="1" t="str">
        <f>IF(OR(Orders[[#This Row],[Region]]="Dhaka",Orders[[#This Row],[Region]]="Chattogram"),"Priority","Standard")</f>
        <v>Priority</v>
      </c>
      <c r="S1842" s="1" t="str">
        <f>_xlfn.CONCAT(Orders[[#This Row],[OrderID]],Orders[[#This Row],[CustomerID]],Orders[[#This Row],[Order Value]])</f>
        <v>O01495C018724903.4</v>
      </c>
    </row>
    <row r="1843" spans="1:19" x14ac:dyDescent="0.25">
      <c r="A1843" s="1" t="s">
        <v>2329</v>
      </c>
      <c r="B1843" s="1" t="s">
        <v>540</v>
      </c>
      <c r="C1843" s="1" t="s">
        <v>162</v>
      </c>
      <c r="D1843" s="1" t="str">
        <f>VLOOKUP(C1843,Products[],2,FALSE)</f>
        <v>Binders Lite 852</v>
      </c>
      <c r="E1843" s="1" t="str">
        <f>VLOOKUP(Orders[[#This Row],[ProductID]],Products[],3,FALSE)</f>
        <v>Office Supplies</v>
      </c>
      <c r="F1843" s="1" t="s">
        <v>82</v>
      </c>
      <c r="G1843" s="1" t="str">
        <f>_xlfn.XLOOKUP(Orders[[#This Row],[CustomerID]],'Customers'!A:A,'Customers'!E:E)</f>
        <v>Corporate</v>
      </c>
      <c r="H1843" s="2">
        <v>45926</v>
      </c>
      <c r="I1843" s="2">
        <v>45925</v>
      </c>
      <c r="J1843">
        <v>22</v>
      </c>
      <c r="K1843">
        <v>5789.42</v>
      </c>
      <c r="L1843">
        <v>0.1</v>
      </c>
      <c r="M1843" s="1" t="s">
        <v>52</v>
      </c>
      <c r="N1843" s="1" t="s">
        <v>34</v>
      </c>
      <c r="O1843" s="1" t="s">
        <v>35</v>
      </c>
      <c r="P1843" s="3">
        <f>Orders[[#This Row],[Quantity]]*Orders[[#This Row],[UnitPrice]]*(1-Orders[[#This Row],[Discount]])</f>
        <v>114630.516</v>
      </c>
      <c r="Q1843" s="1" t="str">
        <f>IF(AND(Orders[[#This Row],[Order Value]]&gt;50000,Orders[[#This Row],[Status]]="Completed"),"Yes","No")</f>
        <v>Yes</v>
      </c>
      <c r="R1843" s="1" t="str">
        <f>IF(OR(Orders[[#This Row],[Region]]="Dhaka",Orders[[#This Row],[Region]]="Chattogram"),"Priority","Standard")</f>
        <v>Priority</v>
      </c>
      <c r="S1843" s="1" t="str">
        <f>_xlfn.CONCAT(Orders[[#This Row],[OrderID]],Orders[[#This Row],[CustomerID]],Orders[[#This Row],[Order Value]])</f>
        <v>O04480C0027114630.516</v>
      </c>
    </row>
    <row r="1844" spans="1:19" x14ac:dyDescent="0.25">
      <c r="A1844" s="1" t="s">
        <v>2330</v>
      </c>
      <c r="B1844" s="1" t="s">
        <v>2214</v>
      </c>
      <c r="C1844" s="1" t="s">
        <v>148</v>
      </c>
      <c r="D1844" s="1" t="str">
        <f>VLOOKUP(C1844,Products[],2,FALSE)</f>
        <v>Audio Classic 927</v>
      </c>
      <c r="E1844" s="1" t="str">
        <f>VLOOKUP(Orders[[#This Row],[ProductID]],Products[],3,FALSE)</f>
        <v>Electronics</v>
      </c>
      <c r="F1844" s="1" t="s">
        <v>42</v>
      </c>
      <c r="G1844" s="1" t="str">
        <f>_xlfn.XLOOKUP(Orders[[#This Row],[CustomerID]],'Customers'!A:A,'Customers'!E:E)</f>
        <v>consumer</v>
      </c>
      <c r="H1844" s="2">
        <v>45551</v>
      </c>
      <c r="I1844" s="2">
        <v>45549</v>
      </c>
      <c r="J1844">
        <v>21</v>
      </c>
      <c r="K1844">
        <v>7367.65</v>
      </c>
      <c r="L1844">
        <v>0.05</v>
      </c>
      <c r="M1844" s="1" t="s">
        <v>43</v>
      </c>
      <c r="N1844" s="1" t="s">
        <v>15</v>
      </c>
      <c r="O1844" s="1" t="s">
        <v>21</v>
      </c>
      <c r="P1844" s="3">
        <f>Orders[[#This Row],[Quantity]]*Orders[[#This Row],[UnitPrice]]*(1-Orders[[#This Row],[Discount]])</f>
        <v>146984.61749999999</v>
      </c>
      <c r="Q1844" s="1" t="str">
        <f>IF(AND(Orders[[#This Row],[Order Value]]&gt;50000,Orders[[#This Row],[Status]]="Completed"),"Yes","No")</f>
        <v>No</v>
      </c>
      <c r="R1844" s="1" t="str">
        <f>IF(OR(Orders[[#This Row],[Region]]="Dhaka",Orders[[#This Row],[Region]]="Chattogram"),"Priority","Standard")</f>
        <v>Standard</v>
      </c>
      <c r="S1844" s="1" t="str">
        <f>_xlfn.CONCAT(Orders[[#This Row],[OrderID]],Orders[[#This Row],[CustomerID]],Orders[[#This Row],[Order Value]])</f>
        <v>O05931C0483146984.6175</v>
      </c>
    </row>
    <row r="1845" spans="1:19" x14ac:dyDescent="0.25">
      <c r="A1845" s="1" t="s">
        <v>2331</v>
      </c>
      <c r="B1845" s="1" t="s">
        <v>724</v>
      </c>
      <c r="C1845" s="1" t="s">
        <v>191</v>
      </c>
      <c r="D1845" s="1" t="str">
        <f>VLOOKUP(C1845,Products[],2,FALSE)</f>
        <v>Snacks Standard 597</v>
      </c>
      <c r="E1845" s="1" t="str">
        <f>VLOOKUP(Orders[[#This Row],[ProductID]],Products[],3,FALSE)</f>
        <v>Groceries</v>
      </c>
      <c r="F1845" s="1" t="s">
        <v>125</v>
      </c>
      <c r="G1845" s="1" t="str">
        <f>_xlfn.XLOOKUP(Orders[[#This Row],[CustomerID]],'Customers'!A:A,'Customers'!E:E)</f>
        <v>Corporate</v>
      </c>
      <c r="H1845" s="2">
        <v>45517</v>
      </c>
      <c r="I1845" s="2">
        <v>45524</v>
      </c>
      <c r="J1845">
        <v>5</v>
      </c>
      <c r="K1845">
        <v>2609.48</v>
      </c>
      <c r="L1845">
        <v>0.2</v>
      </c>
      <c r="M1845" s="1" t="s">
        <v>43</v>
      </c>
      <c r="N1845" s="1" t="s">
        <v>34</v>
      </c>
      <c r="O1845" s="1" t="s">
        <v>35</v>
      </c>
      <c r="P1845" s="3">
        <f>Orders[[#This Row],[Quantity]]*Orders[[#This Row],[UnitPrice]]*(1-Orders[[#This Row],[Discount]])</f>
        <v>10437.92</v>
      </c>
      <c r="Q1845" s="1" t="str">
        <f>IF(AND(Orders[[#This Row],[Order Value]]&gt;50000,Orders[[#This Row],[Status]]="Completed"),"Yes","No")</f>
        <v>No</v>
      </c>
      <c r="R1845" s="1" t="str">
        <f>IF(OR(Orders[[#This Row],[Region]]="Dhaka",Orders[[#This Row],[Region]]="Chattogram"),"Priority","Standard")</f>
        <v>Standard</v>
      </c>
      <c r="S1845" s="1" t="str">
        <f>_xlfn.CONCAT(Orders[[#This Row],[OrderID]],Orders[[#This Row],[CustomerID]],Orders[[#This Row],[Order Value]])</f>
        <v>O01098C008510437.92</v>
      </c>
    </row>
    <row r="1846" spans="1:19" x14ac:dyDescent="0.25">
      <c r="A1846" s="1" t="s">
        <v>2332</v>
      </c>
      <c r="B1846" s="1" t="s">
        <v>709</v>
      </c>
      <c r="C1846" s="1" t="s">
        <v>270</v>
      </c>
      <c r="D1846" s="1" t="str">
        <f>VLOOKUP(C1846,Products[],2,FALSE)</f>
        <v>Storage Mini 899</v>
      </c>
      <c r="E1846" s="1" t="str">
        <f>VLOOKUP(Orders[[#This Row],[ProductID]],Products[],3,FALSE)</f>
        <v>Furniture</v>
      </c>
      <c r="F1846" s="1" t="s">
        <v>47</v>
      </c>
      <c r="G1846" s="1" t="str">
        <f>_xlfn.XLOOKUP(Orders[[#This Row],[CustomerID]],'Customers'!A:A,'Customers'!E:E)</f>
        <v>Corporate</v>
      </c>
      <c r="H1846" s="2">
        <v>45454</v>
      </c>
      <c r="I1846" s="2">
        <v>45453</v>
      </c>
      <c r="J1846">
        <v>6</v>
      </c>
      <c r="K1846">
        <v>4839.62</v>
      </c>
      <c r="L1846">
        <v>0.15</v>
      </c>
      <c r="M1846" s="1" t="s">
        <v>14</v>
      </c>
      <c r="N1846" s="1" t="s">
        <v>34</v>
      </c>
      <c r="O1846" s="1" t="s">
        <v>21</v>
      </c>
      <c r="P1846" s="3">
        <f>Orders[[#This Row],[Quantity]]*Orders[[#This Row],[UnitPrice]]*(1-Orders[[#This Row],[Discount]])</f>
        <v>24682.062000000002</v>
      </c>
      <c r="Q1846" s="1" t="str">
        <f>IF(AND(Orders[[#This Row],[Order Value]]&gt;50000,Orders[[#This Row],[Status]]="Completed"),"Yes","No")</f>
        <v>No</v>
      </c>
      <c r="R1846" s="1" t="str">
        <f>IF(OR(Orders[[#This Row],[Region]]="Dhaka",Orders[[#This Row],[Region]]="Chattogram"),"Priority","Standard")</f>
        <v>Standard</v>
      </c>
      <c r="S1846" s="1" t="str">
        <f>_xlfn.CONCAT(Orders[[#This Row],[OrderID]],Orders[[#This Row],[CustomerID]],Orders[[#This Row],[Order Value]])</f>
        <v>O02905C019524682.062</v>
      </c>
    </row>
    <row r="1847" spans="1:19" x14ac:dyDescent="0.25">
      <c r="A1847" s="1" t="s">
        <v>2333</v>
      </c>
      <c r="B1847" s="1" t="s">
        <v>781</v>
      </c>
      <c r="C1847" s="1" t="s">
        <v>58</v>
      </c>
      <c r="D1847" s="1" t="str">
        <f>VLOOKUP(C1847,Products[],2,FALSE)</f>
        <v>Beverages Standard 258</v>
      </c>
      <c r="E1847" s="1" t="str">
        <f>VLOOKUP(Orders[[#This Row],[ProductID]],Products[],3,FALSE)</f>
        <v>Groceries</v>
      </c>
      <c r="F1847" s="1" t="s">
        <v>63</v>
      </c>
      <c r="G1847" s="1" t="str">
        <f>_xlfn.XLOOKUP(Orders[[#This Row],[CustomerID]],'Customers'!A:A,'Customers'!E:E)</f>
        <v>Consumer</v>
      </c>
      <c r="H1847" s="2">
        <v>45962</v>
      </c>
      <c r="I1847" s="2">
        <v>45963</v>
      </c>
      <c r="J1847">
        <v>6</v>
      </c>
      <c r="K1847">
        <v>2549.02</v>
      </c>
      <c r="L1847">
        <v>0.15</v>
      </c>
      <c r="M1847" s="1" t="s">
        <v>43</v>
      </c>
      <c r="N1847" s="1" t="s">
        <v>34</v>
      </c>
      <c r="O1847" s="1" t="s">
        <v>29</v>
      </c>
      <c r="P1847" s="3">
        <f>Orders[[#This Row],[Quantity]]*Orders[[#This Row],[UnitPrice]]*(1-Orders[[#This Row],[Discount]])</f>
        <v>13000.001999999999</v>
      </c>
      <c r="Q1847" s="1" t="str">
        <f>IF(AND(Orders[[#This Row],[Order Value]]&gt;50000,Orders[[#This Row],[Status]]="Completed"),"Yes","No")</f>
        <v>No</v>
      </c>
      <c r="R1847" s="1" t="str">
        <f>IF(OR(Orders[[#This Row],[Region]]="Dhaka",Orders[[#This Row],[Region]]="Chattogram"),"Priority","Standard")</f>
        <v>Standard</v>
      </c>
      <c r="S1847" s="1" t="str">
        <f>_xlfn.CONCAT(Orders[[#This Row],[OrderID]],Orders[[#This Row],[CustomerID]],Orders[[#This Row],[Order Value]])</f>
        <v>O01428C035213000.002</v>
      </c>
    </row>
    <row r="1848" spans="1:19" x14ac:dyDescent="0.25">
      <c r="A1848" s="1" t="s">
        <v>2334</v>
      </c>
      <c r="B1848" s="1" t="s">
        <v>1077</v>
      </c>
      <c r="C1848" s="1" t="s">
        <v>65</v>
      </c>
      <c r="D1848" s="1" t="str">
        <f>VLOOKUP(C1848,Products[],2,FALSE)</f>
        <v>Household Classic 671</v>
      </c>
      <c r="E1848" s="1" t="str">
        <f>VLOOKUP(Orders[[#This Row],[ProductID]],Products[],3,FALSE)</f>
        <v>Groceries</v>
      </c>
      <c r="F1848" s="1" t="s">
        <v>59</v>
      </c>
      <c r="G1848" s="1" t="str">
        <f>_xlfn.XLOOKUP(Orders[[#This Row],[CustomerID]],'Customers'!A:A,'Customers'!E:E)</f>
        <v>Home Office</v>
      </c>
      <c r="H1848" s="2">
        <v>45595</v>
      </c>
      <c r="I1848" s="2">
        <v>45601</v>
      </c>
      <c r="J1848">
        <v>21</v>
      </c>
      <c r="K1848">
        <v>7121.01</v>
      </c>
      <c r="L1848">
        <v>0</v>
      </c>
      <c r="M1848" s="1" t="s">
        <v>39</v>
      </c>
      <c r="N1848" s="1" t="s">
        <v>28</v>
      </c>
      <c r="O1848" s="1" t="s">
        <v>24</v>
      </c>
      <c r="P1848" s="3">
        <f>Orders[[#This Row],[Quantity]]*Orders[[#This Row],[UnitPrice]]*(1-Orders[[#This Row],[Discount]])</f>
        <v>149541.21</v>
      </c>
      <c r="Q1848" s="1" t="str">
        <f>IF(AND(Orders[[#This Row],[Order Value]]&gt;50000,Orders[[#This Row],[Status]]="Completed"),"Yes","No")</f>
        <v>No</v>
      </c>
      <c r="R1848" s="1" t="str">
        <f>IF(OR(Orders[[#This Row],[Region]]="Dhaka",Orders[[#This Row],[Region]]="Chattogram"),"Priority","Standard")</f>
        <v>Standard</v>
      </c>
      <c r="S1848" s="1" t="str">
        <f>_xlfn.CONCAT(Orders[[#This Row],[OrderID]],Orders[[#This Row],[CustomerID]],Orders[[#This Row],[Order Value]])</f>
        <v>O04795C0034149541.21</v>
      </c>
    </row>
    <row r="1849" spans="1:19" x14ac:dyDescent="0.25">
      <c r="A1849" s="1" t="s">
        <v>2335</v>
      </c>
      <c r="B1849" s="1" t="s">
        <v>487</v>
      </c>
      <c r="C1849" s="1" t="s">
        <v>157</v>
      </c>
      <c r="D1849" s="1" t="str">
        <f>VLOOKUP(C1849,Products[],2,FALSE)</f>
        <v>Snacks Deluxe 862</v>
      </c>
      <c r="E1849" s="1" t="str">
        <f>VLOOKUP(Orders[[#This Row],[ProductID]],Products[],3,FALSE)</f>
        <v>Groceries</v>
      </c>
      <c r="F1849" s="1" t="s">
        <v>55</v>
      </c>
      <c r="G1849" s="1" t="str">
        <f>_xlfn.XLOOKUP(Orders[[#This Row],[CustomerID]],'Customers'!A:A,'Customers'!E:E)</f>
        <v>Consumer</v>
      </c>
      <c r="H1849" s="2">
        <v>45928</v>
      </c>
      <c r="I1849" s="2">
        <v>45933</v>
      </c>
      <c r="J1849">
        <v>3</v>
      </c>
      <c r="K1849">
        <v>4221.54</v>
      </c>
      <c r="L1849">
        <v>0</v>
      </c>
      <c r="M1849" s="1" t="s">
        <v>39</v>
      </c>
      <c r="N1849" s="1" t="s">
        <v>34</v>
      </c>
      <c r="O1849" s="1" t="s">
        <v>35</v>
      </c>
      <c r="P1849" s="3">
        <f>Orders[[#This Row],[Quantity]]*Orders[[#This Row],[UnitPrice]]*(1-Orders[[#This Row],[Discount]])</f>
        <v>12664.619999999999</v>
      </c>
      <c r="Q1849" s="1" t="str">
        <f>IF(AND(Orders[[#This Row],[Order Value]]&gt;50000,Orders[[#This Row],[Status]]="Completed"),"Yes","No")</f>
        <v>No</v>
      </c>
      <c r="R1849" s="1" t="str">
        <f>IF(OR(Orders[[#This Row],[Region]]="Dhaka",Orders[[#This Row],[Region]]="Chattogram"),"Priority","Standard")</f>
        <v>Standard</v>
      </c>
      <c r="S1849" s="1" t="str">
        <f>_xlfn.CONCAT(Orders[[#This Row],[OrderID]],Orders[[#This Row],[CustomerID]],Orders[[#This Row],[Order Value]])</f>
        <v>O00650C005612664.62</v>
      </c>
    </row>
    <row r="1850" spans="1:19" x14ac:dyDescent="0.25">
      <c r="A1850" s="1" t="s">
        <v>2336</v>
      </c>
      <c r="B1850" s="1" t="s">
        <v>534</v>
      </c>
      <c r="C1850" s="1" t="s">
        <v>68</v>
      </c>
      <c r="D1850" s="1" t="str">
        <f>VLOOKUP(C1850,Products[],2,FALSE)</f>
        <v>Tables Prime 385</v>
      </c>
      <c r="E1850" s="1" t="str">
        <f>VLOOKUP(Orders[[#This Row],[ProductID]],Products[],3,FALSE)</f>
        <v>Furniture</v>
      </c>
      <c r="F1850" s="1" t="s">
        <v>63</v>
      </c>
      <c r="G1850" s="1" t="str">
        <f>_xlfn.XLOOKUP(Orders[[#This Row],[CustomerID]],'Customers'!A:A,'Customers'!E:E)</f>
        <v>Home Office</v>
      </c>
      <c r="H1850" s="2">
        <v>45662</v>
      </c>
      <c r="I1850" s="2">
        <v>45675</v>
      </c>
      <c r="J1850">
        <v>7</v>
      </c>
      <c r="K1850">
        <v>1602.6</v>
      </c>
      <c r="L1850">
        <v>0.15</v>
      </c>
      <c r="M1850" s="1" t="s">
        <v>20</v>
      </c>
      <c r="N1850" s="1" t="s">
        <v>28</v>
      </c>
      <c r="O1850" s="1" t="s">
        <v>24</v>
      </c>
      <c r="P1850" s="3">
        <f>Orders[[#This Row],[Quantity]]*Orders[[#This Row],[UnitPrice]]*(1-Orders[[#This Row],[Discount]])</f>
        <v>9535.4699999999993</v>
      </c>
      <c r="Q1850" s="1" t="str">
        <f>IF(AND(Orders[[#This Row],[Order Value]]&gt;50000,Orders[[#This Row],[Status]]="Completed"),"Yes","No")</f>
        <v>No</v>
      </c>
      <c r="R1850" s="1" t="str">
        <f>IF(OR(Orders[[#This Row],[Region]]="Dhaka",Orders[[#This Row],[Region]]="Chattogram"),"Priority","Standard")</f>
        <v>Priority</v>
      </c>
      <c r="S1850" s="1" t="str">
        <f>_xlfn.CONCAT(Orders[[#This Row],[OrderID]],Orders[[#This Row],[CustomerID]],Orders[[#This Row],[Order Value]])</f>
        <v>O04598C03889535.47</v>
      </c>
    </row>
    <row r="1851" spans="1:19" x14ac:dyDescent="0.25">
      <c r="A1851" s="1" t="s">
        <v>2337</v>
      </c>
      <c r="B1851" s="1" t="s">
        <v>93</v>
      </c>
      <c r="C1851" s="1" t="s">
        <v>22</v>
      </c>
      <c r="D1851" s="1" t="str">
        <f>VLOOKUP(C1851,Products[],2,FALSE)</f>
        <v>Laptops Lite 159</v>
      </c>
      <c r="E1851" s="1" t="str">
        <f>VLOOKUP(Orders[[#This Row],[ProductID]],Products[],3,FALSE)</f>
        <v>Electronics</v>
      </c>
      <c r="F1851" s="1" t="s">
        <v>59</v>
      </c>
      <c r="G1851" s="1" t="str">
        <f>_xlfn.XLOOKUP(Orders[[#This Row],[CustomerID]],'Customers'!A:A,'Customers'!E:E)</f>
        <v>Home Office</v>
      </c>
      <c r="H1851" s="2">
        <v>45507</v>
      </c>
      <c r="I1851" s="2">
        <v>45516</v>
      </c>
      <c r="J1851">
        <v>1</v>
      </c>
      <c r="K1851">
        <v>4953.79</v>
      </c>
      <c r="L1851">
        <v>0.15</v>
      </c>
      <c r="M1851" s="1" t="s">
        <v>52</v>
      </c>
      <c r="N1851" s="1" t="s">
        <v>28</v>
      </c>
      <c r="O1851" s="1" t="s">
        <v>21</v>
      </c>
      <c r="P1851" s="3">
        <f>Orders[[#This Row],[Quantity]]*Orders[[#This Row],[UnitPrice]]*(1-Orders[[#This Row],[Discount]])</f>
        <v>4210.7214999999997</v>
      </c>
      <c r="Q1851" s="1" t="str">
        <f>IF(AND(Orders[[#This Row],[Order Value]]&gt;50000,Orders[[#This Row],[Status]]="Completed"),"Yes","No")</f>
        <v>No</v>
      </c>
      <c r="R1851" s="1" t="str">
        <f>IF(OR(Orders[[#This Row],[Region]]="Dhaka",Orders[[#This Row],[Region]]="Chattogram"),"Priority","Standard")</f>
        <v>Priority</v>
      </c>
      <c r="S1851" s="1" t="str">
        <f>_xlfn.CONCAT(Orders[[#This Row],[OrderID]],Orders[[#This Row],[CustomerID]],Orders[[#This Row],[Order Value]])</f>
        <v>O01579C02904210.7215</v>
      </c>
    </row>
    <row r="1852" spans="1:19" x14ac:dyDescent="0.25">
      <c r="A1852" s="1" t="s">
        <v>2338</v>
      </c>
      <c r="B1852" s="1" t="s">
        <v>118</v>
      </c>
      <c r="C1852" s="1" t="s">
        <v>62</v>
      </c>
      <c r="D1852" s="1" t="str">
        <f>VLOOKUP(C1852,Products[],2,FALSE)</f>
        <v>Mobile Accessories Lite 346</v>
      </c>
      <c r="E1852" s="1" t="str">
        <f>VLOOKUP(Orders[[#This Row],[ProductID]],Products[],3,FALSE)</f>
        <v>Electronics</v>
      </c>
      <c r="F1852" s="1" t="s">
        <v>125</v>
      </c>
      <c r="G1852" s="1" t="str">
        <f>_xlfn.XLOOKUP(Orders[[#This Row],[CustomerID]],'Customers'!A:A,'Customers'!E:E)</f>
        <v>Consumer</v>
      </c>
      <c r="H1852" s="2">
        <v>45938</v>
      </c>
      <c r="I1852" s="2">
        <v>45941</v>
      </c>
      <c r="J1852">
        <v>6</v>
      </c>
      <c r="K1852">
        <v>4297.21</v>
      </c>
      <c r="L1852">
        <v>0</v>
      </c>
      <c r="M1852" s="1" t="s">
        <v>14</v>
      </c>
      <c r="N1852" s="1" t="s">
        <v>28</v>
      </c>
      <c r="O1852" s="1" t="s">
        <v>35</v>
      </c>
      <c r="P1852" s="3">
        <f>Orders[[#This Row],[Quantity]]*Orders[[#This Row],[UnitPrice]]*(1-Orders[[#This Row],[Discount]])</f>
        <v>25783.260000000002</v>
      </c>
      <c r="Q1852" s="1" t="str">
        <f>IF(AND(Orders[[#This Row],[Order Value]]&gt;50000,Orders[[#This Row],[Status]]="Completed"),"Yes","No")</f>
        <v>No</v>
      </c>
      <c r="R1852" s="1" t="str">
        <f>IF(OR(Orders[[#This Row],[Region]]="Dhaka",Orders[[#This Row],[Region]]="Chattogram"),"Priority","Standard")</f>
        <v>Standard</v>
      </c>
      <c r="S1852" s="1" t="str">
        <f>_xlfn.CONCAT(Orders[[#This Row],[OrderID]],Orders[[#This Row],[CustomerID]],Orders[[#This Row],[Order Value]])</f>
        <v>O00462C034925783.26</v>
      </c>
    </row>
    <row r="1853" spans="1:19" x14ac:dyDescent="0.25">
      <c r="A1853" s="1" t="s">
        <v>2339</v>
      </c>
      <c r="B1853" s="1" t="s">
        <v>721</v>
      </c>
      <c r="C1853" s="1" t="s">
        <v>159</v>
      </c>
      <c r="D1853" s="1" t="str">
        <f>VLOOKUP(C1853,Products[],2,FALSE)</f>
        <v>Kids Pro 394</v>
      </c>
      <c r="E1853" s="1" t="str">
        <f>VLOOKUP(Orders[[#This Row],[ProductID]],Products[],3,FALSE)</f>
        <v>Apparel</v>
      </c>
      <c r="F1853" s="1" t="s">
        <v>13</v>
      </c>
      <c r="G1853" s="1" t="str">
        <f>_xlfn.XLOOKUP(Orders[[#This Row],[CustomerID]],'Customers'!A:A,'Customers'!E:E)</f>
        <v>Corporate</v>
      </c>
      <c r="H1853" s="2">
        <v>45836</v>
      </c>
      <c r="I1853" s="2">
        <v>45834</v>
      </c>
      <c r="J1853">
        <v>10</v>
      </c>
      <c r="K1853">
        <v>7440.72</v>
      </c>
      <c r="L1853">
        <v>0.2</v>
      </c>
      <c r="M1853" s="1" t="s">
        <v>14</v>
      </c>
      <c r="N1853" s="1" t="s">
        <v>34</v>
      </c>
      <c r="O1853" s="1" t="s">
        <v>24</v>
      </c>
      <c r="P1853" s="3">
        <f>Orders[[#This Row],[Quantity]]*Orders[[#This Row],[UnitPrice]]*(1-Orders[[#This Row],[Discount]])</f>
        <v>59525.760000000002</v>
      </c>
      <c r="Q1853" s="1" t="str">
        <f>IF(AND(Orders[[#This Row],[Order Value]]&gt;50000,Orders[[#This Row],[Status]]="Completed"),"Yes","No")</f>
        <v>Yes</v>
      </c>
      <c r="R1853" s="1" t="str">
        <f>IF(OR(Orders[[#This Row],[Region]]="Dhaka",Orders[[#This Row],[Region]]="Chattogram"),"Priority","Standard")</f>
        <v>Standard</v>
      </c>
      <c r="S1853" s="1" t="str">
        <f>_xlfn.CONCAT(Orders[[#This Row],[OrderID]],Orders[[#This Row],[CustomerID]],Orders[[#This Row],[Order Value]])</f>
        <v>O05671C034459525.76</v>
      </c>
    </row>
    <row r="1854" spans="1:19" x14ac:dyDescent="0.25">
      <c r="A1854" s="1" t="s">
        <v>2340</v>
      </c>
      <c r="B1854" s="1" t="s">
        <v>860</v>
      </c>
      <c r="C1854" s="1" t="s">
        <v>46</v>
      </c>
      <c r="D1854" s="1" t="str">
        <f>VLOOKUP(C1854,Products[],2,FALSE)</f>
        <v>Tables Max 631</v>
      </c>
      <c r="E1854" s="1" t="str">
        <f>VLOOKUP(Orders[[#This Row],[ProductID]],Products[],3,FALSE)</f>
        <v>Furniture</v>
      </c>
      <c r="F1854" s="1" t="s">
        <v>19</v>
      </c>
      <c r="G1854" s="1" t="str">
        <f>_xlfn.XLOOKUP(Orders[[#This Row],[CustomerID]],'Customers'!A:A,'Customers'!E:E)</f>
        <v>Corporate</v>
      </c>
      <c r="H1854" s="2">
        <v>45795</v>
      </c>
      <c r="I1854" s="2">
        <v>45806</v>
      </c>
      <c r="J1854">
        <v>10</v>
      </c>
      <c r="K1854">
        <v>6731.82</v>
      </c>
      <c r="L1854">
        <v>0.05</v>
      </c>
      <c r="M1854" s="1" t="s">
        <v>52</v>
      </c>
      <c r="N1854" s="1" t="s">
        <v>34</v>
      </c>
      <c r="O1854" s="1" t="s">
        <v>35</v>
      </c>
      <c r="P1854" s="3">
        <f>Orders[[#This Row],[Quantity]]*Orders[[#This Row],[UnitPrice]]*(1-Orders[[#This Row],[Discount]])</f>
        <v>63952.289999999994</v>
      </c>
      <c r="Q1854" s="1" t="str">
        <f>IF(AND(Orders[[#This Row],[Order Value]]&gt;50000,Orders[[#This Row],[Status]]="Completed"),"Yes","No")</f>
        <v>Yes</v>
      </c>
      <c r="R1854" s="1" t="str">
        <f>IF(OR(Orders[[#This Row],[Region]]="Dhaka",Orders[[#This Row],[Region]]="Chattogram"),"Priority","Standard")</f>
        <v>Priority</v>
      </c>
      <c r="S1854" s="1" t="str">
        <f>_xlfn.CONCAT(Orders[[#This Row],[OrderID]],Orders[[#This Row],[CustomerID]],Orders[[#This Row],[Order Value]])</f>
        <v>O03222C028763952.29</v>
      </c>
    </row>
    <row r="1855" spans="1:19" x14ac:dyDescent="0.25">
      <c r="A1855" s="1" t="s">
        <v>2341</v>
      </c>
      <c r="B1855" s="1" t="s">
        <v>97</v>
      </c>
      <c r="C1855" s="1" t="s">
        <v>102</v>
      </c>
      <c r="D1855" s="1" t="str">
        <f>VLOOKUP(C1855,Products[],2,FALSE)</f>
        <v>Pens Mini 821</v>
      </c>
      <c r="E1855" s="1" t="str">
        <f>VLOOKUP(Orders[[#This Row],[ProductID]],Products[],3,FALSE)</f>
        <v>Office Supplies</v>
      </c>
      <c r="F1855" s="1" t="s">
        <v>19</v>
      </c>
      <c r="G1855" s="1" t="str">
        <f>_xlfn.XLOOKUP(Orders[[#This Row],[CustomerID]],'Customers'!A:A,'Customers'!E:E)</f>
        <v>consumer</v>
      </c>
      <c r="H1855" s="2">
        <v>45700</v>
      </c>
      <c r="I1855" s="2">
        <v>45710</v>
      </c>
      <c r="J1855">
        <v>23</v>
      </c>
      <c r="K1855">
        <v>2368.7800000000002</v>
      </c>
      <c r="L1855">
        <v>0.1</v>
      </c>
      <c r="M1855" s="1" t="s">
        <v>20</v>
      </c>
      <c r="N1855" s="1" t="s">
        <v>34</v>
      </c>
      <c r="O1855" s="1" t="s">
        <v>21</v>
      </c>
      <c r="P1855" s="3">
        <f>Orders[[#This Row],[Quantity]]*Orders[[#This Row],[UnitPrice]]*(1-Orders[[#This Row],[Discount]])</f>
        <v>49033.746000000006</v>
      </c>
      <c r="Q1855" s="1" t="str">
        <f>IF(AND(Orders[[#This Row],[Order Value]]&gt;50000,Orders[[#This Row],[Status]]="Completed"),"Yes","No")</f>
        <v>No</v>
      </c>
      <c r="R1855" s="1" t="str">
        <f>IF(OR(Orders[[#This Row],[Region]]="Dhaka",Orders[[#This Row],[Region]]="Chattogram"),"Priority","Standard")</f>
        <v>Priority</v>
      </c>
      <c r="S1855" s="1" t="str">
        <f>_xlfn.CONCAT(Orders[[#This Row],[OrderID]],Orders[[#This Row],[CustomerID]],Orders[[#This Row],[Order Value]])</f>
        <v>O05945C026549033.746</v>
      </c>
    </row>
    <row r="1856" spans="1:19" x14ac:dyDescent="0.25">
      <c r="A1856" s="1" t="s">
        <v>2342</v>
      </c>
      <c r="B1856" s="1" t="s">
        <v>220</v>
      </c>
      <c r="C1856" s="1" t="s">
        <v>128</v>
      </c>
      <c r="D1856" s="1" t="str">
        <f>VLOOKUP(C1856,Products[],2,FALSE)</f>
        <v>Paper Prime 195</v>
      </c>
      <c r="E1856" s="1" t="str">
        <f>VLOOKUP(Orders[[#This Row],[ProductID]],Products[],3,FALSE)</f>
        <v>Office Supplies</v>
      </c>
      <c r="F1856" s="1" t="s">
        <v>19</v>
      </c>
      <c r="G1856" s="1" t="str">
        <f>_xlfn.XLOOKUP(Orders[[#This Row],[CustomerID]],'Customers'!A:A,'Customers'!E:E)</f>
        <v>Corporate</v>
      </c>
      <c r="H1856" s="2">
        <v>45615</v>
      </c>
      <c r="I1856" s="2">
        <v>45624</v>
      </c>
      <c r="J1856">
        <v>22</v>
      </c>
      <c r="K1856">
        <v>5249.65</v>
      </c>
      <c r="L1856">
        <v>0</v>
      </c>
      <c r="M1856" s="1" t="s">
        <v>52</v>
      </c>
      <c r="N1856" s="1" t="s">
        <v>34</v>
      </c>
      <c r="O1856" s="1" t="s">
        <v>29</v>
      </c>
      <c r="P1856" s="3">
        <f>Orders[[#This Row],[Quantity]]*Orders[[#This Row],[UnitPrice]]*(1-Orders[[#This Row],[Discount]])</f>
        <v>115492.29999999999</v>
      </c>
      <c r="Q1856" s="1" t="str">
        <f>IF(AND(Orders[[#This Row],[Order Value]]&gt;50000,Orders[[#This Row],[Status]]="Completed"),"Yes","No")</f>
        <v>Yes</v>
      </c>
      <c r="R1856" s="1" t="str">
        <f>IF(OR(Orders[[#This Row],[Region]]="Dhaka",Orders[[#This Row],[Region]]="Chattogram"),"Priority","Standard")</f>
        <v>Priority</v>
      </c>
      <c r="S1856" s="1" t="str">
        <f>_xlfn.CONCAT(Orders[[#This Row],[OrderID]],Orders[[#This Row],[CustomerID]],Orders[[#This Row],[Order Value]])</f>
        <v>O02249C0357115492.3</v>
      </c>
    </row>
    <row r="1857" spans="1:19" x14ac:dyDescent="0.25">
      <c r="A1857" s="1" t="s">
        <v>2343</v>
      </c>
      <c r="B1857" s="1" t="s">
        <v>863</v>
      </c>
      <c r="C1857" s="1" t="s">
        <v>104</v>
      </c>
      <c r="D1857" s="1" t="str">
        <f>VLOOKUP(C1857,Products[],2,FALSE)</f>
        <v>Audio Prime 238</v>
      </c>
      <c r="E1857" s="1" t="str">
        <f>VLOOKUP(Orders[[#This Row],[ProductID]],Products[],3,FALSE)</f>
        <v>Electronics</v>
      </c>
      <c r="F1857" s="1" t="s">
        <v>19</v>
      </c>
      <c r="G1857" s="1" t="str">
        <f>_xlfn.XLOOKUP(Orders[[#This Row],[CustomerID]],'Customers'!A:A,'Customers'!E:E)</f>
        <v>SMB</v>
      </c>
      <c r="H1857" s="2">
        <v>45797</v>
      </c>
      <c r="I1857" s="2">
        <v>45802</v>
      </c>
      <c r="J1857">
        <v>21</v>
      </c>
      <c r="K1857">
        <v>2860.23</v>
      </c>
      <c r="L1857">
        <v>0</v>
      </c>
      <c r="M1857" s="1" t="s">
        <v>39</v>
      </c>
      <c r="N1857" s="1" t="s">
        <v>28</v>
      </c>
      <c r="O1857" s="1" t="s">
        <v>24</v>
      </c>
      <c r="P1857" s="3">
        <f>Orders[[#This Row],[Quantity]]*Orders[[#This Row],[UnitPrice]]*(1-Orders[[#This Row],[Discount]])</f>
        <v>60064.83</v>
      </c>
      <c r="Q1857" s="1" t="str">
        <f>IF(AND(Orders[[#This Row],[Order Value]]&gt;50000,Orders[[#This Row],[Status]]="Completed"),"Yes","No")</f>
        <v>No</v>
      </c>
      <c r="R1857" s="1" t="str">
        <f>IF(OR(Orders[[#This Row],[Region]]="Dhaka",Orders[[#This Row],[Region]]="Chattogram"),"Priority","Standard")</f>
        <v>Standard</v>
      </c>
      <c r="S1857" s="1" t="str">
        <f>_xlfn.CONCAT(Orders[[#This Row],[OrderID]],Orders[[#This Row],[CustomerID]],Orders[[#This Row],[Order Value]])</f>
        <v>O01980C041960064.83</v>
      </c>
    </row>
    <row r="1858" spans="1:19" x14ac:dyDescent="0.25">
      <c r="A1858" s="1" t="s">
        <v>2344</v>
      </c>
      <c r="B1858" s="1" t="s">
        <v>465</v>
      </c>
      <c r="C1858" s="1" t="s">
        <v>128</v>
      </c>
      <c r="D1858" s="1" t="str">
        <f>VLOOKUP(C1858,Products[],2,FALSE)</f>
        <v>Paper Prime 195</v>
      </c>
      <c r="E1858" s="1" t="str">
        <f>VLOOKUP(Orders[[#This Row],[ProductID]],Products[],3,FALSE)</f>
        <v>Office Supplies</v>
      </c>
      <c r="F1858" s="1" t="s">
        <v>79</v>
      </c>
      <c r="G1858" s="1" t="str">
        <f>_xlfn.XLOOKUP(Orders[[#This Row],[CustomerID]],'Customers'!A:A,'Customers'!E:E)</f>
        <v>SMB</v>
      </c>
      <c r="H1858" s="2">
        <v>45585</v>
      </c>
      <c r="I1858" s="2">
        <v>45589</v>
      </c>
      <c r="J1858">
        <v>2</v>
      </c>
      <c r="K1858">
        <v>6247.93</v>
      </c>
      <c r="L1858">
        <v>0.05</v>
      </c>
      <c r="M1858" s="1" t="s">
        <v>52</v>
      </c>
      <c r="N1858" s="1" t="s">
        <v>34</v>
      </c>
      <c r="O1858" s="1" t="s">
        <v>35</v>
      </c>
      <c r="P1858" s="3">
        <f>Orders[[#This Row],[Quantity]]*Orders[[#This Row],[UnitPrice]]*(1-Orders[[#This Row],[Discount]])</f>
        <v>11871.066999999999</v>
      </c>
      <c r="Q1858" s="1" t="str">
        <f>IF(AND(Orders[[#This Row],[Order Value]]&gt;50000,Orders[[#This Row],[Status]]="Completed"),"Yes","No")</f>
        <v>No</v>
      </c>
      <c r="R1858" s="1" t="str">
        <f>IF(OR(Orders[[#This Row],[Region]]="Dhaka",Orders[[#This Row],[Region]]="Chattogram"),"Priority","Standard")</f>
        <v>Priority</v>
      </c>
      <c r="S1858" s="1" t="str">
        <f>_xlfn.CONCAT(Orders[[#This Row],[OrderID]],Orders[[#This Row],[CustomerID]],Orders[[#This Row],[Order Value]])</f>
        <v>O05773C049911871.067</v>
      </c>
    </row>
    <row r="1859" spans="1:19" x14ac:dyDescent="0.25">
      <c r="A1859" s="1" t="s">
        <v>2345</v>
      </c>
      <c r="B1859" s="1" t="s">
        <v>170</v>
      </c>
      <c r="C1859" s="1" t="s">
        <v>58</v>
      </c>
      <c r="D1859" s="1" t="str">
        <f>VLOOKUP(C1859,Products[],2,FALSE)</f>
        <v>Beverages Standard 258</v>
      </c>
      <c r="E1859" s="1" t="str">
        <f>VLOOKUP(Orders[[#This Row],[ProductID]],Products[],3,FALSE)</f>
        <v>Groceries</v>
      </c>
      <c r="F1859" s="1" t="s">
        <v>55</v>
      </c>
      <c r="G1859" s="1" t="str">
        <f>_xlfn.XLOOKUP(Orders[[#This Row],[CustomerID]],'Customers'!A:A,'Customers'!E:E)</f>
        <v>SMB</v>
      </c>
      <c r="H1859" s="2">
        <v>45692</v>
      </c>
      <c r="I1859" s="2">
        <v>45697</v>
      </c>
      <c r="J1859">
        <v>13</v>
      </c>
      <c r="K1859">
        <v>131.16999999999999</v>
      </c>
      <c r="L1859">
        <v>0</v>
      </c>
      <c r="M1859" s="1" t="s">
        <v>43</v>
      </c>
      <c r="N1859" s="1" t="s">
        <v>34</v>
      </c>
      <c r="O1859" s="1" t="s">
        <v>29</v>
      </c>
      <c r="P1859" s="3">
        <f>Orders[[#This Row],[Quantity]]*Orders[[#This Row],[UnitPrice]]*(1-Orders[[#This Row],[Discount]])</f>
        <v>1705.2099999999998</v>
      </c>
      <c r="Q1859" s="1" t="str">
        <f>IF(AND(Orders[[#This Row],[Order Value]]&gt;50000,Orders[[#This Row],[Status]]="Completed"),"Yes","No")</f>
        <v>No</v>
      </c>
      <c r="R1859" s="1" t="str">
        <f>IF(OR(Orders[[#This Row],[Region]]="Dhaka",Orders[[#This Row],[Region]]="Chattogram"),"Priority","Standard")</f>
        <v>Standard</v>
      </c>
      <c r="S1859" s="1" t="str">
        <f>_xlfn.CONCAT(Orders[[#This Row],[OrderID]],Orders[[#This Row],[CustomerID]],Orders[[#This Row],[Order Value]])</f>
        <v>O01930C04451705.21</v>
      </c>
    </row>
    <row r="1860" spans="1:19" x14ac:dyDescent="0.25">
      <c r="A1860" s="1" t="s">
        <v>2346</v>
      </c>
      <c r="B1860" s="1" t="s">
        <v>581</v>
      </c>
      <c r="C1860" s="1" t="s">
        <v>12</v>
      </c>
      <c r="D1860" s="1" t="str">
        <f>VLOOKUP(C1860,Products[],2,FALSE)</f>
        <v>Beverages Plus 578</v>
      </c>
      <c r="E1860" s="1" t="str">
        <f>VLOOKUP(Orders[[#This Row],[ProductID]],Products[],3,FALSE)</f>
        <v>Groceries</v>
      </c>
      <c r="F1860" s="1" t="s">
        <v>33</v>
      </c>
      <c r="G1860" s="1" t="str">
        <f>_xlfn.XLOOKUP(Orders[[#This Row],[CustomerID]],'Customers'!A:A,'Customers'!E:E)</f>
        <v>consumer</v>
      </c>
      <c r="H1860" s="2">
        <v>45666</v>
      </c>
      <c r="I1860" s="2">
        <v>45666</v>
      </c>
      <c r="J1860">
        <v>2</v>
      </c>
      <c r="K1860">
        <v>4481.32</v>
      </c>
      <c r="L1860">
        <v>0.05</v>
      </c>
      <c r="M1860" s="1" t="s">
        <v>14</v>
      </c>
      <c r="N1860" s="1" t="s">
        <v>28</v>
      </c>
      <c r="O1860" s="1" t="s">
        <v>35</v>
      </c>
      <c r="P1860" s="3">
        <f>Orders[[#This Row],[Quantity]]*Orders[[#This Row],[UnitPrice]]*(1-Orders[[#This Row],[Discount]])</f>
        <v>8514.5079999999998</v>
      </c>
      <c r="Q1860" s="1" t="str">
        <f>IF(AND(Orders[[#This Row],[Order Value]]&gt;50000,Orders[[#This Row],[Status]]="Completed"),"Yes","No")</f>
        <v>No</v>
      </c>
      <c r="R1860" s="1" t="str">
        <f>IF(OR(Orders[[#This Row],[Region]]="Dhaka",Orders[[#This Row],[Region]]="Chattogram"),"Priority","Standard")</f>
        <v>Standard</v>
      </c>
      <c r="S1860" s="1" t="str">
        <f>_xlfn.CONCAT(Orders[[#This Row],[OrderID]],Orders[[#This Row],[CustomerID]],Orders[[#This Row],[Order Value]])</f>
        <v>O05111C00598514.508</v>
      </c>
    </row>
    <row r="1861" spans="1:19" x14ac:dyDescent="0.25">
      <c r="A1861" s="1" t="s">
        <v>2347</v>
      </c>
      <c r="B1861" s="1" t="s">
        <v>1064</v>
      </c>
      <c r="C1861" s="1" t="s">
        <v>178</v>
      </c>
      <c r="D1861" s="1" t="str">
        <f>VLOOKUP(C1861,Products[],2,FALSE)</f>
        <v>Personal Care Mini 570</v>
      </c>
      <c r="E1861" s="1" t="str">
        <f>VLOOKUP(Orders[[#This Row],[ProductID]],Products[],3,FALSE)</f>
        <v>Groceries</v>
      </c>
      <c r="F1861" s="1" t="s">
        <v>47</v>
      </c>
      <c r="G1861" s="1" t="str">
        <f>_xlfn.XLOOKUP(Orders[[#This Row],[CustomerID]],'Customers'!A:A,'Customers'!E:E)</f>
        <v>Consumer</v>
      </c>
      <c r="H1861" s="2">
        <v>45856</v>
      </c>
      <c r="I1861" s="2">
        <v>45867</v>
      </c>
      <c r="J1861">
        <v>4</v>
      </c>
      <c r="K1861">
        <v>5906.05</v>
      </c>
      <c r="L1861">
        <v>0.15</v>
      </c>
      <c r="M1861" s="1" t="s">
        <v>14</v>
      </c>
      <c r="N1861" s="1" t="s">
        <v>34</v>
      </c>
      <c r="O1861" s="1" t="s">
        <v>24</v>
      </c>
      <c r="P1861" s="3">
        <f>Orders[[#This Row],[Quantity]]*Orders[[#This Row],[UnitPrice]]*(1-Orders[[#This Row],[Discount]])</f>
        <v>20080.57</v>
      </c>
      <c r="Q1861" s="1" t="str">
        <f>IF(AND(Orders[[#This Row],[Order Value]]&gt;50000,Orders[[#This Row],[Status]]="Completed"),"Yes","No")</f>
        <v>No</v>
      </c>
      <c r="R1861" s="1" t="str">
        <f>IF(OR(Orders[[#This Row],[Region]]="Dhaka",Orders[[#This Row],[Region]]="Chattogram"),"Priority","Standard")</f>
        <v>Standard</v>
      </c>
      <c r="S1861" s="1" t="str">
        <f>_xlfn.CONCAT(Orders[[#This Row],[OrderID]],Orders[[#This Row],[CustomerID]],Orders[[#This Row],[Order Value]])</f>
        <v>O02208C004520080.57</v>
      </c>
    </row>
    <row r="1862" spans="1:19" x14ac:dyDescent="0.25">
      <c r="A1862" s="1" t="s">
        <v>2348</v>
      </c>
      <c r="B1862" s="1" t="s">
        <v>337</v>
      </c>
      <c r="C1862" s="1" t="s">
        <v>102</v>
      </c>
      <c r="D1862" s="1" t="str">
        <f>VLOOKUP(C1862,Products[],2,FALSE)</f>
        <v>Pens Mini 821</v>
      </c>
      <c r="E1862" s="1" t="str">
        <f>VLOOKUP(Orders[[#This Row],[ProductID]],Products[],3,FALSE)</f>
        <v>Office Supplies</v>
      </c>
      <c r="F1862" s="1" t="s">
        <v>152</v>
      </c>
      <c r="G1862" s="1" t="str">
        <f>_xlfn.XLOOKUP(Orders[[#This Row],[CustomerID]],'Customers'!A:A,'Customers'!E:E)</f>
        <v>consumer</v>
      </c>
      <c r="H1862" s="2">
        <v>45707</v>
      </c>
      <c r="I1862" s="2">
        <v>45713</v>
      </c>
      <c r="J1862">
        <v>13</v>
      </c>
      <c r="K1862">
        <v>3444.12</v>
      </c>
      <c r="L1862">
        <v>0</v>
      </c>
      <c r="M1862" s="1" t="s">
        <v>39</v>
      </c>
      <c r="N1862" s="1" t="s">
        <v>28</v>
      </c>
      <c r="O1862" s="1" t="s">
        <v>24</v>
      </c>
      <c r="P1862" s="3">
        <f>Orders[[#This Row],[Quantity]]*Orders[[#This Row],[UnitPrice]]*(1-Orders[[#This Row],[Discount]])</f>
        <v>44773.56</v>
      </c>
      <c r="Q1862" s="1" t="str">
        <f>IF(AND(Orders[[#This Row],[Order Value]]&gt;50000,Orders[[#This Row],[Status]]="Completed"),"Yes","No")</f>
        <v>No</v>
      </c>
      <c r="R1862" s="1" t="str">
        <f>IF(OR(Orders[[#This Row],[Region]]="Dhaka",Orders[[#This Row],[Region]]="Chattogram"),"Priority","Standard")</f>
        <v>Standard</v>
      </c>
      <c r="S1862" s="1" t="str">
        <f>_xlfn.CONCAT(Orders[[#This Row],[OrderID]],Orders[[#This Row],[CustomerID]],Orders[[#This Row],[Order Value]])</f>
        <v>O03394C047544773.56</v>
      </c>
    </row>
    <row r="1863" spans="1:19" x14ac:dyDescent="0.25">
      <c r="A1863" s="1" t="s">
        <v>2349</v>
      </c>
      <c r="B1863" s="1" t="s">
        <v>751</v>
      </c>
      <c r="C1863" s="1" t="s">
        <v>201</v>
      </c>
      <c r="D1863" s="1" t="str">
        <f>VLOOKUP(C1863,Products[],2,FALSE)</f>
        <v>Men Lite 154 (New)</v>
      </c>
      <c r="E1863" s="1" t="str">
        <f>VLOOKUP(Orders[[#This Row],[ProductID]],Products[],3,FALSE)</f>
        <v>Apparel</v>
      </c>
      <c r="F1863" s="1" t="s">
        <v>63</v>
      </c>
      <c r="G1863" s="1" t="str">
        <f>_xlfn.XLOOKUP(Orders[[#This Row],[CustomerID]],'Customers'!A:A,'Customers'!E:E)</f>
        <v>Home Office</v>
      </c>
      <c r="H1863" s="2">
        <v>45543</v>
      </c>
      <c r="I1863" s="2">
        <v>45552</v>
      </c>
      <c r="J1863">
        <v>8</v>
      </c>
      <c r="K1863">
        <v>7442.56</v>
      </c>
      <c r="L1863">
        <v>0</v>
      </c>
      <c r="M1863" s="1" t="s">
        <v>52</v>
      </c>
      <c r="N1863" s="1" t="s">
        <v>34</v>
      </c>
      <c r="O1863" s="1" t="s">
        <v>29</v>
      </c>
      <c r="P1863" s="3">
        <f>Orders[[#This Row],[Quantity]]*Orders[[#This Row],[UnitPrice]]*(1-Orders[[#This Row],[Discount]])</f>
        <v>59540.480000000003</v>
      </c>
      <c r="Q1863" s="1" t="str">
        <f>IF(AND(Orders[[#This Row],[Order Value]]&gt;50000,Orders[[#This Row],[Status]]="Completed"),"Yes","No")</f>
        <v>Yes</v>
      </c>
      <c r="R1863" s="1" t="str">
        <f>IF(OR(Orders[[#This Row],[Region]]="Dhaka",Orders[[#This Row],[Region]]="Chattogram"),"Priority","Standard")</f>
        <v>Priority</v>
      </c>
      <c r="S1863" s="1" t="str">
        <f>_xlfn.CONCAT(Orders[[#This Row],[OrderID]],Orders[[#This Row],[CustomerID]],Orders[[#This Row],[Order Value]])</f>
        <v>O01731C000659540.48</v>
      </c>
    </row>
    <row r="1864" spans="1:19" x14ac:dyDescent="0.25">
      <c r="A1864" s="1" t="s">
        <v>2350</v>
      </c>
      <c r="B1864" s="1" t="s">
        <v>797</v>
      </c>
      <c r="C1864" s="1" t="s">
        <v>87</v>
      </c>
      <c r="D1864" s="1" t="str">
        <f>VLOOKUP(C1864,Products[],2,FALSE)</f>
        <v>Storage Plus 812</v>
      </c>
      <c r="E1864" s="1" t="str">
        <f>VLOOKUP(Orders[[#This Row],[ProductID]],Products[],3,FALSE)</f>
        <v>Furniture</v>
      </c>
      <c r="F1864" s="1" t="s">
        <v>63</v>
      </c>
      <c r="G1864" s="1" t="str">
        <f>_xlfn.XLOOKUP(Orders[[#This Row],[CustomerID]],'Customers'!A:A,'Customers'!E:E)</f>
        <v>Home Office</v>
      </c>
      <c r="H1864" s="2">
        <v>45701</v>
      </c>
      <c r="I1864" s="2">
        <v>45706</v>
      </c>
      <c r="J1864">
        <v>5</v>
      </c>
      <c r="K1864">
        <v>927.91</v>
      </c>
      <c r="L1864">
        <v>0</v>
      </c>
      <c r="M1864" s="1" t="s">
        <v>20</v>
      </c>
      <c r="N1864" s="1" t="s">
        <v>34</v>
      </c>
      <c r="O1864" s="1" t="s">
        <v>35</v>
      </c>
      <c r="P1864" s="3">
        <f>Orders[[#This Row],[Quantity]]*Orders[[#This Row],[UnitPrice]]*(1-Orders[[#This Row],[Discount]])</f>
        <v>4639.55</v>
      </c>
      <c r="Q1864" s="1" t="str">
        <f>IF(AND(Orders[[#This Row],[Order Value]]&gt;50000,Orders[[#This Row],[Status]]="Completed"),"Yes","No")</f>
        <v>No</v>
      </c>
      <c r="R1864" s="1" t="str">
        <f>IF(OR(Orders[[#This Row],[Region]]="Dhaka",Orders[[#This Row],[Region]]="Chattogram"),"Priority","Standard")</f>
        <v>Priority</v>
      </c>
      <c r="S1864" s="1" t="str">
        <f>_xlfn.CONCAT(Orders[[#This Row],[OrderID]],Orders[[#This Row],[CustomerID]],Orders[[#This Row],[Order Value]])</f>
        <v>O03640C02894639.55</v>
      </c>
    </row>
    <row r="1865" spans="1:19" x14ac:dyDescent="0.25">
      <c r="A1865" s="1" t="s">
        <v>2351</v>
      </c>
      <c r="B1865" s="1" t="s">
        <v>61</v>
      </c>
      <c r="C1865" s="1" t="s">
        <v>71</v>
      </c>
      <c r="D1865" s="1" t="str">
        <f>VLOOKUP(C1865,Products[],2,FALSE)</f>
        <v>Cameras Classic 922</v>
      </c>
      <c r="E1865" s="1" t="str">
        <f>VLOOKUP(Orders[[#This Row],[ProductID]],Products[],3,FALSE)</f>
        <v>Electronics</v>
      </c>
      <c r="F1865" s="1" t="s">
        <v>82</v>
      </c>
      <c r="G1865" s="1" t="str">
        <f>_xlfn.XLOOKUP(Orders[[#This Row],[CustomerID]],'Customers'!A:A,'Customers'!E:E)</f>
        <v>SMB</v>
      </c>
      <c r="H1865" s="2">
        <v>45604</v>
      </c>
      <c r="I1865" s="2">
        <v>45614</v>
      </c>
      <c r="J1865">
        <v>21</v>
      </c>
      <c r="K1865">
        <v>5232.47</v>
      </c>
      <c r="L1865">
        <v>0.15</v>
      </c>
      <c r="M1865" s="1" t="s">
        <v>39</v>
      </c>
      <c r="N1865" s="1" t="s">
        <v>34</v>
      </c>
      <c r="O1865" s="1" t="s">
        <v>35</v>
      </c>
      <c r="P1865" s="3">
        <f>Orders[[#This Row],[Quantity]]*Orders[[#This Row],[UnitPrice]]*(1-Orders[[#This Row],[Discount]])</f>
        <v>93399.589500000002</v>
      </c>
      <c r="Q1865" s="1" t="str">
        <f>IF(AND(Orders[[#This Row],[Order Value]]&gt;50000,Orders[[#This Row],[Status]]="Completed"),"Yes","No")</f>
        <v>Yes</v>
      </c>
      <c r="R1865" s="1" t="str">
        <f>IF(OR(Orders[[#This Row],[Region]]="Dhaka",Orders[[#This Row],[Region]]="Chattogram"),"Priority","Standard")</f>
        <v>Standard</v>
      </c>
      <c r="S1865" s="1" t="str">
        <f>_xlfn.CONCAT(Orders[[#This Row],[OrderID]],Orders[[#This Row],[CustomerID]],Orders[[#This Row],[Order Value]])</f>
        <v>O05091C038093399.5895</v>
      </c>
    </row>
    <row r="1866" spans="1:19" x14ac:dyDescent="0.25">
      <c r="A1866" s="1" t="s">
        <v>2352</v>
      </c>
      <c r="B1866" s="1" t="s">
        <v>588</v>
      </c>
      <c r="C1866" s="1" t="s">
        <v>473</v>
      </c>
      <c r="D1866" s="1" t="str">
        <f>VLOOKUP(C1866,Products[],2,FALSE)</f>
        <v>Laptops Prime 770</v>
      </c>
      <c r="E1866" s="1" t="str">
        <f>VLOOKUP(Orders[[#This Row],[ProductID]],Products[],3,FALSE)</f>
        <v>Electronics</v>
      </c>
      <c r="F1866" s="1" t="s">
        <v>55</v>
      </c>
      <c r="G1866" s="1" t="str">
        <f>_xlfn.XLOOKUP(Orders[[#This Row],[CustomerID]],'Customers'!A:A,'Customers'!E:E)</f>
        <v>consumer</v>
      </c>
      <c r="H1866" s="2">
        <v>45737</v>
      </c>
      <c r="I1866" s="2">
        <v>45749</v>
      </c>
      <c r="J1866">
        <v>6</v>
      </c>
      <c r="K1866">
        <v>488.41</v>
      </c>
      <c r="L1866">
        <v>0</v>
      </c>
      <c r="M1866" s="1" t="s">
        <v>14</v>
      </c>
      <c r="N1866" s="1" t="s">
        <v>34</v>
      </c>
      <c r="O1866" s="1" t="s">
        <v>21</v>
      </c>
      <c r="P1866" s="3">
        <f>Orders[[#This Row],[Quantity]]*Orders[[#This Row],[UnitPrice]]*(1-Orders[[#This Row],[Discount]])</f>
        <v>2930.46</v>
      </c>
      <c r="Q1866" s="1" t="str">
        <f>IF(AND(Orders[[#This Row],[Order Value]]&gt;50000,Orders[[#This Row],[Status]]="Completed"),"Yes","No")</f>
        <v>No</v>
      </c>
      <c r="R1866" s="1" t="str">
        <f>IF(OR(Orders[[#This Row],[Region]]="Dhaka",Orders[[#This Row],[Region]]="Chattogram"),"Priority","Standard")</f>
        <v>Standard</v>
      </c>
      <c r="S1866" s="1" t="str">
        <f>_xlfn.CONCAT(Orders[[#This Row],[OrderID]],Orders[[#This Row],[CustomerID]],Orders[[#This Row],[Order Value]])</f>
        <v>O03265C01632930.46</v>
      </c>
    </row>
    <row r="1867" spans="1:19" x14ac:dyDescent="0.25">
      <c r="A1867" s="1" t="s">
        <v>2353</v>
      </c>
      <c r="B1867" s="1" t="s">
        <v>310</v>
      </c>
      <c r="C1867" s="1" t="s">
        <v>111</v>
      </c>
      <c r="D1867" s="1" t="str">
        <f>VLOOKUP(C1867,Products[],2,FALSE)</f>
        <v>Footwear Eco 867</v>
      </c>
      <c r="E1867" s="1" t="str">
        <f>VLOOKUP(Orders[[#This Row],[ProductID]],Products[],3,FALSE)</f>
        <v>Apparel</v>
      </c>
      <c r="F1867" s="1" t="s">
        <v>47</v>
      </c>
      <c r="G1867" s="1" t="str">
        <f>_xlfn.XLOOKUP(Orders[[#This Row],[CustomerID]],'Customers'!A:A,'Customers'!E:E)</f>
        <v>Home Office</v>
      </c>
      <c r="H1867" s="2">
        <v>45963</v>
      </c>
      <c r="I1867" s="2">
        <v>45967</v>
      </c>
      <c r="J1867">
        <v>19</v>
      </c>
      <c r="K1867">
        <v>5215.78</v>
      </c>
      <c r="L1867">
        <v>0.15</v>
      </c>
      <c r="M1867" s="1" t="s">
        <v>52</v>
      </c>
      <c r="N1867" s="1" t="s">
        <v>28</v>
      </c>
      <c r="O1867" s="1" t="s">
        <v>29</v>
      </c>
      <c r="P1867" s="3">
        <f>Orders[[#This Row],[Quantity]]*Orders[[#This Row],[UnitPrice]]*(1-Orders[[#This Row],[Discount]])</f>
        <v>84234.846999999994</v>
      </c>
      <c r="Q1867" s="1" t="str">
        <f>IF(AND(Orders[[#This Row],[Order Value]]&gt;50000,Orders[[#This Row],[Status]]="Completed"),"Yes","No")</f>
        <v>No</v>
      </c>
      <c r="R1867" s="1" t="str">
        <f>IF(OR(Orders[[#This Row],[Region]]="Dhaka",Orders[[#This Row],[Region]]="Chattogram"),"Priority","Standard")</f>
        <v>Priority</v>
      </c>
      <c r="S1867" s="1" t="str">
        <f>_xlfn.CONCAT(Orders[[#This Row],[OrderID]],Orders[[#This Row],[CustomerID]],Orders[[#This Row],[Order Value]])</f>
        <v>O05857C009284234.847</v>
      </c>
    </row>
    <row r="1868" spans="1:19" x14ac:dyDescent="0.25">
      <c r="A1868" s="1" t="s">
        <v>2354</v>
      </c>
      <c r="B1868" s="1" t="s">
        <v>483</v>
      </c>
      <c r="C1868" s="1" t="s">
        <v>218</v>
      </c>
      <c r="D1868" s="1" t="str">
        <f>VLOOKUP(C1868,Products[],2,FALSE)</f>
        <v>Kids Eco 762</v>
      </c>
      <c r="E1868" s="1" t="str">
        <f>VLOOKUP(Orders[[#This Row],[ProductID]],Products[],3,FALSE)</f>
        <v>Apparel</v>
      </c>
      <c r="F1868" s="1" t="s">
        <v>47</v>
      </c>
      <c r="G1868" s="1" t="str">
        <f>_xlfn.XLOOKUP(Orders[[#This Row],[CustomerID]],'Customers'!A:A,'Customers'!E:E)</f>
        <v>Consumer</v>
      </c>
      <c r="H1868" s="2">
        <v>45724</v>
      </c>
      <c r="I1868" s="2">
        <v>45732</v>
      </c>
      <c r="J1868">
        <v>7</v>
      </c>
      <c r="K1868">
        <v>3194.49</v>
      </c>
      <c r="L1868">
        <v>0</v>
      </c>
      <c r="M1868" s="1" t="s">
        <v>20</v>
      </c>
      <c r="N1868" s="1" t="s">
        <v>15</v>
      </c>
      <c r="O1868" s="1" t="s">
        <v>29</v>
      </c>
      <c r="P1868" s="3">
        <f>Orders[[#This Row],[Quantity]]*Orders[[#This Row],[UnitPrice]]*(1-Orders[[#This Row],[Discount]])</f>
        <v>22361.43</v>
      </c>
      <c r="Q1868" s="1" t="str">
        <f>IF(AND(Orders[[#This Row],[Order Value]]&gt;50000,Orders[[#This Row],[Status]]="Completed"),"Yes","No")</f>
        <v>No</v>
      </c>
      <c r="R1868" s="1" t="str">
        <f>IF(OR(Orders[[#This Row],[Region]]="Dhaka",Orders[[#This Row],[Region]]="Chattogram"),"Priority","Standard")</f>
        <v>Priority</v>
      </c>
      <c r="S1868" s="1" t="str">
        <f>_xlfn.CONCAT(Orders[[#This Row],[OrderID]],Orders[[#This Row],[CustomerID]],Orders[[#This Row],[Order Value]])</f>
        <v>O04465C024522361.43</v>
      </c>
    </row>
    <row r="1869" spans="1:19" x14ac:dyDescent="0.25">
      <c r="A1869" s="1" t="s">
        <v>2355</v>
      </c>
      <c r="B1869" s="1" t="s">
        <v>217</v>
      </c>
      <c r="C1869" s="1" t="s">
        <v>141</v>
      </c>
      <c r="D1869" s="1" t="str">
        <f>VLOOKUP(C1869,Products[],2,FALSE)</f>
        <v>Footwear Deluxe 366</v>
      </c>
      <c r="E1869" s="1" t="str">
        <f>VLOOKUP(Orders[[#This Row],[ProductID]],Products[],3,FALSE)</f>
        <v>Apparel</v>
      </c>
      <c r="F1869" s="1" t="s">
        <v>105</v>
      </c>
      <c r="G1869" s="1" t="str">
        <f>_xlfn.XLOOKUP(Orders[[#This Row],[CustomerID]],'Customers'!A:A,'Customers'!E:E)</f>
        <v>consumer</v>
      </c>
      <c r="H1869" s="2">
        <v>45966</v>
      </c>
      <c r="I1869" s="2">
        <v>45980</v>
      </c>
      <c r="J1869">
        <v>8</v>
      </c>
      <c r="K1869">
        <v>7429.92</v>
      </c>
      <c r="L1869">
        <v>0.15</v>
      </c>
      <c r="M1869" s="1" t="s">
        <v>20</v>
      </c>
      <c r="N1869" s="1" t="s">
        <v>15</v>
      </c>
      <c r="O1869" s="1" t="s">
        <v>21</v>
      </c>
      <c r="P1869" s="3">
        <f>Orders[[#This Row],[Quantity]]*Orders[[#This Row],[UnitPrice]]*(1-Orders[[#This Row],[Discount]])</f>
        <v>50523.455999999998</v>
      </c>
      <c r="Q1869" s="1" t="str">
        <f>IF(AND(Orders[[#This Row],[Order Value]]&gt;50000,Orders[[#This Row],[Status]]="Completed"),"Yes","No")</f>
        <v>No</v>
      </c>
      <c r="R1869" s="1" t="str">
        <f>IF(OR(Orders[[#This Row],[Region]]="Dhaka",Orders[[#This Row],[Region]]="Chattogram"),"Priority","Standard")</f>
        <v>Priority</v>
      </c>
      <c r="S1869" s="1" t="str">
        <f>_xlfn.CONCAT(Orders[[#This Row],[OrderID]],Orders[[#This Row],[CustomerID]],Orders[[#This Row],[Order Value]])</f>
        <v>O01687C016850523.456</v>
      </c>
    </row>
    <row r="1870" spans="1:19" x14ac:dyDescent="0.25">
      <c r="A1870" s="1" t="s">
        <v>2356</v>
      </c>
      <c r="B1870" s="1" t="s">
        <v>947</v>
      </c>
      <c r="C1870" s="1" t="s">
        <v>157</v>
      </c>
      <c r="D1870" s="1" t="str">
        <f>VLOOKUP(C1870,Products[],2,FALSE)</f>
        <v>Snacks Deluxe 862</v>
      </c>
      <c r="E1870" s="1" t="str">
        <f>VLOOKUP(Orders[[#This Row],[ProductID]],Products[],3,FALSE)</f>
        <v>Groceries</v>
      </c>
      <c r="F1870" s="1" t="s">
        <v>13</v>
      </c>
      <c r="G1870" s="1" t="str">
        <f>_xlfn.XLOOKUP(Orders[[#This Row],[CustomerID]],'Customers'!A:A,'Customers'!E:E)</f>
        <v>Home Office</v>
      </c>
      <c r="H1870" s="2">
        <v>45854</v>
      </c>
      <c r="I1870" s="2">
        <v>45859</v>
      </c>
      <c r="J1870">
        <v>23</v>
      </c>
      <c r="K1870">
        <v>4015.16</v>
      </c>
      <c r="L1870">
        <v>0</v>
      </c>
      <c r="M1870" s="1" t="s">
        <v>20</v>
      </c>
      <c r="N1870" s="1" t="s">
        <v>28</v>
      </c>
      <c r="O1870" s="1" t="s">
        <v>24</v>
      </c>
      <c r="P1870" s="3">
        <f>Orders[[#This Row],[Quantity]]*Orders[[#This Row],[UnitPrice]]*(1-Orders[[#This Row],[Discount]])</f>
        <v>92348.68</v>
      </c>
      <c r="Q1870" s="1" t="str">
        <f>IF(AND(Orders[[#This Row],[Order Value]]&gt;50000,Orders[[#This Row],[Status]]="Completed"),"Yes","No")</f>
        <v>No</v>
      </c>
      <c r="R1870" s="1" t="str">
        <f>IF(OR(Orders[[#This Row],[Region]]="Dhaka",Orders[[#This Row],[Region]]="Chattogram"),"Priority","Standard")</f>
        <v>Priority</v>
      </c>
      <c r="S1870" s="1" t="str">
        <f>_xlfn.CONCAT(Orders[[#This Row],[OrderID]],Orders[[#This Row],[CustomerID]],Orders[[#This Row],[Order Value]])</f>
        <v>O05411C042692348.68</v>
      </c>
    </row>
    <row r="1871" spans="1:19" hidden="1" x14ac:dyDescent="0.25">
      <c r="A1871" s="1" t="s">
        <v>2357</v>
      </c>
      <c r="B1871" s="1" t="s">
        <v>40</v>
      </c>
      <c r="C1871" s="1" t="s">
        <v>38</v>
      </c>
      <c r="D1871" s="1" t="e">
        <f>VLOOKUP(C1871,Products[],2,FALSE)</f>
        <v>#N/A</v>
      </c>
      <c r="E1871" s="1" t="e">
        <f>VLOOKUP(Orders[[#This Row],[ProductID]],Products[],3,FALSE)</f>
        <v>#N/A</v>
      </c>
      <c r="F1871" s="1" t="s">
        <v>152</v>
      </c>
      <c r="G1871" s="1" t="str">
        <f>_xlfn.XLOOKUP(Orders[[#This Row],[CustomerID]],'Customers'!A:A,'Customers'!E:E)</f>
        <v>Home Office</v>
      </c>
      <c r="H1871" s="2">
        <v>45555</v>
      </c>
      <c r="I1871" s="2">
        <v>45560</v>
      </c>
      <c r="J1871">
        <v>13</v>
      </c>
      <c r="K1871">
        <v>6124.69</v>
      </c>
      <c r="L1871">
        <v>0</v>
      </c>
      <c r="M1871" s="1" t="s">
        <v>52</v>
      </c>
      <c r="N1871" s="1" t="s">
        <v>34</v>
      </c>
      <c r="O1871" s="1" t="s">
        <v>35</v>
      </c>
      <c r="P1871" s="3">
        <f>Orders[[#This Row],[Quantity]]*Orders[[#This Row],[UnitPrice]]*(1-Orders[[#This Row],[Discount]])</f>
        <v>79620.97</v>
      </c>
      <c r="Q1871" s="1" t="str">
        <f>IF(AND(Orders[[#This Row],[Order Value]]&gt;50000,Orders[[#This Row],[Status]]="Completed"),"Yes","No")</f>
        <v>Yes</v>
      </c>
      <c r="R1871" s="1" t="str">
        <f>IF(OR(Orders[[#This Row],[Region]]="Dhaka",Orders[[#This Row],[Region]]="Chattogram"),"Priority","Standard")</f>
        <v>Priority</v>
      </c>
      <c r="S1871" s="1" t="str">
        <f>_xlfn.CONCAT(Orders[[#This Row],[OrderID]],Orders[[#This Row],[CustomerID]],Orders[[#This Row],[Order Value]])</f>
        <v>O03281C023379620.97</v>
      </c>
    </row>
    <row r="1872" spans="1:19" x14ac:dyDescent="0.25">
      <c r="A1872" s="1" t="s">
        <v>2358</v>
      </c>
      <c r="B1872" s="1" t="s">
        <v>127</v>
      </c>
      <c r="C1872" s="1" t="s">
        <v>194</v>
      </c>
      <c r="D1872" s="1" t="str">
        <f>VLOOKUP(C1872,Products[],2,FALSE)</f>
        <v>Pens Mini 388</v>
      </c>
      <c r="E1872" s="1" t="str">
        <f>VLOOKUP(Orders[[#This Row],[ProductID]],Products[],3,FALSE)</f>
        <v>Office Supplies</v>
      </c>
      <c r="F1872" s="1" t="s">
        <v>23</v>
      </c>
      <c r="G1872" s="1" t="str">
        <f>_xlfn.XLOOKUP(Orders[[#This Row],[CustomerID]],'Customers'!A:A,'Customers'!E:E)</f>
        <v>Home Office</v>
      </c>
      <c r="H1872" s="2">
        <v>45399</v>
      </c>
      <c r="I1872" s="2">
        <v>45403</v>
      </c>
      <c r="J1872">
        <v>19</v>
      </c>
      <c r="K1872">
        <v>1549.38</v>
      </c>
      <c r="L1872">
        <v>0</v>
      </c>
      <c r="M1872" s="1" t="s">
        <v>14</v>
      </c>
      <c r="N1872" s="1" t="s">
        <v>84</v>
      </c>
      <c r="O1872" s="1" t="s">
        <v>35</v>
      </c>
      <c r="P1872" s="3">
        <f>Orders[[#This Row],[Quantity]]*Orders[[#This Row],[UnitPrice]]*(1-Orders[[#This Row],[Discount]])</f>
        <v>29438.22</v>
      </c>
      <c r="Q1872" s="1" t="str">
        <f>IF(AND(Orders[[#This Row],[Order Value]]&gt;50000,Orders[[#This Row],[Status]]="Completed"),"Yes","No")</f>
        <v>No</v>
      </c>
      <c r="R1872" s="1" t="str">
        <f>IF(OR(Orders[[#This Row],[Region]]="Dhaka",Orders[[#This Row],[Region]]="Chattogram"),"Priority","Standard")</f>
        <v>Standard</v>
      </c>
      <c r="S1872" s="1" t="str">
        <f>_xlfn.CONCAT(Orders[[#This Row],[OrderID]],Orders[[#This Row],[CustomerID]],Orders[[#This Row],[Order Value]])</f>
        <v>O04895C009329438.22</v>
      </c>
    </row>
    <row r="1873" spans="1:19" x14ac:dyDescent="0.25">
      <c r="A1873" s="1" t="s">
        <v>2359</v>
      </c>
      <c r="B1873" s="1" t="s">
        <v>80</v>
      </c>
      <c r="C1873" s="1" t="s">
        <v>78</v>
      </c>
      <c r="D1873" s="1" t="str">
        <f>VLOOKUP(C1873,Products[],2,FALSE)</f>
        <v>Personal Care Eco 185</v>
      </c>
      <c r="E1873" s="1" t="str">
        <f>VLOOKUP(Orders[[#This Row],[ProductID]],Products[],3,FALSE)</f>
        <v>Groceries</v>
      </c>
      <c r="F1873" s="1" t="s">
        <v>79</v>
      </c>
      <c r="G1873" s="1" t="str">
        <f>_xlfn.XLOOKUP(Orders[[#This Row],[CustomerID]],'Customers'!A:A,'Customers'!E:E)</f>
        <v>SMB</v>
      </c>
      <c r="H1873" s="2">
        <v>45672</v>
      </c>
      <c r="I1873" s="2">
        <v>45674</v>
      </c>
      <c r="J1873">
        <v>19</v>
      </c>
      <c r="K1873">
        <v>3533.37</v>
      </c>
      <c r="L1873">
        <v>0.1</v>
      </c>
      <c r="M1873" s="1" t="s">
        <v>14</v>
      </c>
      <c r="N1873" s="1" t="s">
        <v>34</v>
      </c>
      <c r="O1873" s="1" t="s">
        <v>21</v>
      </c>
      <c r="P1873" s="3">
        <f>Orders[[#This Row],[Quantity]]*Orders[[#This Row],[UnitPrice]]*(1-Orders[[#This Row],[Discount]])</f>
        <v>60420.627</v>
      </c>
      <c r="Q1873" s="1" t="str">
        <f>IF(AND(Orders[[#This Row],[Order Value]]&gt;50000,Orders[[#This Row],[Status]]="Completed"),"Yes","No")</f>
        <v>Yes</v>
      </c>
      <c r="R1873" s="1" t="str">
        <f>IF(OR(Orders[[#This Row],[Region]]="Dhaka",Orders[[#This Row],[Region]]="Chattogram"),"Priority","Standard")</f>
        <v>Standard</v>
      </c>
      <c r="S1873" s="1" t="str">
        <f>_xlfn.CONCAT(Orders[[#This Row],[OrderID]],Orders[[#This Row],[CustomerID]],Orders[[#This Row],[Order Value]])</f>
        <v>O00820C008360420.627</v>
      </c>
    </row>
    <row r="1874" spans="1:19" x14ac:dyDescent="0.25">
      <c r="A1874" s="1" t="s">
        <v>2360</v>
      </c>
      <c r="B1874" s="1" t="s">
        <v>661</v>
      </c>
      <c r="C1874" s="1" t="s">
        <v>114</v>
      </c>
      <c r="D1874" s="1" t="str">
        <f>VLOOKUP(C1874,Products[],2,FALSE)</f>
        <v>Snacks Standard 963</v>
      </c>
      <c r="E1874" s="1" t="str">
        <f>VLOOKUP(Orders[[#This Row],[ProductID]],Products[],3,FALSE)</f>
        <v>Groceries</v>
      </c>
      <c r="F1874" s="1" t="s">
        <v>59</v>
      </c>
      <c r="G1874" s="1" t="str">
        <f>_xlfn.XLOOKUP(Orders[[#This Row],[CustomerID]],'Customers'!A:A,'Customers'!E:E)</f>
        <v>SMB</v>
      </c>
      <c r="H1874" s="2">
        <v>45369</v>
      </c>
      <c r="I1874" s="2">
        <v>45369</v>
      </c>
      <c r="J1874">
        <v>15</v>
      </c>
      <c r="K1874">
        <v>4815.88</v>
      </c>
      <c r="L1874">
        <v>0</v>
      </c>
      <c r="M1874" s="1" t="s">
        <v>39</v>
      </c>
      <c r="N1874" s="1" t="s">
        <v>34</v>
      </c>
      <c r="O1874" s="1" t="s">
        <v>29</v>
      </c>
      <c r="P1874" s="3">
        <f>Orders[[#This Row],[Quantity]]*Orders[[#This Row],[UnitPrice]]*(1-Orders[[#This Row],[Discount]])</f>
        <v>72238.2</v>
      </c>
      <c r="Q1874" s="1" t="str">
        <f>IF(AND(Orders[[#This Row],[Order Value]]&gt;50000,Orders[[#This Row],[Status]]="Completed"),"Yes","No")</f>
        <v>Yes</v>
      </c>
      <c r="R1874" s="1" t="str">
        <f>IF(OR(Orders[[#This Row],[Region]]="Dhaka",Orders[[#This Row],[Region]]="Chattogram"),"Priority","Standard")</f>
        <v>Standard</v>
      </c>
      <c r="S1874" s="1" t="str">
        <f>_xlfn.CONCAT(Orders[[#This Row],[OrderID]],Orders[[#This Row],[CustomerID]],Orders[[#This Row],[Order Value]])</f>
        <v>O04376C002472238.2</v>
      </c>
    </row>
    <row r="1875" spans="1:19" x14ac:dyDescent="0.25">
      <c r="A1875" s="1" t="s">
        <v>2361</v>
      </c>
      <c r="B1875" s="1" t="s">
        <v>666</v>
      </c>
      <c r="C1875" s="1" t="s">
        <v>54</v>
      </c>
      <c r="D1875" s="1" t="str">
        <f>VLOOKUP(C1875,Products[],2,FALSE)</f>
        <v>Women Lite 643</v>
      </c>
      <c r="E1875" s="1" t="str">
        <f>VLOOKUP(Orders[[#This Row],[ProductID]],Products[],3,FALSE)</f>
        <v>Apparel</v>
      </c>
      <c r="F1875" s="1" t="s">
        <v>82</v>
      </c>
      <c r="G1875" s="1" t="str">
        <f>_xlfn.XLOOKUP(Orders[[#This Row],[CustomerID]],'Customers'!A:A,'Customers'!E:E)</f>
        <v>Corporate</v>
      </c>
      <c r="H1875" s="2">
        <v>45938</v>
      </c>
      <c r="I1875" s="2">
        <v>45951</v>
      </c>
      <c r="J1875">
        <v>9</v>
      </c>
      <c r="K1875">
        <v>5262.5</v>
      </c>
      <c r="L1875">
        <v>0</v>
      </c>
      <c r="M1875" s="1" t="s">
        <v>14</v>
      </c>
      <c r="N1875" s="1" t="s">
        <v>34</v>
      </c>
      <c r="O1875" s="1" t="s">
        <v>24</v>
      </c>
      <c r="P1875" s="3">
        <f>Orders[[#This Row],[Quantity]]*Orders[[#This Row],[UnitPrice]]*(1-Orders[[#This Row],[Discount]])</f>
        <v>47362.5</v>
      </c>
      <c r="Q1875" s="1" t="str">
        <f>IF(AND(Orders[[#This Row],[Order Value]]&gt;50000,Orders[[#This Row],[Status]]="Completed"),"Yes","No")</f>
        <v>No</v>
      </c>
      <c r="R1875" s="1" t="str">
        <f>IF(OR(Orders[[#This Row],[Region]]="Dhaka",Orders[[#This Row],[Region]]="Chattogram"),"Priority","Standard")</f>
        <v>Standard</v>
      </c>
      <c r="S1875" s="1" t="str">
        <f>_xlfn.CONCAT(Orders[[#This Row],[OrderID]],Orders[[#This Row],[CustomerID]],Orders[[#This Row],[Order Value]])</f>
        <v>O02182C036547362.5</v>
      </c>
    </row>
    <row r="1876" spans="1:19" x14ac:dyDescent="0.25">
      <c r="A1876" s="1" t="s">
        <v>2362</v>
      </c>
      <c r="B1876" s="1" t="s">
        <v>487</v>
      </c>
      <c r="C1876" s="1" t="s">
        <v>297</v>
      </c>
      <c r="D1876" s="1" t="str">
        <f>VLOOKUP(C1876,Products[],2,FALSE)</f>
        <v>Household Standard 552</v>
      </c>
      <c r="E1876" s="1" t="str">
        <f>VLOOKUP(Orders[[#This Row],[ProductID]],Products[],3,FALSE)</f>
        <v>Groceries</v>
      </c>
      <c r="F1876" s="1" t="s">
        <v>19</v>
      </c>
      <c r="G1876" s="1" t="str">
        <f>_xlfn.XLOOKUP(Orders[[#This Row],[CustomerID]],'Customers'!A:A,'Customers'!E:E)</f>
        <v>Consumer</v>
      </c>
      <c r="H1876" s="2">
        <v>45579</v>
      </c>
      <c r="I1876" s="2">
        <v>45586</v>
      </c>
      <c r="J1876">
        <v>18</v>
      </c>
      <c r="K1876">
        <v>2133.87</v>
      </c>
      <c r="L1876">
        <v>0</v>
      </c>
      <c r="M1876" s="1" t="s">
        <v>52</v>
      </c>
      <c r="N1876" s="1" t="s">
        <v>34</v>
      </c>
      <c r="O1876" s="1" t="s">
        <v>21</v>
      </c>
      <c r="P1876" s="3">
        <f>Orders[[#This Row],[Quantity]]*Orders[[#This Row],[UnitPrice]]*(1-Orders[[#This Row],[Discount]])</f>
        <v>38409.659999999996</v>
      </c>
      <c r="Q1876" s="1" t="str">
        <f>IF(AND(Orders[[#This Row],[Order Value]]&gt;50000,Orders[[#This Row],[Status]]="Completed"),"Yes","No")</f>
        <v>No</v>
      </c>
      <c r="R1876" s="1" t="str">
        <f>IF(OR(Orders[[#This Row],[Region]]="Dhaka",Orders[[#This Row],[Region]]="Chattogram"),"Priority","Standard")</f>
        <v>Priority</v>
      </c>
      <c r="S1876" s="1" t="str">
        <f>_xlfn.CONCAT(Orders[[#This Row],[OrderID]],Orders[[#This Row],[CustomerID]],Orders[[#This Row],[Order Value]])</f>
        <v>O00274C005638409.66</v>
      </c>
    </row>
    <row r="1877" spans="1:19" x14ac:dyDescent="0.25">
      <c r="A1877" s="1" t="s">
        <v>2363</v>
      </c>
      <c r="B1877" s="1" t="s">
        <v>545</v>
      </c>
      <c r="C1877" s="1" t="s">
        <v>128</v>
      </c>
      <c r="D1877" s="1" t="str">
        <f>VLOOKUP(C1877,Products[],2,FALSE)</f>
        <v>Paper Prime 195</v>
      </c>
      <c r="E1877" s="1" t="str">
        <f>VLOOKUP(Orders[[#This Row],[ProductID]],Products[],3,FALSE)</f>
        <v>Office Supplies</v>
      </c>
      <c r="F1877" s="1" t="s">
        <v>79</v>
      </c>
      <c r="G1877" s="1" t="str">
        <f>_xlfn.XLOOKUP(Orders[[#This Row],[CustomerID]],'Customers'!A:A,'Customers'!E:E)</f>
        <v>Consumer</v>
      </c>
      <c r="H1877" s="2">
        <v>45398</v>
      </c>
      <c r="I1877" s="2">
        <v>45397</v>
      </c>
      <c r="J1877">
        <v>1</v>
      </c>
      <c r="K1877">
        <v>2970.58</v>
      </c>
      <c r="L1877">
        <v>0</v>
      </c>
      <c r="M1877" s="1" t="s">
        <v>43</v>
      </c>
      <c r="N1877" s="1" t="s">
        <v>28</v>
      </c>
      <c r="O1877" s="1" t="s">
        <v>35</v>
      </c>
      <c r="P1877" s="3">
        <f>Orders[[#This Row],[Quantity]]*Orders[[#This Row],[UnitPrice]]*(1-Orders[[#This Row],[Discount]])</f>
        <v>2970.58</v>
      </c>
      <c r="Q1877" s="1" t="str">
        <f>IF(AND(Orders[[#This Row],[Order Value]]&gt;50000,Orders[[#This Row],[Status]]="Completed"),"Yes","No")</f>
        <v>No</v>
      </c>
      <c r="R1877" s="1" t="str">
        <f>IF(OR(Orders[[#This Row],[Region]]="Dhaka",Orders[[#This Row],[Region]]="Chattogram"),"Priority","Standard")</f>
        <v>Standard</v>
      </c>
      <c r="S1877" s="1" t="str">
        <f>_xlfn.CONCAT(Orders[[#This Row],[OrderID]],Orders[[#This Row],[CustomerID]],Orders[[#This Row],[Order Value]])</f>
        <v>O03058C03772970.58</v>
      </c>
    </row>
    <row r="1878" spans="1:19" x14ac:dyDescent="0.25">
      <c r="A1878" s="1" t="s">
        <v>2364</v>
      </c>
      <c r="B1878" s="1" t="s">
        <v>465</v>
      </c>
      <c r="C1878" s="1" t="s">
        <v>71</v>
      </c>
      <c r="D1878" s="1" t="str">
        <f>VLOOKUP(C1878,Products[],2,FALSE)</f>
        <v>Cameras Classic 922</v>
      </c>
      <c r="E1878" s="1" t="str">
        <f>VLOOKUP(Orders[[#This Row],[ProductID]],Products[],3,FALSE)</f>
        <v>Electronics</v>
      </c>
      <c r="F1878" s="1" t="s">
        <v>19</v>
      </c>
      <c r="G1878" s="1" t="str">
        <f>_xlfn.XLOOKUP(Orders[[#This Row],[CustomerID]],'Customers'!A:A,'Customers'!E:E)</f>
        <v>SMB</v>
      </c>
      <c r="H1878" s="2">
        <v>46002</v>
      </c>
      <c r="I1878" s="2">
        <v>46003</v>
      </c>
      <c r="J1878">
        <v>15</v>
      </c>
      <c r="K1878">
        <v>2052.5100000000002</v>
      </c>
      <c r="L1878">
        <v>0</v>
      </c>
      <c r="M1878" s="1" t="s">
        <v>43</v>
      </c>
      <c r="N1878" s="1" t="s">
        <v>84</v>
      </c>
      <c r="O1878" s="1" t="s">
        <v>35</v>
      </c>
      <c r="P1878" s="3">
        <f>Orders[[#This Row],[Quantity]]*Orders[[#This Row],[UnitPrice]]*(1-Orders[[#This Row],[Discount]])</f>
        <v>30787.65</v>
      </c>
      <c r="Q1878" s="1" t="str">
        <f>IF(AND(Orders[[#This Row],[Order Value]]&gt;50000,Orders[[#This Row],[Status]]="Completed"),"Yes","No")</f>
        <v>No</v>
      </c>
      <c r="R1878" s="1" t="str">
        <f>IF(OR(Orders[[#This Row],[Region]]="Dhaka",Orders[[#This Row],[Region]]="Chattogram"),"Priority","Standard")</f>
        <v>Standard</v>
      </c>
      <c r="S1878" s="1" t="str">
        <f>_xlfn.CONCAT(Orders[[#This Row],[OrderID]],Orders[[#This Row],[CustomerID]],Orders[[#This Row],[Order Value]])</f>
        <v>O05264C049930787.65</v>
      </c>
    </row>
    <row r="1879" spans="1:19" x14ac:dyDescent="0.25">
      <c r="A1879" s="1" t="s">
        <v>2365</v>
      </c>
      <c r="B1879" s="1" t="s">
        <v>1419</v>
      </c>
      <c r="C1879" s="1" t="s">
        <v>270</v>
      </c>
      <c r="D1879" s="1" t="str">
        <f>VLOOKUP(C1879,Products[],2,FALSE)</f>
        <v>Storage Mini 899</v>
      </c>
      <c r="E1879" s="1" t="str">
        <f>VLOOKUP(Orders[[#This Row],[ProductID]],Products[],3,FALSE)</f>
        <v>Furniture</v>
      </c>
      <c r="F1879" s="1" t="s">
        <v>152</v>
      </c>
      <c r="G1879" s="1" t="str">
        <f>_xlfn.XLOOKUP(Orders[[#This Row],[CustomerID]],'Customers'!A:A,'Customers'!E:E)</f>
        <v>Corporate</v>
      </c>
      <c r="H1879" s="2">
        <v>45437</v>
      </c>
      <c r="I1879" s="2">
        <v>45435</v>
      </c>
      <c r="J1879">
        <v>19</v>
      </c>
      <c r="K1879">
        <v>3256.48</v>
      </c>
      <c r="L1879">
        <v>0</v>
      </c>
      <c r="M1879" s="1" t="s">
        <v>52</v>
      </c>
      <c r="N1879" s="1" t="s">
        <v>34</v>
      </c>
      <c r="O1879" s="1" t="s">
        <v>35</v>
      </c>
      <c r="P1879" s="3">
        <f>Orders[[#This Row],[Quantity]]*Orders[[#This Row],[UnitPrice]]*(1-Orders[[#This Row],[Discount]])</f>
        <v>61873.120000000003</v>
      </c>
      <c r="Q1879" s="1" t="str">
        <f>IF(AND(Orders[[#This Row],[Order Value]]&gt;50000,Orders[[#This Row],[Status]]="Completed"),"Yes","No")</f>
        <v>Yes</v>
      </c>
      <c r="R1879" s="1" t="str">
        <f>IF(OR(Orders[[#This Row],[Region]]="Dhaka",Orders[[#This Row],[Region]]="Chattogram"),"Priority","Standard")</f>
        <v>Priority</v>
      </c>
      <c r="S1879" s="1" t="str">
        <f>_xlfn.CONCAT(Orders[[#This Row],[OrderID]],Orders[[#This Row],[CustomerID]],Orders[[#This Row],[Order Value]])</f>
        <v>O03144C040161873.12</v>
      </c>
    </row>
    <row r="1880" spans="1:19" x14ac:dyDescent="0.25">
      <c r="A1880" s="1" t="s">
        <v>2366</v>
      </c>
      <c r="B1880" s="1" t="s">
        <v>789</v>
      </c>
      <c r="C1880" s="1" t="s">
        <v>157</v>
      </c>
      <c r="D1880" s="1" t="str">
        <f>VLOOKUP(C1880,Products[],2,FALSE)</f>
        <v>Snacks Deluxe 862</v>
      </c>
      <c r="E1880" s="1" t="str">
        <f>VLOOKUP(Orders[[#This Row],[ProductID]],Products[],3,FALSE)</f>
        <v>Groceries</v>
      </c>
      <c r="F1880" s="1" t="s">
        <v>105</v>
      </c>
      <c r="G1880" s="1" t="str">
        <f>_xlfn.XLOOKUP(Orders[[#This Row],[CustomerID]],'Customers'!A:A,'Customers'!E:E)</f>
        <v>Consumer</v>
      </c>
      <c r="H1880" s="2">
        <v>45485</v>
      </c>
      <c r="I1880" s="2">
        <v>45489</v>
      </c>
      <c r="J1880">
        <v>9</v>
      </c>
      <c r="K1880">
        <v>5163.0600000000004</v>
      </c>
      <c r="L1880">
        <v>0.05</v>
      </c>
      <c r="M1880" s="1" t="s">
        <v>20</v>
      </c>
      <c r="N1880" s="1" t="s">
        <v>15</v>
      </c>
      <c r="O1880" s="1" t="s">
        <v>24</v>
      </c>
      <c r="P1880" s="3">
        <f>Orders[[#This Row],[Quantity]]*Orders[[#This Row],[UnitPrice]]*(1-Orders[[#This Row],[Discount]])</f>
        <v>44144.163</v>
      </c>
      <c r="Q1880" s="1" t="str">
        <f>IF(AND(Orders[[#This Row],[Order Value]]&gt;50000,Orders[[#This Row],[Status]]="Completed"),"Yes","No")</f>
        <v>No</v>
      </c>
      <c r="R1880" s="1" t="str">
        <f>IF(OR(Orders[[#This Row],[Region]]="Dhaka",Orders[[#This Row],[Region]]="Chattogram"),"Priority","Standard")</f>
        <v>Priority</v>
      </c>
      <c r="S1880" s="1" t="str">
        <f>_xlfn.CONCAT(Orders[[#This Row],[OrderID]],Orders[[#This Row],[CustomerID]],Orders[[#This Row],[Order Value]])</f>
        <v>O04574C025444144.163</v>
      </c>
    </row>
    <row r="1881" spans="1:19" x14ac:dyDescent="0.25">
      <c r="A1881" s="1" t="s">
        <v>2367</v>
      </c>
      <c r="B1881" s="1" t="s">
        <v>334</v>
      </c>
      <c r="C1881" s="1" t="s">
        <v>54</v>
      </c>
      <c r="D1881" s="1" t="str">
        <f>VLOOKUP(C1881,Products[],2,FALSE)</f>
        <v>Women Lite 643</v>
      </c>
      <c r="E1881" s="1" t="str">
        <f>VLOOKUP(Orders[[#This Row],[ProductID]],Products[],3,FALSE)</f>
        <v>Apparel</v>
      </c>
      <c r="F1881" s="1" t="s">
        <v>79</v>
      </c>
      <c r="G1881" s="1" t="str">
        <f>_xlfn.XLOOKUP(Orders[[#This Row],[CustomerID]],'Customers'!A:A,'Customers'!E:E)</f>
        <v>consumer</v>
      </c>
      <c r="H1881" s="2">
        <v>45770</v>
      </c>
      <c r="I1881" s="2">
        <v>45768</v>
      </c>
      <c r="J1881">
        <v>18</v>
      </c>
      <c r="K1881">
        <v>2999.06</v>
      </c>
      <c r="L1881">
        <v>0</v>
      </c>
      <c r="M1881" s="1" t="s">
        <v>14</v>
      </c>
      <c r="N1881" s="1" t="s">
        <v>15</v>
      </c>
      <c r="O1881" s="1" t="s">
        <v>29</v>
      </c>
      <c r="P1881" s="3">
        <f>Orders[[#This Row],[Quantity]]*Orders[[#This Row],[UnitPrice]]*(1-Orders[[#This Row],[Discount]])</f>
        <v>53983.08</v>
      </c>
      <c r="Q1881" s="1" t="str">
        <f>IF(AND(Orders[[#This Row],[Order Value]]&gt;50000,Orders[[#This Row],[Status]]="Completed"),"Yes","No")</f>
        <v>No</v>
      </c>
      <c r="R1881" s="1" t="str">
        <f>IF(OR(Orders[[#This Row],[Region]]="Dhaka",Orders[[#This Row],[Region]]="Chattogram"),"Priority","Standard")</f>
        <v>Standard</v>
      </c>
      <c r="S1881" s="1" t="str">
        <f>_xlfn.CONCAT(Orders[[#This Row],[OrderID]],Orders[[#This Row],[CustomerID]],Orders[[#This Row],[Order Value]])</f>
        <v>O02402C039353983.08</v>
      </c>
    </row>
    <row r="1882" spans="1:19" hidden="1" x14ac:dyDescent="0.25">
      <c r="A1882" s="1" t="s">
        <v>2368</v>
      </c>
      <c r="B1882" s="1" t="s">
        <v>598</v>
      </c>
      <c r="C1882" s="1" t="s">
        <v>248</v>
      </c>
      <c r="D1882" s="1" t="e">
        <f>VLOOKUP(C1882,Products[],2,FALSE)</f>
        <v>#N/A</v>
      </c>
      <c r="E1882" s="1" t="e">
        <f>VLOOKUP(Orders[[#This Row],[ProductID]],Products[],3,FALSE)</f>
        <v>#N/A</v>
      </c>
      <c r="F1882" s="1" t="s">
        <v>152</v>
      </c>
      <c r="G1882" s="1" t="str">
        <f>_xlfn.XLOOKUP(Orders[[#This Row],[CustomerID]],'Customers'!A:A,'Customers'!E:E)</f>
        <v>Corporate</v>
      </c>
      <c r="H1882" s="2">
        <v>45619</v>
      </c>
      <c r="I1882" s="2">
        <v>45633</v>
      </c>
      <c r="J1882">
        <v>5</v>
      </c>
      <c r="K1882">
        <v>2427.5100000000002</v>
      </c>
      <c r="L1882">
        <v>0.05</v>
      </c>
      <c r="M1882" s="1" t="s">
        <v>14</v>
      </c>
      <c r="N1882" s="1" t="s">
        <v>15</v>
      </c>
      <c r="O1882" s="1" t="s">
        <v>35</v>
      </c>
      <c r="P1882" s="3">
        <f>Orders[[#This Row],[Quantity]]*Orders[[#This Row],[UnitPrice]]*(1-Orders[[#This Row],[Discount]])</f>
        <v>11530.672500000001</v>
      </c>
      <c r="Q1882" s="1" t="str">
        <f>IF(AND(Orders[[#This Row],[Order Value]]&gt;50000,Orders[[#This Row],[Status]]="Completed"),"Yes","No")</f>
        <v>No</v>
      </c>
      <c r="R1882" s="1" t="str">
        <f>IF(OR(Orders[[#This Row],[Region]]="Dhaka",Orders[[#This Row],[Region]]="Chattogram"),"Priority","Standard")</f>
        <v>Standard</v>
      </c>
      <c r="S1882" s="1" t="str">
        <f>_xlfn.CONCAT(Orders[[#This Row],[OrderID]],Orders[[#This Row],[CustomerID]],Orders[[#This Row],[Order Value]])</f>
        <v>O01740C017811530.6725</v>
      </c>
    </row>
    <row r="1883" spans="1:19" x14ac:dyDescent="0.25">
      <c r="A1883" s="1" t="s">
        <v>2369</v>
      </c>
      <c r="B1883" s="1" t="s">
        <v>727</v>
      </c>
      <c r="C1883" s="1" t="s">
        <v>50</v>
      </c>
      <c r="D1883" s="1" t="str">
        <f>VLOOKUP(C1883,Products[],2,FALSE)</f>
        <v>Kids Pro 311</v>
      </c>
      <c r="E1883" s="1" t="str">
        <f>VLOOKUP(Orders[[#This Row],[ProductID]],Products[],3,FALSE)</f>
        <v>Apparel</v>
      </c>
      <c r="F1883" s="1" t="s">
        <v>13</v>
      </c>
      <c r="G1883" s="1" t="str">
        <f>_xlfn.XLOOKUP(Orders[[#This Row],[CustomerID]],'Customers'!A:A,'Customers'!E:E)</f>
        <v>consumer</v>
      </c>
      <c r="H1883" s="2">
        <v>45432</v>
      </c>
      <c r="I1883" s="2">
        <v>45442</v>
      </c>
      <c r="J1883">
        <v>7</v>
      </c>
      <c r="K1883">
        <v>613.53</v>
      </c>
      <c r="L1883">
        <v>0.1</v>
      </c>
      <c r="M1883" s="1" t="s">
        <v>14</v>
      </c>
      <c r="N1883" s="1" t="s">
        <v>34</v>
      </c>
      <c r="O1883" s="1" t="s">
        <v>24</v>
      </c>
      <c r="P1883" s="3">
        <f>Orders[[#This Row],[Quantity]]*Orders[[#This Row],[UnitPrice]]*(1-Orders[[#This Row],[Discount]])</f>
        <v>3865.239</v>
      </c>
      <c r="Q1883" s="1" t="str">
        <f>IF(AND(Orders[[#This Row],[Order Value]]&gt;50000,Orders[[#This Row],[Status]]="Completed"),"Yes","No")</f>
        <v>No</v>
      </c>
      <c r="R1883" s="1" t="str">
        <f>IF(OR(Orders[[#This Row],[Region]]="Dhaka",Orders[[#This Row],[Region]]="Chattogram"),"Priority","Standard")</f>
        <v>Standard</v>
      </c>
      <c r="S1883" s="1" t="str">
        <f>_xlfn.CONCAT(Orders[[#This Row],[OrderID]],Orders[[#This Row],[CustomerID]],Orders[[#This Row],[Order Value]])</f>
        <v>O04141C04563865.239</v>
      </c>
    </row>
    <row r="1884" spans="1:19" x14ac:dyDescent="0.25">
      <c r="A1884" s="1" t="s">
        <v>2370</v>
      </c>
      <c r="B1884" s="1" t="s">
        <v>45</v>
      </c>
      <c r="C1884" s="1" t="s">
        <v>201</v>
      </c>
      <c r="D1884" s="1" t="str">
        <f>VLOOKUP(C1884,Products[],2,FALSE)</f>
        <v>Men Lite 154 (New)</v>
      </c>
      <c r="E1884" s="1" t="str">
        <f>VLOOKUP(Orders[[#This Row],[ProductID]],Products[],3,FALSE)</f>
        <v>Apparel</v>
      </c>
      <c r="F1884" s="1" t="s">
        <v>51</v>
      </c>
      <c r="G1884" s="1" t="str">
        <f>_xlfn.XLOOKUP(Orders[[#This Row],[CustomerID]],'Customers'!A:A,'Customers'!E:E)</f>
        <v>SMB</v>
      </c>
      <c r="H1884" s="2">
        <v>45796</v>
      </c>
      <c r="I1884" s="2">
        <v>45801</v>
      </c>
      <c r="J1884">
        <v>17</v>
      </c>
      <c r="K1884">
        <v>3028.83</v>
      </c>
      <c r="L1884">
        <v>0</v>
      </c>
      <c r="M1884" s="1" t="s">
        <v>39</v>
      </c>
      <c r="N1884" s="1" t="s">
        <v>34</v>
      </c>
      <c r="O1884" s="1" t="s">
        <v>21</v>
      </c>
      <c r="P1884" s="3">
        <f>Orders[[#This Row],[Quantity]]*Orders[[#This Row],[UnitPrice]]*(1-Orders[[#This Row],[Discount]])</f>
        <v>51490.11</v>
      </c>
      <c r="Q1884" s="1" t="str">
        <f>IF(AND(Orders[[#This Row],[Order Value]]&gt;50000,Orders[[#This Row],[Status]]="Completed"),"Yes","No")</f>
        <v>Yes</v>
      </c>
      <c r="R1884" s="1" t="str">
        <f>IF(OR(Orders[[#This Row],[Region]]="Dhaka",Orders[[#This Row],[Region]]="Chattogram"),"Priority","Standard")</f>
        <v>Standard</v>
      </c>
      <c r="S1884" s="1" t="str">
        <f>_xlfn.CONCAT(Orders[[#This Row],[OrderID]],Orders[[#This Row],[CustomerID]],Orders[[#This Row],[Order Value]])</f>
        <v>O02644C031551490.11</v>
      </c>
    </row>
    <row r="1885" spans="1:19" x14ac:dyDescent="0.25">
      <c r="A1885" s="1" t="s">
        <v>2371</v>
      </c>
      <c r="B1885" s="1" t="s">
        <v>396</v>
      </c>
      <c r="C1885" s="1" t="s">
        <v>133</v>
      </c>
      <c r="D1885" s="1" t="str">
        <f>VLOOKUP(C1885,Products[],2,FALSE)</f>
        <v>Paper Eco 932</v>
      </c>
      <c r="E1885" s="1" t="str">
        <f>VLOOKUP(Orders[[#This Row],[ProductID]],Products[],3,FALSE)</f>
        <v>Office Supplies</v>
      </c>
      <c r="F1885" s="1" t="s">
        <v>63</v>
      </c>
      <c r="G1885" s="1" t="str">
        <f>_xlfn.XLOOKUP(Orders[[#This Row],[CustomerID]],'Customers'!A:A,'Customers'!E:E)</f>
        <v>SMB</v>
      </c>
      <c r="H1885" s="2">
        <v>45799</v>
      </c>
      <c r="I1885" s="2">
        <v>45800</v>
      </c>
      <c r="J1885">
        <v>11</v>
      </c>
      <c r="K1885">
        <v>3545.42</v>
      </c>
      <c r="L1885">
        <v>0.1</v>
      </c>
      <c r="M1885" s="1" t="s">
        <v>20</v>
      </c>
      <c r="N1885" s="1" t="s">
        <v>34</v>
      </c>
      <c r="O1885" s="1" t="s">
        <v>24</v>
      </c>
      <c r="P1885" s="3">
        <f>Orders[[#This Row],[Quantity]]*Orders[[#This Row],[UnitPrice]]*(1-Orders[[#This Row],[Discount]])</f>
        <v>35099.658000000003</v>
      </c>
      <c r="Q1885" s="1" t="str">
        <f>IF(AND(Orders[[#This Row],[Order Value]]&gt;50000,Orders[[#This Row],[Status]]="Completed"),"Yes","No")</f>
        <v>No</v>
      </c>
      <c r="R1885" s="1" t="str">
        <f>IF(OR(Orders[[#This Row],[Region]]="Dhaka",Orders[[#This Row],[Region]]="Chattogram"),"Priority","Standard")</f>
        <v>Priority</v>
      </c>
      <c r="S1885" s="1" t="str">
        <f>_xlfn.CONCAT(Orders[[#This Row],[OrderID]],Orders[[#This Row],[CustomerID]],Orders[[#This Row],[Order Value]])</f>
        <v>O05298C038135099.658</v>
      </c>
    </row>
    <row r="1886" spans="1:19" x14ac:dyDescent="0.25">
      <c r="A1886" s="1" t="s">
        <v>2372</v>
      </c>
      <c r="B1886" s="1" t="s">
        <v>860</v>
      </c>
      <c r="C1886" s="1" t="s">
        <v>157</v>
      </c>
      <c r="D1886" s="1" t="str">
        <f>VLOOKUP(C1886,Products[],2,FALSE)</f>
        <v>Snacks Deluxe 862</v>
      </c>
      <c r="E1886" s="1" t="str">
        <f>VLOOKUP(Orders[[#This Row],[ProductID]],Products[],3,FALSE)</f>
        <v>Groceries</v>
      </c>
      <c r="F1886" s="1" t="s">
        <v>19</v>
      </c>
      <c r="G1886" s="1" t="str">
        <f>_xlfn.XLOOKUP(Orders[[#This Row],[CustomerID]],'Customers'!A:A,'Customers'!E:E)</f>
        <v>Corporate</v>
      </c>
      <c r="H1886" s="2">
        <v>45876</v>
      </c>
      <c r="I1886" s="2">
        <v>45881</v>
      </c>
      <c r="J1886">
        <v>1</v>
      </c>
      <c r="K1886">
        <v>4539.87</v>
      </c>
      <c r="L1886">
        <v>0</v>
      </c>
      <c r="M1886" s="1" t="s">
        <v>20</v>
      </c>
      <c r="N1886" s="1" t="s">
        <v>34</v>
      </c>
      <c r="O1886" s="1" t="s">
        <v>24</v>
      </c>
      <c r="P1886" s="3">
        <f>Orders[[#This Row],[Quantity]]*Orders[[#This Row],[UnitPrice]]*(1-Orders[[#This Row],[Discount]])</f>
        <v>4539.87</v>
      </c>
      <c r="Q1886" s="1" t="str">
        <f>IF(AND(Orders[[#This Row],[Order Value]]&gt;50000,Orders[[#This Row],[Status]]="Completed"),"Yes","No")</f>
        <v>No</v>
      </c>
      <c r="R1886" s="1" t="str">
        <f>IF(OR(Orders[[#This Row],[Region]]="Dhaka",Orders[[#This Row],[Region]]="Chattogram"),"Priority","Standard")</f>
        <v>Priority</v>
      </c>
      <c r="S1886" s="1" t="str">
        <f>_xlfn.CONCAT(Orders[[#This Row],[OrderID]],Orders[[#This Row],[CustomerID]],Orders[[#This Row],[Order Value]])</f>
        <v>O00636C02874539.87</v>
      </c>
    </row>
    <row r="1887" spans="1:19" x14ac:dyDescent="0.25">
      <c r="A1887" s="1" t="s">
        <v>2373</v>
      </c>
      <c r="B1887" s="1" t="s">
        <v>350</v>
      </c>
      <c r="C1887" s="1" t="s">
        <v>138</v>
      </c>
      <c r="D1887" s="1" t="str">
        <f>VLOOKUP(C1887,Products[],2,FALSE)</f>
        <v>Pens Deluxe 654</v>
      </c>
      <c r="E1887" s="1" t="str">
        <f>VLOOKUP(Orders[[#This Row],[ProductID]],Products[],3,FALSE)</f>
        <v>Office Supplies</v>
      </c>
      <c r="F1887" s="1" t="s">
        <v>19</v>
      </c>
      <c r="G1887" s="1" t="str">
        <f>_xlfn.XLOOKUP(Orders[[#This Row],[CustomerID]],'Customers'!A:A,'Customers'!E:E)</f>
        <v>consumer</v>
      </c>
      <c r="H1887" s="2">
        <v>45844</v>
      </c>
      <c r="I1887" s="2">
        <v>45857</v>
      </c>
      <c r="J1887">
        <v>14</v>
      </c>
      <c r="K1887">
        <v>5785.5</v>
      </c>
      <c r="L1887">
        <v>0.15</v>
      </c>
      <c r="M1887" s="1" t="s">
        <v>39</v>
      </c>
      <c r="N1887" s="1" t="s">
        <v>28</v>
      </c>
      <c r="O1887" s="1" t="s">
        <v>35</v>
      </c>
      <c r="P1887" s="3">
        <f>Orders[[#This Row],[Quantity]]*Orders[[#This Row],[UnitPrice]]*(1-Orders[[#This Row],[Discount]])</f>
        <v>68847.45</v>
      </c>
      <c r="Q1887" s="1" t="str">
        <f>IF(AND(Orders[[#This Row],[Order Value]]&gt;50000,Orders[[#This Row],[Status]]="Completed"),"Yes","No")</f>
        <v>No</v>
      </c>
      <c r="R1887" s="1" t="str">
        <f>IF(OR(Orders[[#This Row],[Region]]="Dhaka",Orders[[#This Row],[Region]]="Chattogram"),"Priority","Standard")</f>
        <v>Standard</v>
      </c>
      <c r="S1887" s="1" t="str">
        <f>_xlfn.CONCAT(Orders[[#This Row],[OrderID]],Orders[[#This Row],[CustomerID]],Orders[[#This Row],[Order Value]])</f>
        <v>O01637C024868847.45</v>
      </c>
    </row>
    <row r="1888" spans="1:19" x14ac:dyDescent="0.25">
      <c r="A1888" s="1" t="s">
        <v>2374</v>
      </c>
      <c r="B1888" s="1" t="s">
        <v>644</v>
      </c>
      <c r="C1888" s="1" t="s">
        <v>201</v>
      </c>
      <c r="D1888" s="1" t="str">
        <f>VLOOKUP(C1888,Products[],2,FALSE)</f>
        <v>Men Lite 154 (New)</v>
      </c>
      <c r="E1888" s="1" t="str">
        <f>VLOOKUP(Orders[[#This Row],[ProductID]],Products[],3,FALSE)</f>
        <v>Apparel</v>
      </c>
      <c r="F1888" s="1" t="s">
        <v>19</v>
      </c>
      <c r="G1888" s="1" t="str">
        <f>_xlfn.XLOOKUP(Orders[[#This Row],[CustomerID]],'Customers'!A:A,'Customers'!E:E)</f>
        <v>Consumer</v>
      </c>
      <c r="H1888" s="2">
        <v>45933</v>
      </c>
      <c r="I1888" s="2">
        <v>45938</v>
      </c>
      <c r="J1888">
        <v>11</v>
      </c>
      <c r="K1888">
        <v>7001.75</v>
      </c>
      <c r="L1888">
        <v>0</v>
      </c>
      <c r="M1888" s="1" t="s">
        <v>20</v>
      </c>
      <c r="N1888" s="1" t="s">
        <v>84</v>
      </c>
      <c r="O1888" s="1" t="s">
        <v>21</v>
      </c>
      <c r="P1888" s="3">
        <f>Orders[[#This Row],[Quantity]]*Orders[[#This Row],[UnitPrice]]*(1-Orders[[#This Row],[Discount]])</f>
        <v>77019.25</v>
      </c>
      <c r="Q1888" s="1" t="str">
        <f>IF(AND(Orders[[#This Row],[Order Value]]&gt;50000,Orders[[#This Row],[Status]]="Completed"),"Yes","No")</f>
        <v>No</v>
      </c>
      <c r="R1888" s="1" t="str">
        <f>IF(OR(Orders[[#This Row],[Region]]="Dhaka",Orders[[#This Row],[Region]]="Chattogram"),"Priority","Standard")</f>
        <v>Priority</v>
      </c>
      <c r="S1888" s="1" t="str">
        <f>_xlfn.CONCAT(Orders[[#This Row],[OrderID]],Orders[[#This Row],[CustomerID]],Orders[[#This Row],[Order Value]])</f>
        <v>O02468C015377019.25</v>
      </c>
    </row>
    <row r="1889" spans="1:19" hidden="1" x14ac:dyDescent="0.25">
      <c r="A1889" s="1" t="s">
        <v>1547</v>
      </c>
      <c r="B1889" s="1" t="s">
        <v>764</v>
      </c>
      <c r="C1889" s="1" t="s">
        <v>221</v>
      </c>
      <c r="D1889" s="1" t="e">
        <f>VLOOKUP(C1889,Products[],2,FALSE)</f>
        <v>#N/A</v>
      </c>
      <c r="E1889" s="1" t="e">
        <f>VLOOKUP(Orders[[#This Row],[ProductID]],Products[],3,FALSE)</f>
        <v>#N/A</v>
      </c>
      <c r="F1889" s="1" t="s">
        <v>42</v>
      </c>
      <c r="G1889" s="1" t="str">
        <f>_xlfn.XLOOKUP(Orders[[#This Row],[CustomerID]],'Customers'!A:A,'Customers'!E:E)</f>
        <v>Corporate</v>
      </c>
      <c r="H1889" s="2">
        <v>45477</v>
      </c>
      <c r="I1889" s="2">
        <v>45483</v>
      </c>
      <c r="J1889">
        <v>4</v>
      </c>
      <c r="K1889">
        <v>5340.19</v>
      </c>
      <c r="L1889">
        <v>0.05</v>
      </c>
      <c r="M1889" s="1" t="s">
        <v>52</v>
      </c>
      <c r="N1889" s="1" t="s">
        <v>15</v>
      </c>
      <c r="O1889" s="1" t="s">
        <v>21</v>
      </c>
      <c r="P1889" s="3">
        <f>Orders[[#This Row],[Quantity]]*Orders[[#This Row],[UnitPrice]]*(1-Orders[[#This Row],[Discount]])</f>
        <v>20292.721999999998</v>
      </c>
      <c r="Q1889" s="1" t="str">
        <f>IF(AND(Orders[[#This Row],[Order Value]]&gt;50000,Orders[[#This Row],[Status]]="Completed"),"Yes","No")</f>
        <v>No</v>
      </c>
      <c r="R1889" s="1" t="str">
        <f>IF(OR(Orders[[#This Row],[Region]]="Dhaka",Orders[[#This Row],[Region]]="Chattogram"),"Priority","Standard")</f>
        <v>Priority</v>
      </c>
      <c r="S1889" s="1" t="str">
        <f>_xlfn.CONCAT(Orders[[#This Row],[OrderID]],Orders[[#This Row],[CustomerID]],Orders[[#This Row],[Order Value]])</f>
        <v>O01177C045820292.722</v>
      </c>
    </row>
    <row r="1890" spans="1:19" x14ac:dyDescent="0.25">
      <c r="A1890" s="1" t="s">
        <v>2375</v>
      </c>
      <c r="B1890" s="1" t="s">
        <v>168</v>
      </c>
      <c r="C1890" s="1" t="s">
        <v>73</v>
      </c>
      <c r="D1890" s="1" t="str">
        <f>VLOOKUP(C1890,Products[],2,FALSE)</f>
        <v>Mobile Accessories Max 508</v>
      </c>
      <c r="E1890" s="1" t="str">
        <f>VLOOKUP(Orders[[#This Row],[ProductID]],Products[],3,FALSE)</f>
        <v>Electronics</v>
      </c>
      <c r="F1890" s="1" t="s">
        <v>55</v>
      </c>
      <c r="G1890" s="1" t="str">
        <f>_xlfn.XLOOKUP(Orders[[#This Row],[CustomerID]],'Customers'!A:A,'Customers'!E:E)</f>
        <v>SMB</v>
      </c>
      <c r="H1890" s="2">
        <v>45477</v>
      </c>
      <c r="I1890" s="2">
        <v>45478</v>
      </c>
      <c r="J1890">
        <v>22</v>
      </c>
      <c r="K1890">
        <v>1091.56</v>
      </c>
      <c r="L1890">
        <v>0.1</v>
      </c>
      <c r="M1890" s="1" t="s">
        <v>52</v>
      </c>
      <c r="N1890" s="1" t="s">
        <v>15</v>
      </c>
      <c r="O1890" s="1" t="s">
        <v>35</v>
      </c>
      <c r="P1890" s="3">
        <f>Orders[[#This Row],[Quantity]]*Orders[[#This Row],[UnitPrice]]*(1-Orders[[#This Row],[Discount]])</f>
        <v>21612.887999999999</v>
      </c>
      <c r="Q1890" s="1" t="str">
        <f>IF(AND(Orders[[#This Row],[Order Value]]&gt;50000,Orders[[#This Row],[Status]]="Completed"),"Yes","No")</f>
        <v>No</v>
      </c>
      <c r="R1890" s="1" t="str">
        <f>IF(OR(Orders[[#This Row],[Region]]="Dhaka",Orders[[#This Row],[Region]]="Chattogram"),"Priority","Standard")</f>
        <v>Priority</v>
      </c>
      <c r="S1890" s="1" t="str">
        <f>_xlfn.CONCAT(Orders[[#This Row],[OrderID]],Orders[[#This Row],[CustomerID]],Orders[[#This Row],[Order Value]])</f>
        <v>O04680C033621612.888</v>
      </c>
    </row>
    <row r="1891" spans="1:19" x14ac:dyDescent="0.25">
      <c r="A1891" s="1" t="s">
        <v>2376</v>
      </c>
      <c r="B1891" s="1" t="s">
        <v>775</v>
      </c>
      <c r="C1891" s="1" t="s">
        <v>46</v>
      </c>
      <c r="D1891" s="1" t="str">
        <f>VLOOKUP(C1891,Products[],2,FALSE)</f>
        <v>Tables Max 631</v>
      </c>
      <c r="E1891" s="1" t="str">
        <f>VLOOKUP(Orders[[#This Row],[ProductID]],Products[],3,FALSE)</f>
        <v>Furniture</v>
      </c>
      <c r="F1891" s="1" t="s">
        <v>33</v>
      </c>
      <c r="G1891" s="1" t="str">
        <f>_xlfn.XLOOKUP(Orders[[#This Row],[CustomerID]],'Customers'!A:A,'Customers'!E:E)</f>
        <v>Home Office</v>
      </c>
      <c r="H1891" s="2">
        <v>45315</v>
      </c>
      <c r="I1891" s="2">
        <v>45328</v>
      </c>
      <c r="J1891">
        <v>17</v>
      </c>
      <c r="K1891">
        <v>948.48</v>
      </c>
      <c r="L1891">
        <v>0</v>
      </c>
      <c r="M1891" s="1" t="s">
        <v>39</v>
      </c>
      <c r="N1891" s="1" t="s">
        <v>34</v>
      </c>
      <c r="O1891" s="1" t="s">
        <v>21</v>
      </c>
      <c r="P1891" s="3">
        <f>Orders[[#This Row],[Quantity]]*Orders[[#This Row],[UnitPrice]]*(1-Orders[[#This Row],[Discount]])</f>
        <v>16124.16</v>
      </c>
      <c r="Q1891" s="1" t="str">
        <f>IF(AND(Orders[[#This Row],[Order Value]]&gt;50000,Orders[[#This Row],[Status]]="Completed"),"Yes","No")</f>
        <v>No</v>
      </c>
      <c r="R1891" s="1" t="str">
        <f>IF(OR(Orders[[#This Row],[Region]]="Dhaka",Orders[[#This Row],[Region]]="Chattogram"),"Priority","Standard")</f>
        <v>Standard</v>
      </c>
      <c r="S1891" s="1" t="str">
        <f>_xlfn.CONCAT(Orders[[#This Row],[OrderID]],Orders[[#This Row],[CustomerID]],Orders[[#This Row],[Order Value]])</f>
        <v>O00300C004016124.16</v>
      </c>
    </row>
    <row r="1892" spans="1:19" x14ac:dyDescent="0.25">
      <c r="A1892" s="1" t="s">
        <v>2377</v>
      </c>
      <c r="B1892" s="1" t="s">
        <v>697</v>
      </c>
      <c r="C1892" s="1" t="s">
        <v>141</v>
      </c>
      <c r="D1892" s="1" t="str">
        <f>VLOOKUP(C1892,Products[],2,FALSE)</f>
        <v>Footwear Deluxe 366</v>
      </c>
      <c r="E1892" s="1" t="str">
        <f>VLOOKUP(Orders[[#This Row],[ProductID]],Products[],3,FALSE)</f>
        <v>Apparel</v>
      </c>
      <c r="F1892" s="1" t="s">
        <v>152</v>
      </c>
      <c r="G1892" s="1" t="str">
        <f>_xlfn.XLOOKUP(Orders[[#This Row],[CustomerID]],'Customers'!A:A,'Customers'!E:E)</f>
        <v>SMB</v>
      </c>
      <c r="H1892" s="2">
        <v>45767</v>
      </c>
      <c r="I1892" s="2">
        <v>45770</v>
      </c>
      <c r="J1892">
        <v>15</v>
      </c>
      <c r="K1892">
        <v>1323.43</v>
      </c>
      <c r="L1892">
        <v>0.2</v>
      </c>
      <c r="M1892" s="1" t="s">
        <v>43</v>
      </c>
      <c r="N1892" s="1" t="s">
        <v>34</v>
      </c>
      <c r="O1892" s="1" t="s">
        <v>35</v>
      </c>
      <c r="P1892" s="3">
        <f>Orders[[#This Row],[Quantity]]*Orders[[#This Row],[UnitPrice]]*(1-Orders[[#This Row],[Discount]])</f>
        <v>15881.160000000002</v>
      </c>
      <c r="Q1892" s="1" t="str">
        <f>IF(AND(Orders[[#This Row],[Order Value]]&gt;50000,Orders[[#This Row],[Status]]="Completed"),"Yes","No")</f>
        <v>No</v>
      </c>
      <c r="R1892" s="1" t="str">
        <f>IF(OR(Orders[[#This Row],[Region]]="Dhaka",Orders[[#This Row],[Region]]="Chattogram"),"Priority","Standard")</f>
        <v>Standard</v>
      </c>
      <c r="S1892" s="1" t="str">
        <f>_xlfn.CONCAT(Orders[[#This Row],[OrderID]],Orders[[#This Row],[CustomerID]],Orders[[#This Row],[Order Value]])</f>
        <v>O01632C024615881.16</v>
      </c>
    </row>
    <row r="1893" spans="1:19" x14ac:dyDescent="0.25">
      <c r="A1893" s="1" t="s">
        <v>2378</v>
      </c>
      <c r="B1893" s="1" t="s">
        <v>274</v>
      </c>
      <c r="C1893" s="1" t="s">
        <v>178</v>
      </c>
      <c r="D1893" s="1" t="str">
        <f>VLOOKUP(C1893,Products[],2,FALSE)</f>
        <v>Personal Care Mini 570</v>
      </c>
      <c r="E1893" s="1" t="str">
        <f>VLOOKUP(Orders[[#This Row],[ProductID]],Products[],3,FALSE)</f>
        <v>Groceries</v>
      </c>
      <c r="F1893" s="1" t="s">
        <v>82</v>
      </c>
      <c r="G1893" s="1" t="str">
        <f>_xlfn.XLOOKUP(Orders[[#This Row],[CustomerID]],'Customers'!A:A,'Customers'!E:E)</f>
        <v>SMB</v>
      </c>
      <c r="H1893" s="2">
        <v>45925</v>
      </c>
      <c r="I1893" s="2">
        <v>45926</v>
      </c>
      <c r="J1893">
        <v>4</v>
      </c>
      <c r="K1893">
        <v>1595.52</v>
      </c>
      <c r="L1893">
        <v>0.05</v>
      </c>
      <c r="M1893" s="1" t="s">
        <v>14</v>
      </c>
      <c r="N1893" s="1" t="s">
        <v>34</v>
      </c>
      <c r="O1893" s="1" t="s">
        <v>21</v>
      </c>
      <c r="P1893" s="3">
        <f>Orders[[#This Row],[Quantity]]*Orders[[#This Row],[UnitPrice]]*(1-Orders[[#This Row],[Discount]])</f>
        <v>6062.9759999999997</v>
      </c>
      <c r="Q1893" s="1" t="str">
        <f>IF(AND(Orders[[#This Row],[Order Value]]&gt;50000,Orders[[#This Row],[Status]]="Completed"),"Yes","No")</f>
        <v>No</v>
      </c>
      <c r="R1893" s="1" t="str">
        <f>IF(OR(Orders[[#This Row],[Region]]="Dhaka",Orders[[#This Row],[Region]]="Chattogram"),"Priority","Standard")</f>
        <v>Standard</v>
      </c>
      <c r="S1893" s="1" t="str">
        <f>_xlfn.CONCAT(Orders[[#This Row],[OrderID]],Orders[[#This Row],[CustomerID]],Orders[[#This Row],[Order Value]])</f>
        <v>O01924C02476062.976</v>
      </c>
    </row>
    <row r="1894" spans="1:19" x14ac:dyDescent="0.25">
      <c r="A1894" s="1" t="s">
        <v>2379</v>
      </c>
      <c r="B1894" s="1" t="s">
        <v>1077</v>
      </c>
      <c r="C1894" s="1" t="s">
        <v>71</v>
      </c>
      <c r="D1894" s="1" t="str">
        <f>VLOOKUP(C1894,Products[],2,FALSE)</f>
        <v>Cameras Classic 922</v>
      </c>
      <c r="E1894" s="1" t="str">
        <f>VLOOKUP(Orders[[#This Row],[ProductID]],Products[],3,FALSE)</f>
        <v>Electronics</v>
      </c>
      <c r="F1894" s="1" t="s">
        <v>105</v>
      </c>
      <c r="G1894" s="1" t="str">
        <f>_xlfn.XLOOKUP(Orders[[#This Row],[CustomerID]],'Customers'!A:A,'Customers'!E:E)</f>
        <v>Home Office</v>
      </c>
      <c r="H1894" s="2">
        <v>45744</v>
      </c>
      <c r="I1894" s="2">
        <v>45754</v>
      </c>
      <c r="J1894">
        <v>8</v>
      </c>
      <c r="K1894">
        <v>3260.53</v>
      </c>
      <c r="L1894">
        <v>0.2</v>
      </c>
      <c r="M1894" s="1" t="s">
        <v>52</v>
      </c>
      <c r="N1894" s="1" t="s">
        <v>34</v>
      </c>
      <c r="O1894" s="1" t="s">
        <v>29</v>
      </c>
      <c r="P1894" s="3">
        <f>Orders[[#This Row],[Quantity]]*Orders[[#This Row],[UnitPrice]]*(1-Orders[[#This Row],[Discount]])</f>
        <v>20867.392000000003</v>
      </c>
      <c r="Q1894" s="1" t="str">
        <f>IF(AND(Orders[[#This Row],[Order Value]]&gt;50000,Orders[[#This Row],[Status]]="Completed"),"Yes","No")</f>
        <v>No</v>
      </c>
      <c r="R1894" s="1" t="str">
        <f>IF(OR(Orders[[#This Row],[Region]]="Dhaka",Orders[[#This Row],[Region]]="Chattogram"),"Priority","Standard")</f>
        <v>Priority</v>
      </c>
      <c r="S1894" s="1" t="str">
        <f>_xlfn.CONCAT(Orders[[#This Row],[OrderID]],Orders[[#This Row],[CustomerID]],Orders[[#This Row],[Order Value]])</f>
        <v>O01179C003420867.392</v>
      </c>
    </row>
    <row r="1895" spans="1:19" x14ac:dyDescent="0.25">
      <c r="A1895" s="1" t="s">
        <v>2380</v>
      </c>
      <c r="B1895" s="1" t="s">
        <v>493</v>
      </c>
      <c r="C1895" s="1" t="s">
        <v>473</v>
      </c>
      <c r="D1895" s="1" t="str">
        <f>VLOOKUP(C1895,Products[],2,FALSE)</f>
        <v>Laptops Prime 770</v>
      </c>
      <c r="E1895" s="1" t="str">
        <f>VLOOKUP(Orders[[#This Row],[ProductID]],Products[],3,FALSE)</f>
        <v>Electronics</v>
      </c>
      <c r="F1895" s="1" t="s">
        <v>23</v>
      </c>
      <c r="G1895" s="1" t="str">
        <f>_xlfn.XLOOKUP(Orders[[#This Row],[CustomerID]],'Customers'!A:A,'Customers'!E:E)</f>
        <v>Consumer</v>
      </c>
      <c r="H1895" s="2">
        <v>45835</v>
      </c>
      <c r="I1895" s="2">
        <v>45848</v>
      </c>
      <c r="J1895">
        <v>10</v>
      </c>
      <c r="K1895">
        <v>2625.16</v>
      </c>
      <c r="L1895">
        <v>0.15</v>
      </c>
      <c r="M1895" s="1" t="s">
        <v>43</v>
      </c>
      <c r="N1895" s="1" t="s">
        <v>34</v>
      </c>
      <c r="O1895" s="1" t="s">
        <v>35</v>
      </c>
      <c r="P1895" s="3">
        <f>Orders[[#This Row],[Quantity]]*Orders[[#This Row],[UnitPrice]]*(1-Orders[[#This Row],[Discount]])</f>
        <v>22313.859999999997</v>
      </c>
      <c r="Q1895" s="1" t="str">
        <f>IF(AND(Orders[[#This Row],[Order Value]]&gt;50000,Orders[[#This Row],[Status]]="Completed"),"Yes","No")</f>
        <v>No</v>
      </c>
      <c r="R1895" s="1" t="str">
        <f>IF(OR(Orders[[#This Row],[Region]]="Dhaka",Orders[[#This Row],[Region]]="Chattogram"),"Priority","Standard")</f>
        <v>Standard</v>
      </c>
      <c r="S1895" s="1" t="str">
        <f>_xlfn.CONCAT(Orders[[#This Row],[OrderID]],Orders[[#This Row],[CustomerID]],Orders[[#This Row],[Order Value]])</f>
        <v>O05451C049322313.86</v>
      </c>
    </row>
    <row r="1896" spans="1:19" x14ac:dyDescent="0.25">
      <c r="A1896" s="1" t="s">
        <v>2381</v>
      </c>
      <c r="B1896" s="1" t="s">
        <v>1555</v>
      </c>
      <c r="C1896" s="1" t="s">
        <v>151</v>
      </c>
      <c r="D1896" s="1" t="str">
        <f>VLOOKUP(C1896,Products[],2,FALSE)</f>
        <v>Paper Lite 570</v>
      </c>
      <c r="E1896" s="1" t="str">
        <f>VLOOKUP(Orders[[#This Row],[ProductID]],Products[],3,FALSE)</f>
        <v>Office Supplies</v>
      </c>
      <c r="F1896" s="1" t="s">
        <v>82</v>
      </c>
      <c r="G1896" s="1" t="str">
        <f>_xlfn.XLOOKUP(Orders[[#This Row],[CustomerID]],'Customers'!A:A,'Customers'!E:E)</f>
        <v>Home Office</v>
      </c>
      <c r="H1896" s="2">
        <v>45779</v>
      </c>
      <c r="I1896" s="2">
        <v>45786</v>
      </c>
      <c r="J1896">
        <v>23</v>
      </c>
      <c r="K1896">
        <v>3322.6</v>
      </c>
      <c r="L1896">
        <v>0.2</v>
      </c>
      <c r="M1896" s="1" t="s">
        <v>14</v>
      </c>
      <c r="N1896" s="1" t="s">
        <v>34</v>
      </c>
      <c r="O1896" s="1" t="s">
        <v>29</v>
      </c>
      <c r="P1896" s="3">
        <f>Orders[[#This Row],[Quantity]]*Orders[[#This Row],[UnitPrice]]*(1-Orders[[#This Row],[Discount]])</f>
        <v>61135.840000000004</v>
      </c>
      <c r="Q1896" s="1" t="str">
        <f>IF(AND(Orders[[#This Row],[Order Value]]&gt;50000,Orders[[#This Row],[Status]]="Completed"),"Yes","No")</f>
        <v>Yes</v>
      </c>
      <c r="R1896" s="1" t="str">
        <f>IF(OR(Orders[[#This Row],[Region]]="Dhaka",Orders[[#This Row],[Region]]="Chattogram"),"Priority","Standard")</f>
        <v>Standard</v>
      </c>
      <c r="S1896" s="1" t="str">
        <f>_xlfn.CONCAT(Orders[[#This Row],[OrderID]],Orders[[#This Row],[CustomerID]],Orders[[#This Row],[Order Value]])</f>
        <v>O01518C019961135.84</v>
      </c>
    </row>
    <row r="1897" spans="1:19" x14ac:dyDescent="0.25">
      <c r="A1897" s="1" t="s">
        <v>2382</v>
      </c>
      <c r="B1897" s="1" t="s">
        <v>449</v>
      </c>
      <c r="C1897" s="1" t="s">
        <v>46</v>
      </c>
      <c r="D1897" s="1" t="str">
        <f>VLOOKUP(C1897,Products[],2,FALSE)</f>
        <v>Tables Max 631</v>
      </c>
      <c r="E1897" s="1" t="str">
        <f>VLOOKUP(Orders[[#This Row],[ProductID]],Products[],3,FALSE)</f>
        <v>Furniture</v>
      </c>
      <c r="F1897" s="1" t="s">
        <v>79</v>
      </c>
      <c r="G1897" s="1" t="str">
        <f>_xlfn.XLOOKUP(Orders[[#This Row],[CustomerID]],'Customers'!A:A,'Customers'!E:E)</f>
        <v>SMB</v>
      </c>
      <c r="H1897" s="2">
        <v>45789</v>
      </c>
      <c r="I1897" s="2">
        <v>45799</v>
      </c>
      <c r="J1897">
        <v>3</v>
      </c>
      <c r="K1897">
        <v>5431.92</v>
      </c>
      <c r="L1897">
        <v>0</v>
      </c>
      <c r="M1897" s="1" t="s">
        <v>14</v>
      </c>
      <c r="N1897" s="1" t="s">
        <v>28</v>
      </c>
      <c r="O1897" s="1" t="s">
        <v>29</v>
      </c>
      <c r="P1897" s="3">
        <f>Orders[[#This Row],[Quantity]]*Orders[[#This Row],[UnitPrice]]*(1-Orders[[#This Row],[Discount]])</f>
        <v>16295.76</v>
      </c>
      <c r="Q1897" s="1" t="str">
        <f>IF(AND(Orders[[#This Row],[Order Value]]&gt;50000,Orders[[#This Row],[Status]]="Completed"),"Yes","No")</f>
        <v>No</v>
      </c>
      <c r="R1897" s="1" t="str">
        <f>IF(OR(Orders[[#This Row],[Region]]="Dhaka",Orders[[#This Row],[Region]]="Chattogram"),"Priority","Standard")</f>
        <v>Standard</v>
      </c>
      <c r="S1897" s="1" t="str">
        <f>_xlfn.CONCAT(Orders[[#This Row],[OrderID]],Orders[[#This Row],[CustomerID]],Orders[[#This Row],[Order Value]])</f>
        <v>O01609C020916295.76</v>
      </c>
    </row>
    <row r="1898" spans="1:19" x14ac:dyDescent="0.25">
      <c r="A1898" s="1" t="s">
        <v>2383</v>
      </c>
      <c r="B1898" s="1" t="s">
        <v>277</v>
      </c>
      <c r="C1898" s="1" t="s">
        <v>81</v>
      </c>
      <c r="D1898" s="1" t="str">
        <f>VLOOKUP(C1898,Products[],2,FALSE)</f>
        <v>Beverages Pro 760</v>
      </c>
      <c r="E1898" s="1" t="str">
        <f>VLOOKUP(Orders[[#This Row],[ProductID]],Products[],3,FALSE)</f>
        <v>Groceries</v>
      </c>
      <c r="F1898" s="1" t="s">
        <v>63</v>
      </c>
      <c r="G1898" s="1" t="str">
        <f>_xlfn.XLOOKUP(Orders[[#This Row],[CustomerID]],'Customers'!A:A,'Customers'!E:E)</f>
        <v>Corporate</v>
      </c>
      <c r="H1898" s="2">
        <v>45974</v>
      </c>
      <c r="I1898" s="2">
        <v>45980</v>
      </c>
      <c r="J1898">
        <v>2</v>
      </c>
      <c r="K1898">
        <v>4762.1499999999996</v>
      </c>
      <c r="L1898">
        <v>0</v>
      </c>
      <c r="M1898" s="1" t="s">
        <v>39</v>
      </c>
      <c r="N1898" s="1" t="s">
        <v>15</v>
      </c>
      <c r="O1898" s="1" t="s">
        <v>24</v>
      </c>
      <c r="P1898" s="3">
        <f>Orders[[#This Row],[Quantity]]*Orders[[#This Row],[UnitPrice]]*(1-Orders[[#This Row],[Discount]])</f>
        <v>9524.2999999999993</v>
      </c>
      <c r="Q1898" s="1" t="str">
        <f>IF(AND(Orders[[#This Row],[Order Value]]&gt;50000,Orders[[#This Row],[Status]]="Completed"),"Yes","No")</f>
        <v>No</v>
      </c>
      <c r="R1898" s="1" t="str">
        <f>IF(OR(Orders[[#This Row],[Region]]="Dhaka",Orders[[#This Row],[Region]]="Chattogram"),"Priority","Standard")</f>
        <v>Standard</v>
      </c>
      <c r="S1898" s="1" t="str">
        <f>_xlfn.CONCAT(Orders[[#This Row],[OrderID]],Orders[[#This Row],[CustomerID]],Orders[[#This Row],[Order Value]])</f>
        <v>O03790C00419524.3</v>
      </c>
    </row>
    <row r="1899" spans="1:19" x14ac:dyDescent="0.25">
      <c r="A1899" s="1" t="s">
        <v>2384</v>
      </c>
      <c r="B1899" s="1" t="s">
        <v>802</v>
      </c>
      <c r="C1899" s="1" t="s">
        <v>157</v>
      </c>
      <c r="D1899" s="1" t="str">
        <f>VLOOKUP(C1899,Products[],2,FALSE)</f>
        <v>Snacks Deluxe 862</v>
      </c>
      <c r="E1899" s="1" t="str">
        <f>VLOOKUP(Orders[[#This Row],[ProductID]],Products[],3,FALSE)</f>
        <v>Groceries</v>
      </c>
      <c r="F1899" s="1" t="s">
        <v>42</v>
      </c>
      <c r="G1899" s="1" t="str">
        <f>_xlfn.XLOOKUP(Orders[[#This Row],[CustomerID]],'Customers'!A:A,'Customers'!E:E)</f>
        <v>Consumer</v>
      </c>
      <c r="H1899" s="2">
        <v>45608</v>
      </c>
      <c r="I1899" s="2">
        <v>45618</v>
      </c>
      <c r="J1899">
        <v>24</v>
      </c>
      <c r="K1899">
        <v>5254.66</v>
      </c>
      <c r="L1899">
        <v>0</v>
      </c>
      <c r="M1899" s="1" t="s">
        <v>14</v>
      </c>
      <c r="N1899" s="1" t="s">
        <v>15</v>
      </c>
      <c r="O1899" s="1" t="s">
        <v>35</v>
      </c>
      <c r="P1899" s="3">
        <f>Orders[[#This Row],[Quantity]]*Orders[[#This Row],[UnitPrice]]*(1-Orders[[#This Row],[Discount]])</f>
        <v>126111.84</v>
      </c>
      <c r="Q1899" s="1" t="str">
        <f>IF(AND(Orders[[#This Row],[Order Value]]&gt;50000,Orders[[#This Row],[Status]]="Completed"),"Yes","No")</f>
        <v>No</v>
      </c>
      <c r="R1899" s="1" t="str">
        <f>IF(OR(Orders[[#This Row],[Region]]="Dhaka",Orders[[#This Row],[Region]]="Chattogram"),"Priority","Standard")</f>
        <v>Standard</v>
      </c>
      <c r="S1899" s="1" t="str">
        <f>_xlfn.CONCAT(Orders[[#This Row],[OrderID]],Orders[[#This Row],[CustomerID]],Orders[[#This Row],[Order Value]])</f>
        <v>O03379C0410126111.84</v>
      </c>
    </row>
    <row r="1900" spans="1:19" x14ac:dyDescent="0.25">
      <c r="A1900" s="1" t="s">
        <v>2385</v>
      </c>
      <c r="B1900" s="1" t="s">
        <v>598</v>
      </c>
      <c r="C1900" s="1" t="s">
        <v>68</v>
      </c>
      <c r="D1900" s="1" t="str">
        <f>VLOOKUP(C1900,Products[],2,FALSE)</f>
        <v>Tables Prime 385</v>
      </c>
      <c r="E1900" s="1" t="str">
        <f>VLOOKUP(Orders[[#This Row],[ProductID]],Products[],3,FALSE)</f>
        <v>Furniture</v>
      </c>
      <c r="F1900" s="1" t="s">
        <v>152</v>
      </c>
      <c r="G1900" s="1" t="str">
        <f>_xlfn.XLOOKUP(Orders[[#This Row],[CustomerID]],'Customers'!A:A,'Customers'!E:E)</f>
        <v>Corporate</v>
      </c>
      <c r="H1900" s="2">
        <v>45728</v>
      </c>
      <c r="I1900" s="2">
        <v>45728</v>
      </c>
      <c r="J1900">
        <v>10</v>
      </c>
      <c r="K1900">
        <v>4751.29</v>
      </c>
      <c r="L1900">
        <v>0.05</v>
      </c>
      <c r="M1900" s="1" t="s">
        <v>14</v>
      </c>
      <c r="N1900" s="1" t="s">
        <v>34</v>
      </c>
      <c r="O1900" s="1" t="s">
        <v>35</v>
      </c>
      <c r="P1900" s="3">
        <f>Orders[[#This Row],[Quantity]]*Orders[[#This Row],[UnitPrice]]*(1-Orders[[#This Row],[Discount]])</f>
        <v>45137.254999999997</v>
      </c>
      <c r="Q1900" s="1" t="str">
        <f>IF(AND(Orders[[#This Row],[Order Value]]&gt;50000,Orders[[#This Row],[Status]]="Completed"),"Yes","No")</f>
        <v>No</v>
      </c>
      <c r="R1900" s="1" t="str">
        <f>IF(OR(Orders[[#This Row],[Region]]="Dhaka",Orders[[#This Row],[Region]]="Chattogram"),"Priority","Standard")</f>
        <v>Standard</v>
      </c>
      <c r="S1900" s="1" t="str">
        <f>_xlfn.CONCAT(Orders[[#This Row],[OrderID]],Orders[[#This Row],[CustomerID]],Orders[[#This Row],[Order Value]])</f>
        <v>O01335C017845137.255</v>
      </c>
    </row>
    <row r="1901" spans="1:19" x14ac:dyDescent="0.25">
      <c r="A1901" s="1" t="s">
        <v>2386</v>
      </c>
      <c r="B1901" s="1" t="s">
        <v>224</v>
      </c>
      <c r="C1901" s="1" t="s">
        <v>297</v>
      </c>
      <c r="D1901" s="1" t="str">
        <f>VLOOKUP(C1901,Products[],2,FALSE)</f>
        <v>Household Standard 552</v>
      </c>
      <c r="E1901" s="1" t="str">
        <f>VLOOKUP(Orders[[#This Row],[ProductID]],Products[],3,FALSE)</f>
        <v>Groceries</v>
      </c>
      <c r="F1901" s="1" t="s">
        <v>19</v>
      </c>
      <c r="G1901" s="1" t="str">
        <f>_xlfn.XLOOKUP(Orders[[#This Row],[CustomerID]],'Customers'!A:A,'Customers'!E:E)</f>
        <v>SMB</v>
      </c>
      <c r="H1901" s="2">
        <v>45916</v>
      </c>
      <c r="I1901" s="2">
        <v>45915</v>
      </c>
      <c r="J1901">
        <v>22</v>
      </c>
      <c r="K1901">
        <v>6075.75</v>
      </c>
      <c r="L1901">
        <v>0</v>
      </c>
      <c r="M1901" s="1" t="s">
        <v>52</v>
      </c>
      <c r="N1901" s="1" t="s">
        <v>34</v>
      </c>
      <c r="O1901" s="1" t="s">
        <v>29</v>
      </c>
      <c r="P1901" s="3">
        <f>Orders[[#This Row],[Quantity]]*Orders[[#This Row],[UnitPrice]]*(1-Orders[[#This Row],[Discount]])</f>
        <v>133666.5</v>
      </c>
      <c r="Q1901" s="1" t="str">
        <f>IF(AND(Orders[[#This Row],[Order Value]]&gt;50000,Orders[[#This Row],[Status]]="Completed"),"Yes","No")</f>
        <v>Yes</v>
      </c>
      <c r="R1901" s="1" t="str">
        <f>IF(OR(Orders[[#This Row],[Region]]="Dhaka",Orders[[#This Row],[Region]]="Chattogram"),"Priority","Standard")</f>
        <v>Priority</v>
      </c>
      <c r="S1901" s="1" t="str">
        <f>_xlfn.CONCAT(Orders[[#This Row],[OrderID]],Orders[[#This Row],[CustomerID]],Orders[[#This Row],[Order Value]])</f>
        <v>O04873C0481133666.5</v>
      </c>
    </row>
    <row r="1902" spans="1:19" x14ac:dyDescent="0.25">
      <c r="A1902" s="1" t="s">
        <v>2387</v>
      </c>
      <c r="B1902" s="1" t="s">
        <v>615</v>
      </c>
      <c r="C1902" s="1" t="s">
        <v>162</v>
      </c>
      <c r="D1902" s="1" t="str">
        <f>VLOOKUP(C1902,Products[],2,FALSE)</f>
        <v>Binders Lite 852</v>
      </c>
      <c r="E1902" s="1" t="str">
        <f>VLOOKUP(Orders[[#This Row],[ProductID]],Products[],3,FALSE)</f>
        <v>Office Supplies</v>
      </c>
      <c r="F1902" s="1" t="s">
        <v>23</v>
      </c>
      <c r="G1902" s="1" t="str">
        <f>_xlfn.XLOOKUP(Orders[[#This Row],[CustomerID]],'Customers'!A:A,'Customers'!E:E)</f>
        <v>SMB</v>
      </c>
      <c r="H1902" s="2">
        <v>45902</v>
      </c>
      <c r="I1902" s="2">
        <v>45906</v>
      </c>
      <c r="J1902">
        <v>4</v>
      </c>
      <c r="K1902">
        <v>1012.34</v>
      </c>
      <c r="L1902">
        <v>0</v>
      </c>
      <c r="M1902" s="1" t="s">
        <v>14</v>
      </c>
      <c r="N1902" s="1" t="s">
        <v>34</v>
      </c>
      <c r="O1902" s="1" t="s">
        <v>29</v>
      </c>
      <c r="P1902" s="3">
        <f>Orders[[#This Row],[Quantity]]*Orders[[#This Row],[UnitPrice]]*(1-Orders[[#This Row],[Discount]])</f>
        <v>4049.36</v>
      </c>
      <c r="Q1902" s="1" t="str">
        <f>IF(AND(Orders[[#This Row],[Order Value]]&gt;50000,Orders[[#This Row],[Status]]="Completed"),"Yes","No")</f>
        <v>No</v>
      </c>
      <c r="R1902" s="1" t="str">
        <f>IF(OR(Orders[[#This Row],[Region]]="Dhaka",Orders[[#This Row],[Region]]="Chattogram"),"Priority","Standard")</f>
        <v>Standard</v>
      </c>
      <c r="S1902" s="1" t="str">
        <f>_xlfn.CONCAT(Orders[[#This Row],[OrderID]],Orders[[#This Row],[CustomerID]],Orders[[#This Row],[Order Value]])</f>
        <v>O02268C03224049.36</v>
      </c>
    </row>
    <row r="1903" spans="1:19" x14ac:dyDescent="0.25">
      <c r="A1903" s="1" t="s">
        <v>2388</v>
      </c>
      <c r="B1903" s="1" t="s">
        <v>257</v>
      </c>
      <c r="C1903" s="1" t="s">
        <v>32</v>
      </c>
      <c r="D1903" s="1" t="str">
        <f>VLOOKUP(C1903,Products[],2,FALSE)</f>
        <v>Binders Max 146</v>
      </c>
      <c r="E1903" s="1" t="str">
        <f>VLOOKUP(Orders[[#This Row],[ProductID]],Products[],3,FALSE)</f>
        <v>Office Supplies</v>
      </c>
      <c r="F1903" s="1" t="s">
        <v>42</v>
      </c>
      <c r="G1903" s="1" t="str">
        <f>_xlfn.XLOOKUP(Orders[[#This Row],[CustomerID]],'Customers'!A:A,'Customers'!E:E)</f>
        <v>consumer</v>
      </c>
      <c r="H1903" s="2">
        <v>45470</v>
      </c>
      <c r="I1903" s="2">
        <v>45472</v>
      </c>
      <c r="J1903">
        <v>24</v>
      </c>
      <c r="K1903">
        <v>5073.05</v>
      </c>
      <c r="L1903">
        <v>0</v>
      </c>
      <c r="M1903" s="1" t="s">
        <v>39</v>
      </c>
      <c r="N1903" s="1" t="s">
        <v>84</v>
      </c>
      <c r="O1903" s="1" t="s">
        <v>24</v>
      </c>
      <c r="P1903" s="3">
        <f>Orders[[#This Row],[Quantity]]*Orders[[#This Row],[UnitPrice]]*(1-Orders[[#This Row],[Discount]])</f>
        <v>121753.20000000001</v>
      </c>
      <c r="Q1903" s="1" t="str">
        <f>IF(AND(Orders[[#This Row],[Order Value]]&gt;50000,Orders[[#This Row],[Status]]="Completed"),"Yes","No")</f>
        <v>No</v>
      </c>
      <c r="R1903" s="1" t="str">
        <f>IF(OR(Orders[[#This Row],[Region]]="Dhaka",Orders[[#This Row],[Region]]="Chattogram"),"Priority","Standard")</f>
        <v>Standard</v>
      </c>
      <c r="S1903" s="1" t="str">
        <f>_xlfn.CONCAT(Orders[[#This Row],[OrderID]],Orders[[#This Row],[CustomerID]],Orders[[#This Row],[Order Value]])</f>
        <v>O03003C0204121753.2</v>
      </c>
    </row>
    <row r="1904" spans="1:19" x14ac:dyDescent="0.25">
      <c r="A1904" s="1" t="s">
        <v>2389</v>
      </c>
      <c r="B1904" s="1" t="s">
        <v>1028</v>
      </c>
      <c r="C1904" s="1" t="s">
        <v>128</v>
      </c>
      <c r="D1904" s="1" t="str">
        <f>VLOOKUP(C1904,Products[],2,FALSE)</f>
        <v>Paper Prime 195</v>
      </c>
      <c r="E1904" s="1" t="str">
        <f>VLOOKUP(Orders[[#This Row],[ProductID]],Products[],3,FALSE)</f>
        <v>Office Supplies</v>
      </c>
      <c r="F1904" s="1" t="s">
        <v>23</v>
      </c>
      <c r="G1904" s="1" t="str">
        <f>_xlfn.XLOOKUP(Orders[[#This Row],[CustomerID]],'Customers'!A:A,'Customers'!E:E)</f>
        <v>SMB</v>
      </c>
      <c r="H1904" s="2">
        <v>45740</v>
      </c>
      <c r="I1904" s="2">
        <v>45744</v>
      </c>
      <c r="J1904">
        <v>3</v>
      </c>
      <c r="K1904">
        <v>3973.43</v>
      </c>
      <c r="L1904">
        <v>0.1</v>
      </c>
      <c r="M1904" s="1" t="s">
        <v>20</v>
      </c>
      <c r="N1904" s="1" t="s">
        <v>34</v>
      </c>
      <c r="O1904" s="1" t="s">
        <v>35</v>
      </c>
      <c r="P1904" s="3">
        <f>Orders[[#This Row],[Quantity]]*Orders[[#This Row],[UnitPrice]]*(1-Orders[[#This Row],[Discount]])</f>
        <v>10728.260999999999</v>
      </c>
      <c r="Q1904" s="1" t="str">
        <f>IF(AND(Orders[[#This Row],[Order Value]]&gt;50000,Orders[[#This Row],[Status]]="Completed"),"Yes","No")</f>
        <v>No</v>
      </c>
      <c r="R1904" s="1" t="str">
        <f>IF(OR(Orders[[#This Row],[Region]]="Dhaka",Orders[[#This Row],[Region]]="Chattogram"),"Priority","Standard")</f>
        <v>Priority</v>
      </c>
      <c r="S1904" s="1" t="str">
        <f>_xlfn.CONCAT(Orders[[#This Row],[OrderID]],Orders[[#This Row],[CustomerID]],Orders[[#This Row],[Order Value]])</f>
        <v>O05327C025310728.261</v>
      </c>
    </row>
    <row r="1905" spans="1:19" x14ac:dyDescent="0.25">
      <c r="A1905" s="1" t="s">
        <v>2390</v>
      </c>
      <c r="B1905" s="1" t="s">
        <v>520</v>
      </c>
      <c r="C1905" s="1" t="s">
        <v>54</v>
      </c>
      <c r="D1905" s="1" t="str">
        <f>VLOOKUP(C1905,Products[],2,FALSE)</f>
        <v>Women Lite 643</v>
      </c>
      <c r="E1905" s="1" t="str">
        <f>VLOOKUP(Orders[[#This Row],[ProductID]],Products[],3,FALSE)</f>
        <v>Apparel</v>
      </c>
      <c r="F1905" s="1" t="s">
        <v>82</v>
      </c>
      <c r="G1905" s="1" t="str">
        <f>_xlfn.XLOOKUP(Orders[[#This Row],[CustomerID]],'Customers'!A:A,'Customers'!E:E)</f>
        <v>Corporate</v>
      </c>
      <c r="H1905" s="2">
        <v>45445</v>
      </c>
      <c r="I1905" s="2">
        <v>45444</v>
      </c>
      <c r="J1905">
        <v>8</v>
      </c>
      <c r="K1905">
        <v>219.45</v>
      </c>
      <c r="L1905">
        <v>0</v>
      </c>
      <c r="M1905" s="1" t="s">
        <v>14</v>
      </c>
      <c r="N1905" s="1" t="s">
        <v>28</v>
      </c>
      <c r="O1905" s="1" t="s">
        <v>29</v>
      </c>
      <c r="P1905" s="3">
        <f>Orders[[#This Row],[Quantity]]*Orders[[#This Row],[UnitPrice]]*(1-Orders[[#This Row],[Discount]])</f>
        <v>1755.6</v>
      </c>
      <c r="Q1905" s="1" t="str">
        <f>IF(AND(Orders[[#This Row],[Order Value]]&gt;50000,Orders[[#This Row],[Status]]="Completed"),"Yes","No")</f>
        <v>No</v>
      </c>
      <c r="R1905" s="1" t="str">
        <f>IF(OR(Orders[[#This Row],[Region]]="Dhaka",Orders[[#This Row],[Region]]="Chattogram"),"Priority","Standard")</f>
        <v>Standard</v>
      </c>
      <c r="S1905" s="1" t="str">
        <f>_xlfn.CONCAT(Orders[[#This Row],[OrderID]],Orders[[#This Row],[CustomerID]],Orders[[#This Row],[Order Value]])</f>
        <v>O05407C02291755.6</v>
      </c>
    </row>
    <row r="1906" spans="1:19" x14ac:dyDescent="0.25">
      <c r="A1906" s="1" t="s">
        <v>2391</v>
      </c>
      <c r="B1906" s="1" t="s">
        <v>562</v>
      </c>
      <c r="C1906" s="1" t="s">
        <v>58</v>
      </c>
      <c r="D1906" s="1" t="str">
        <f>VLOOKUP(C1906,Products[],2,FALSE)</f>
        <v>Beverages Standard 258</v>
      </c>
      <c r="E1906" s="1" t="str">
        <f>VLOOKUP(Orders[[#This Row],[ProductID]],Products[],3,FALSE)</f>
        <v>Groceries</v>
      </c>
      <c r="F1906" s="1" t="s">
        <v>19</v>
      </c>
      <c r="G1906" s="1" t="str">
        <f>_xlfn.XLOOKUP(Orders[[#This Row],[CustomerID]],'Customers'!A:A,'Customers'!E:E)</f>
        <v>consumer</v>
      </c>
      <c r="H1906" s="2">
        <v>45483</v>
      </c>
      <c r="I1906" s="2">
        <v>45485</v>
      </c>
      <c r="J1906">
        <v>12</v>
      </c>
      <c r="K1906">
        <v>344.86</v>
      </c>
      <c r="L1906">
        <v>0.15</v>
      </c>
      <c r="M1906" s="1" t="s">
        <v>39</v>
      </c>
      <c r="N1906" s="1" t="s">
        <v>34</v>
      </c>
      <c r="O1906" s="1" t="s">
        <v>29</v>
      </c>
      <c r="P1906" s="3">
        <f>Orders[[#This Row],[Quantity]]*Orders[[#This Row],[UnitPrice]]*(1-Orders[[#This Row],[Discount]])</f>
        <v>3517.5719999999997</v>
      </c>
      <c r="Q1906" s="1" t="str">
        <f>IF(AND(Orders[[#This Row],[Order Value]]&gt;50000,Orders[[#This Row],[Status]]="Completed"),"Yes","No")</f>
        <v>No</v>
      </c>
      <c r="R1906" s="1" t="str">
        <f>IF(OR(Orders[[#This Row],[Region]]="Dhaka",Orders[[#This Row],[Region]]="Chattogram"),"Priority","Standard")</f>
        <v>Standard</v>
      </c>
      <c r="S1906" s="1" t="str">
        <f>_xlfn.CONCAT(Orders[[#This Row],[OrderID]],Orders[[#This Row],[CustomerID]],Orders[[#This Row],[Order Value]])</f>
        <v>O00734C00823517.572</v>
      </c>
    </row>
    <row r="1907" spans="1:19" x14ac:dyDescent="0.25">
      <c r="A1907" s="1" t="s">
        <v>2392</v>
      </c>
      <c r="B1907" s="1" t="s">
        <v>1144</v>
      </c>
      <c r="C1907" s="1" t="s">
        <v>54</v>
      </c>
      <c r="D1907" s="1" t="str">
        <f>VLOOKUP(C1907,Products[],2,FALSE)</f>
        <v>Women Lite 643</v>
      </c>
      <c r="E1907" s="1" t="str">
        <f>VLOOKUP(Orders[[#This Row],[ProductID]],Products[],3,FALSE)</f>
        <v>Apparel</v>
      </c>
      <c r="F1907" s="1" t="s">
        <v>79</v>
      </c>
      <c r="G1907" s="1" t="str">
        <f>_xlfn.XLOOKUP(Orders[[#This Row],[CustomerID]],'Customers'!A:A,'Customers'!E:E)</f>
        <v>consumer</v>
      </c>
      <c r="H1907" s="2">
        <v>45926</v>
      </c>
      <c r="I1907" s="2">
        <v>45932</v>
      </c>
      <c r="J1907">
        <v>19</v>
      </c>
      <c r="K1907">
        <v>936.81</v>
      </c>
      <c r="L1907">
        <v>0</v>
      </c>
      <c r="M1907" s="1" t="s">
        <v>20</v>
      </c>
      <c r="N1907" s="1" t="s">
        <v>84</v>
      </c>
      <c r="O1907" s="1" t="s">
        <v>21</v>
      </c>
      <c r="P1907" s="3">
        <f>Orders[[#This Row],[Quantity]]*Orders[[#This Row],[UnitPrice]]*(1-Orders[[#This Row],[Discount]])</f>
        <v>17799.39</v>
      </c>
      <c r="Q1907" s="1" t="str">
        <f>IF(AND(Orders[[#This Row],[Order Value]]&gt;50000,Orders[[#This Row],[Status]]="Completed"),"Yes","No")</f>
        <v>No</v>
      </c>
      <c r="R1907" s="1" t="str">
        <f>IF(OR(Orders[[#This Row],[Region]]="Dhaka",Orders[[#This Row],[Region]]="Chattogram"),"Priority","Standard")</f>
        <v>Priority</v>
      </c>
      <c r="S1907" s="1" t="str">
        <f>_xlfn.CONCAT(Orders[[#This Row],[OrderID]],Orders[[#This Row],[CustomerID]],Orders[[#This Row],[Order Value]])</f>
        <v>O04331C014917799.39</v>
      </c>
    </row>
    <row r="1908" spans="1:19" x14ac:dyDescent="0.25">
      <c r="A1908" s="1" t="s">
        <v>2393</v>
      </c>
      <c r="B1908" s="1" t="s">
        <v>1077</v>
      </c>
      <c r="C1908" s="1" t="s">
        <v>159</v>
      </c>
      <c r="D1908" s="1" t="str">
        <f>VLOOKUP(C1908,Products[],2,FALSE)</f>
        <v>Kids Pro 394</v>
      </c>
      <c r="E1908" s="1" t="str">
        <f>VLOOKUP(Orders[[#This Row],[ProductID]],Products[],3,FALSE)</f>
        <v>Apparel</v>
      </c>
      <c r="F1908" s="1" t="s">
        <v>79</v>
      </c>
      <c r="G1908" s="1" t="str">
        <f>_xlfn.XLOOKUP(Orders[[#This Row],[CustomerID]],'Customers'!A:A,'Customers'!E:E)</f>
        <v>Home Office</v>
      </c>
      <c r="H1908" s="2">
        <v>45359</v>
      </c>
      <c r="I1908" s="2">
        <v>45359</v>
      </c>
      <c r="J1908">
        <v>9</v>
      </c>
      <c r="K1908">
        <v>915</v>
      </c>
      <c r="L1908">
        <v>0.2</v>
      </c>
      <c r="M1908" s="1" t="s">
        <v>20</v>
      </c>
      <c r="N1908" s="1" t="s">
        <v>15</v>
      </c>
      <c r="O1908" s="1" t="s">
        <v>35</v>
      </c>
      <c r="P1908" s="3">
        <f>Orders[[#This Row],[Quantity]]*Orders[[#This Row],[UnitPrice]]*(1-Orders[[#This Row],[Discount]])</f>
        <v>6588</v>
      </c>
      <c r="Q1908" s="1" t="str">
        <f>IF(AND(Orders[[#This Row],[Order Value]]&gt;50000,Orders[[#This Row],[Status]]="Completed"),"Yes","No")</f>
        <v>No</v>
      </c>
      <c r="R1908" s="1" t="str">
        <f>IF(OR(Orders[[#This Row],[Region]]="Dhaka",Orders[[#This Row],[Region]]="Chattogram"),"Priority","Standard")</f>
        <v>Priority</v>
      </c>
      <c r="S1908" s="1" t="str">
        <f>_xlfn.CONCAT(Orders[[#This Row],[OrderID]],Orders[[#This Row],[CustomerID]],Orders[[#This Row],[Order Value]])</f>
        <v>O03209C00346588</v>
      </c>
    </row>
    <row r="1909" spans="1:19" x14ac:dyDescent="0.25">
      <c r="A1909" s="1" t="s">
        <v>2394</v>
      </c>
      <c r="B1909" s="1" t="s">
        <v>1555</v>
      </c>
      <c r="C1909" s="1" t="s">
        <v>133</v>
      </c>
      <c r="D1909" s="1" t="str">
        <f>VLOOKUP(C1909,Products[],2,FALSE)</f>
        <v>Paper Eco 932</v>
      </c>
      <c r="E1909" s="1" t="str">
        <f>VLOOKUP(Orders[[#This Row],[ProductID]],Products[],3,FALSE)</f>
        <v>Office Supplies</v>
      </c>
      <c r="F1909" s="1" t="s">
        <v>42</v>
      </c>
      <c r="G1909" s="1" t="str">
        <f>_xlfn.XLOOKUP(Orders[[#This Row],[CustomerID]],'Customers'!A:A,'Customers'!E:E)</f>
        <v>Home Office</v>
      </c>
      <c r="H1909" s="2">
        <v>46006</v>
      </c>
      <c r="I1909" s="2">
        <v>46017</v>
      </c>
      <c r="J1909">
        <v>16</v>
      </c>
      <c r="K1909">
        <v>3077.37</v>
      </c>
      <c r="L1909">
        <v>0.1</v>
      </c>
      <c r="M1909" s="1" t="s">
        <v>43</v>
      </c>
      <c r="N1909" s="1" t="s">
        <v>28</v>
      </c>
      <c r="O1909" s="1" t="s">
        <v>35</v>
      </c>
      <c r="P1909" s="3">
        <f>Orders[[#This Row],[Quantity]]*Orders[[#This Row],[UnitPrice]]*(1-Orders[[#This Row],[Discount]])</f>
        <v>44314.127999999997</v>
      </c>
      <c r="Q1909" s="1" t="str">
        <f>IF(AND(Orders[[#This Row],[Order Value]]&gt;50000,Orders[[#This Row],[Status]]="Completed"),"Yes","No")</f>
        <v>No</v>
      </c>
      <c r="R1909" s="1" t="str">
        <f>IF(OR(Orders[[#This Row],[Region]]="Dhaka",Orders[[#This Row],[Region]]="Chattogram"),"Priority","Standard")</f>
        <v>Standard</v>
      </c>
      <c r="S1909" s="1" t="str">
        <f>_xlfn.CONCAT(Orders[[#This Row],[OrderID]],Orders[[#This Row],[CustomerID]],Orders[[#This Row],[Order Value]])</f>
        <v>O03515C019944314.128</v>
      </c>
    </row>
    <row r="1910" spans="1:19" hidden="1" x14ac:dyDescent="0.25">
      <c r="A1910" s="1" t="s">
        <v>2395</v>
      </c>
      <c r="B1910" s="1" t="s">
        <v>867</v>
      </c>
      <c r="C1910" s="1" t="s">
        <v>181</v>
      </c>
      <c r="D1910" s="1" t="e">
        <f>VLOOKUP(C1910,Products[],2,FALSE)</f>
        <v>#N/A</v>
      </c>
      <c r="E1910" s="1" t="e">
        <f>VLOOKUP(Orders[[#This Row],[ProductID]],Products[],3,FALSE)</f>
        <v>#N/A</v>
      </c>
      <c r="F1910" s="1" t="s">
        <v>19</v>
      </c>
      <c r="G1910" s="1" t="str">
        <f>_xlfn.XLOOKUP(Orders[[#This Row],[CustomerID]],'Customers'!A:A,'Customers'!E:E)</f>
        <v>Corporate</v>
      </c>
      <c r="H1910" s="2">
        <v>46020</v>
      </c>
      <c r="I1910" s="2">
        <v>46027</v>
      </c>
      <c r="J1910">
        <v>21</v>
      </c>
      <c r="K1910">
        <v>7074.5</v>
      </c>
      <c r="L1910">
        <v>0</v>
      </c>
      <c r="M1910" s="1" t="s">
        <v>20</v>
      </c>
      <c r="N1910" s="1" t="s">
        <v>34</v>
      </c>
      <c r="O1910" s="1" t="s">
        <v>35</v>
      </c>
      <c r="P1910" s="3">
        <f>Orders[[#This Row],[Quantity]]*Orders[[#This Row],[UnitPrice]]*(1-Orders[[#This Row],[Discount]])</f>
        <v>148564.5</v>
      </c>
      <c r="Q1910" s="1" t="str">
        <f>IF(AND(Orders[[#This Row],[Order Value]]&gt;50000,Orders[[#This Row],[Status]]="Completed"),"Yes","No")</f>
        <v>Yes</v>
      </c>
      <c r="R1910" s="1" t="str">
        <f>IF(OR(Orders[[#This Row],[Region]]="Dhaka",Orders[[#This Row],[Region]]="Chattogram"),"Priority","Standard")</f>
        <v>Priority</v>
      </c>
      <c r="S1910" s="1" t="str">
        <f>_xlfn.CONCAT(Orders[[#This Row],[OrderID]],Orders[[#This Row],[CustomerID]],Orders[[#This Row],[Order Value]])</f>
        <v>O01079C0142148564.5</v>
      </c>
    </row>
    <row r="1911" spans="1:19" hidden="1" x14ac:dyDescent="0.25">
      <c r="A1911" s="1" t="s">
        <v>2396</v>
      </c>
      <c r="B1911" s="1" t="s">
        <v>550</v>
      </c>
      <c r="C1911" s="1" t="s">
        <v>221</v>
      </c>
      <c r="D1911" s="1" t="e">
        <f>VLOOKUP(C1911,Products[],2,FALSE)</f>
        <v>#N/A</v>
      </c>
      <c r="E1911" s="1" t="e">
        <f>VLOOKUP(Orders[[#This Row],[ProductID]],Products[],3,FALSE)</f>
        <v>#N/A</v>
      </c>
      <c r="F1911" s="1" t="s">
        <v>19</v>
      </c>
      <c r="G1911" s="1" t="str">
        <f>_xlfn.XLOOKUP(Orders[[#This Row],[CustomerID]],'Customers'!A:A,'Customers'!E:E)</f>
        <v>Consumer</v>
      </c>
      <c r="H1911" s="2">
        <v>45961</v>
      </c>
      <c r="I1911" s="2">
        <v>45973</v>
      </c>
      <c r="J1911">
        <v>17</v>
      </c>
      <c r="K1911">
        <v>1988.41</v>
      </c>
      <c r="L1911">
        <v>0.05</v>
      </c>
      <c r="M1911" s="1" t="s">
        <v>20</v>
      </c>
      <c r="N1911" s="1" t="s">
        <v>15</v>
      </c>
      <c r="O1911" s="1" t="s">
        <v>21</v>
      </c>
      <c r="P1911" s="3">
        <f>Orders[[#This Row],[Quantity]]*Orders[[#This Row],[UnitPrice]]*(1-Orders[[#This Row],[Discount]])</f>
        <v>32112.821499999998</v>
      </c>
      <c r="Q1911" s="1" t="str">
        <f>IF(AND(Orders[[#This Row],[Order Value]]&gt;50000,Orders[[#This Row],[Status]]="Completed"),"Yes","No")</f>
        <v>No</v>
      </c>
      <c r="R1911" s="1" t="str">
        <f>IF(OR(Orders[[#This Row],[Region]]="Dhaka",Orders[[#This Row],[Region]]="Chattogram"),"Priority","Standard")</f>
        <v>Priority</v>
      </c>
      <c r="S1911" s="1" t="str">
        <f>_xlfn.CONCAT(Orders[[#This Row],[OrderID]],Orders[[#This Row],[CustomerID]],Orders[[#This Row],[Order Value]])</f>
        <v>O02472C049632112.8215</v>
      </c>
    </row>
    <row r="1912" spans="1:19" x14ac:dyDescent="0.25">
      <c r="A1912" s="1" t="s">
        <v>2397</v>
      </c>
      <c r="B1912" s="1" t="s">
        <v>207</v>
      </c>
      <c r="C1912" s="1" t="s">
        <v>194</v>
      </c>
      <c r="D1912" s="1" t="str">
        <f>VLOOKUP(C1912,Products[],2,FALSE)</f>
        <v>Pens Mini 388</v>
      </c>
      <c r="E1912" s="1" t="str">
        <f>VLOOKUP(Orders[[#This Row],[ProductID]],Products[],3,FALSE)</f>
        <v>Office Supplies</v>
      </c>
      <c r="F1912" s="1" t="s">
        <v>19</v>
      </c>
      <c r="G1912" s="1" t="str">
        <f>_xlfn.XLOOKUP(Orders[[#This Row],[CustomerID]],'Customers'!A:A,'Customers'!E:E)</f>
        <v>consumer</v>
      </c>
      <c r="H1912" s="2">
        <v>45896</v>
      </c>
      <c r="I1912" s="2">
        <v>45896</v>
      </c>
      <c r="J1912">
        <v>7</v>
      </c>
      <c r="K1912">
        <v>811.01</v>
      </c>
      <c r="L1912">
        <v>0</v>
      </c>
      <c r="M1912" s="1" t="s">
        <v>20</v>
      </c>
      <c r="N1912" s="1" t="s">
        <v>34</v>
      </c>
      <c r="O1912" s="1" t="s">
        <v>24</v>
      </c>
      <c r="P1912" s="3">
        <f>Orders[[#This Row],[Quantity]]*Orders[[#This Row],[UnitPrice]]*(1-Orders[[#This Row],[Discount]])</f>
        <v>5677.07</v>
      </c>
      <c r="Q1912" s="1" t="str">
        <f>IF(AND(Orders[[#This Row],[Order Value]]&gt;50000,Orders[[#This Row],[Status]]="Completed"),"Yes","No")</f>
        <v>No</v>
      </c>
      <c r="R1912" s="1" t="str">
        <f>IF(OR(Orders[[#This Row],[Region]]="Dhaka",Orders[[#This Row],[Region]]="Chattogram"),"Priority","Standard")</f>
        <v>Priority</v>
      </c>
      <c r="S1912" s="1" t="str">
        <f>_xlfn.CONCAT(Orders[[#This Row],[OrderID]],Orders[[#This Row],[CustomerID]],Orders[[#This Row],[Order Value]])</f>
        <v>O00470C03755677.07</v>
      </c>
    </row>
    <row r="1913" spans="1:19" x14ac:dyDescent="0.25">
      <c r="A1913" s="1" t="s">
        <v>2398</v>
      </c>
      <c r="B1913" s="1" t="s">
        <v>476</v>
      </c>
      <c r="C1913" s="1" t="s">
        <v>194</v>
      </c>
      <c r="D1913" s="1" t="str">
        <f>VLOOKUP(C1913,Products[],2,FALSE)</f>
        <v>Pens Mini 388</v>
      </c>
      <c r="E1913" s="1" t="str">
        <f>VLOOKUP(Orders[[#This Row],[ProductID]],Products[],3,FALSE)</f>
        <v>Office Supplies</v>
      </c>
      <c r="F1913" s="1" t="s">
        <v>55</v>
      </c>
      <c r="G1913" s="1" t="str">
        <f>_xlfn.XLOOKUP(Orders[[#This Row],[CustomerID]],'Customers'!A:A,'Customers'!E:E)</f>
        <v>SMB</v>
      </c>
      <c r="H1913" s="2">
        <v>45594</v>
      </c>
      <c r="I1913" s="2">
        <v>45608</v>
      </c>
      <c r="J1913">
        <v>1</v>
      </c>
      <c r="K1913">
        <v>6583.81</v>
      </c>
      <c r="L1913">
        <v>0.2</v>
      </c>
      <c r="M1913" s="1" t="s">
        <v>43</v>
      </c>
      <c r="N1913" s="1" t="s">
        <v>15</v>
      </c>
      <c r="O1913" s="1" t="s">
        <v>24</v>
      </c>
      <c r="P1913" s="3">
        <f>Orders[[#This Row],[Quantity]]*Orders[[#This Row],[UnitPrice]]*(1-Orders[[#This Row],[Discount]])</f>
        <v>5267.0480000000007</v>
      </c>
      <c r="Q1913" s="1" t="str">
        <f>IF(AND(Orders[[#This Row],[Order Value]]&gt;50000,Orders[[#This Row],[Status]]="Completed"),"Yes","No")</f>
        <v>No</v>
      </c>
      <c r="R1913" s="1" t="str">
        <f>IF(OR(Orders[[#This Row],[Region]]="Dhaka",Orders[[#This Row],[Region]]="Chattogram"),"Priority","Standard")</f>
        <v>Standard</v>
      </c>
      <c r="S1913" s="1" t="str">
        <f>_xlfn.CONCAT(Orders[[#This Row],[OrderID]],Orders[[#This Row],[CustomerID]],Orders[[#This Row],[Order Value]])</f>
        <v>O02070C00865267.048</v>
      </c>
    </row>
    <row r="1914" spans="1:19" x14ac:dyDescent="0.25">
      <c r="A1914" s="1" t="s">
        <v>2399</v>
      </c>
      <c r="B1914" s="1" t="s">
        <v>449</v>
      </c>
      <c r="C1914" s="1" t="s">
        <v>191</v>
      </c>
      <c r="D1914" s="1" t="str">
        <f>VLOOKUP(C1914,Products[],2,FALSE)</f>
        <v>Snacks Standard 597</v>
      </c>
      <c r="E1914" s="1" t="str">
        <f>VLOOKUP(Orders[[#This Row],[ProductID]],Products[],3,FALSE)</f>
        <v>Groceries</v>
      </c>
      <c r="F1914" s="1" t="s">
        <v>59</v>
      </c>
      <c r="G1914" s="1" t="str">
        <f>_xlfn.XLOOKUP(Orders[[#This Row],[CustomerID]],'Customers'!A:A,'Customers'!E:E)</f>
        <v>SMB</v>
      </c>
      <c r="H1914" s="2">
        <v>45414</v>
      </c>
      <c r="I1914" s="2">
        <v>45419</v>
      </c>
      <c r="J1914">
        <v>8</v>
      </c>
      <c r="K1914">
        <v>2761.58</v>
      </c>
      <c r="L1914">
        <v>0</v>
      </c>
      <c r="M1914" s="1" t="s">
        <v>52</v>
      </c>
      <c r="N1914" s="1" t="s">
        <v>34</v>
      </c>
      <c r="O1914" s="1" t="s">
        <v>24</v>
      </c>
      <c r="P1914" s="3">
        <f>Orders[[#This Row],[Quantity]]*Orders[[#This Row],[UnitPrice]]*(1-Orders[[#This Row],[Discount]])</f>
        <v>22092.639999999999</v>
      </c>
      <c r="Q1914" s="1" t="str">
        <f>IF(AND(Orders[[#This Row],[Order Value]]&gt;50000,Orders[[#This Row],[Status]]="Completed"),"Yes","No")</f>
        <v>No</v>
      </c>
      <c r="R1914" s="1" t="str">
        <f>IF(OR(Orders[[#This Row],[Region]]="Dhaka",Orders[[#This Row],[Region]]="Chattogram"),"Priority","Standard")</f>
        <v>Priority</v>
      </c>
      <c r="S1914" s="1" t="str">
        <f>_xlfn.CONCAT(Orders[[#This Row],[OrderID]],Orders[[#This Row],[CustomerID]],Orders[[#This Row],[Order Value]])</f>
        <v>O03665C020922092.64</v>
      </c>
    </row>
    <row r="1915" spans="1:19" x14ac:dyDescent="0.25">
      <c r="A1915" s="1" t="s">
        <v>2400</v>
      </c>
      <c r="B1915" s="1" t="s">
        <v>26</v>
      </c>
      <c r="C1915" s="1" t="s">
        <v>159</v>
      </c>
      <c r="D1915" s="1" t="str">
        <f>VLOOKUP(C1915,Products[],2,FALSE)</f>
        <v>Kids Pro 394</v>
      </c>
      <c r="E1915" s="1" t="str">
        <f>VLOOKUP(Orders[[#This Row],[ProductID]],Products[],3,FALSE)</f>
        <v>Apparel</v>
      </c>
      <c r="F1915" s="1" t="s">
        <v>79</v>
      </c>
      <c r="G1915" s="1" t="str">
        <f>_xlfn.XLOOKUP(Orders[[#This Row],[CustomerID]],'Customers'!A:A,'Customers'!E:E)</f>
        <v>Home Office</v>
      </c>
      <c r="H1915" s="2">
        <v>45832</v>
      </c>
      <c r="I1915" s="2">
        <v>45833</v>
      </c>
      <c r="J1915">
        <v>15</v>
      </c>
      <c r="K1915">
        <v>3566.97</v>
      </c>
      <c r="L1915">
        <v>0</v>
      </c>
      <c r="M1915" s="1" t="s">
        <v>52</v>
      </c>
      <c r="N1915" s="1" t="s">
        <v>28</v>
      </c>
      <c r="O1915" s="1" t="s">
        <v>29</v>
      </c>
      <c r="P1915" s="3">
        <f>Orders[[#This Row],[Quantity]]*Orders[[#This Row],[UnitPrice]]*(1-Orders[[#This Row],[Discount]])</f>
        <v>53504.549999999996</v>
      </c>
      <c r="Q1915" s="1" t="str">
        <f>IF(AND(Orders[[#This Row],[Order Value]]&gt;50000,Orders[[#This Row],[Status]]="Completed"),"Yes","No")</f>
        <v>No</v>
      </c>
      <c r="R1915" s="1" t="str">
        <f>IF(OR(Orders[[#This Row],[Region]]="Dhaka",Orders[[#This Row],[Region]]="Chattogram"),"Priority","Standard")</f>
        <v>Priority</v>
      </c>
      <c r="S1915" s="1" t="str">
        <f>_xlfn.CONCAT(Orders[[#This Row],[OrderID]],Orders[[#This Row],[CustomerID]],Orders[[#This Row],[Order Value]])</f>
        <v>O03614C043553504.55</v>
      </c>
    </row>
    <row r="1916" spans="1:19" x14ac:dyDescent="0.25">
      <c r="A1916" s="1" t="s">
        <v>2401</v>
      </c>
      <c r="B1916" s="1" t="s">
        <v>239</v>
      </c>
      <c r="C1916" s="1" t="s">
        <v>138</v>
      </c>
      <c r="D1916" s="1" t="str">
        <f>VLOOKUP(C1916,Products[],2,FALSE)</f>
        <v>Pens Deluxe 654</v>
      </c>
      <c r="E1916" s="1" t="str">
        <f>VLOOKUP(Orders[[#This Row],[ProductID]],Products[],3,FALSE)</f>
        <v>Office Supplies</v>
      </c>
      <c r="F1916" s="1" t="s">
        <v>82</v>
      </c>
      <c r="G1916" s="1" t="str">
        <f>_xlfn.XLOOKUP(Orders[[#This Row],[CustomerID]],'Customers'!A:A,'Customers'!E:E)</f>
        <v>Consumer</v>
      </c>
      <c r="H1916" s="2">
        <v>45986</v>
      </c>
      <c r="I1916" s="2">
        <v>45992</v>
      </c>
      <c r="J1916">
        <v>7</v>
      </c>
      <c r="K1916">
        <v>333.9</v>
      </c>
      <c r="L1916">
        <v>0.1</v>
      </c>
      <c r="M1916" s="1" t="s">
        <v>14</v>
      </c>
      <c r="N1916" s="1" t="s">
        <v>84</v>
      </c>
      <c r="O1916" s="1" t="s">
        <v>35</v>
      </c>
      <c r="P1916" s="3">
        <f>Orders[[#This Row],[Quantity]]*Orders[[#This Row],[UnitPrice]]*(1-Orders[[#This Row],[Discount]])</f>
        <v>2103.5699999999997</v>
      </c>
      <c r="Q1916" s="1" t="str">
        <f>IF(AND(Orders[[#This Row],[Order Value]]&gt;50000,Orders[[#This Row],[Status]]="Completed"),"Yes","No")</f>
        <v>No</v>
      </c>
      <c r="R1916" s="1" t="str">
        <f>IF(OR(Orders[[#This Row],[Region]]="Dhaka",Orders[[#This Row],[Region]]="Chattogram"),"Priority","Standard")</f>
        <v>Standard</v>
      </c>
      <c r="S1916" s="1" t="str">
        <f>_xlfn.CONCAT(Orders[[#This Row],[OrderID]],Orders[[#This Row],[CustomerID]],Orders[[#This Row],[Order Value]])</f>
        <v>O00100C03662103.57</v>
      </c>
    </row>
    <row r="1917" spans="1:19" x14ac:dyDescent="0.25">
      <c r="A1917" s="1" t="s">
        <v>2402</v>
      </c>
      <c r="B1917" s="1" t="s">
        <v>1259</v>
      </c>
      <c r="C1917" s="1" t="s">
        <v>141</v>
      </c>
      <c r="D1917" s="1" t="str">
        <f>VLOOKUP(C1917,Products[],2,FALSE)</f>
        <v>Footwear Deluxe 366</v>
      </c>
      <c r="E1917" s="1" t="str">
        <f>VLOOKUP(Orders[[#This Row],[ProductID]],Products[],3,FALSE)</f>
        <v>Apparel</v>
      </c>
      <c r="F1917" s="1" t="s">
        <v>13</v>
      </c>
      <c r="G1917" s="1" t="str">
        <f>_xlfn.XLOOKUP(Orders[[#This Row],[CustomerID]],'Customers'!A:A,'Customers'!E:E)</f>
        <v>SMB</v>
      </c>
      <c r="H1917" s="2">
        <v>45553</v>
      </c>
      <c r="I1917" s="2">
        <v>45564</v>
      </c>
      <c r="J1917">
        <v>22</v>
      </c>
      <c r="K1917">
        <v>3170.19</v>
      </c>
      <c r="L1917">
        <v>0.05</v>
      </c>
      <c r="M1917" s="1" t="s">
        <v>39</v>
      </c>
      <c r="N1917" s="1" t="s">
        <v>34</v>
      </c>
      <c r="O1917" s="1" t="s">
        <v>21</v>
      </c>
      <c r="P1917" s="3">
        <f>Orders[[#This Row],[Quantity]]*Orders[[#This Row],[UnitPrice]]*(1-Orders[[#This Row],[Discount]])</f>
        <v>66256.971000000005</v>
      </c>
      <c r="Q1917" s="1" t="str">
        <f>IF(AND(Orders[[#This Row],[Order Value]]&gt;50000,Orders[[#This Row],[Status]]="Completed"),"Yes","No")</f>
        <v>Yes</v>
      </c>
      <c r="R1917" s="1" t="str">
        <f>IF(OR(Orders[[#This Row],[Region]]="Dhaka",Orders[[#This Row],[Region]]="Chattogram"),"Priority","Standard")</f>
        <v>Standard</v>
      </c>
      <c r="S1917" s="1" t="str">
        <f>_xlfn.CONCAT(Orders[[#This Row],[OrderID]],Orders[[#This Row],[CustomerID]],Orders[[#This Row],[Order Value]])</f>
        <v>O03887C046066256.971</v>
      </c>
    </row>
    <row r="1918" spans="1:19" x14ac:dyDescent="0.25">
      <c r="A1918" s="1" t="s">
        <v>2403</v>
      </c>
      <c r="B1918" s="1" t="s">
        <v>1329</v>
      </c>
      <c r="C1918" s="1" t="s">
        <v>124</v>
      </c>
      <c r="D1918" s="1" t="str">
        <f>VLOOKUP(C1918,Products[],2,FALSE)</f>
        <v>Decor Lite 474</v>
      </c>
      <c r="E1918" s="1" t="str">
        <f>VLOOKUP(Orders[[#This Row],[ProductID]],Products[],3,FALSE)</f>
        <v>Furniture</v>
      </c>
      <c r="F1918" s="1" t="s">
        <v>152</v>
      </c>
      <c r="G1918" s="1" t="str">
        <f>_xlfn.XLOOKUP(Orders[[#This Row],[CustomerID]],'Customers'!A:A,'Customers'!E:E)</f>
        <v>Corporate</v>
      </c>
      <c r="H1918" s="2">
        <v>45856</v>
      </c>
      <c r="I1918" s="2">
        <v>45856</v>
      </c>
      <c r="J1918">
        <v>9</v>
      </c>
      <c r="K1918">
        <v>6411.36</v>
      </c>
      <c r="L1918">
        <v>0</v>
      </c>
      <c r="M1918" s="1" t="s">
        <v>20</v>
      </c>
      <c r="N1918" s="1" t="s">
        <v>34</v>
      </c>
      <c r="O1918" s="1" t="s">
        <v>21</v>
      </c>
      <c r="P1918" s="3">
        <f>Orders[[#This Row],[Quantity]]*Orders[[#This Row],[UnitPrice]]*(1-Orders[[#This Row],[Discount]])</f>
        <v>57702.239999999998</v>
      </c>
      <c r="Q1918" s="1" t="str">
        <f>IF(AND(Orders[[#This Row],[Order Value]]&gt;50000,Orders[[#This Row],[Status]]="Completed"),"Yes","No")</f>
        <v>Yes</v>
      </c>
      <c r="R1918" s="1" t="str">
        <f>IF(OR(Orders[[#This Row],[Region]]="Dhaka",Orders[[#This Row],[Region]]="Chattogram"),"Priority","Standard")</f>
        <v>Priority</v>
      </c>
      <c r="S1918" s="1" t="str">
        <f>_xlfn.CONCAT(Orders[[#This Row],[OrderID]],Orders[[#This Row],[CustomerID]],Orders[[#This Row],[Order Value]])</f>
        <v>O04855C003757702.24</v>
      </c>
    </row>
    <row r="1919" spans="1:19" x14ac:dyDescent="0.25">
      <c r="A1919" s="1" t="s">
        <v>920</v>
      </c>
      <c r="B1919" s="1" t="s">
        <v>93</v>
      </c>
      <c r="C1919" s="1" t="s">
        <v>71</v>
      </c>
      <c r="D1919" s="1" t="str">
        <f>VLOOKUP(C1919,Products[],2,FALSE)</f>
        <v>Cameras Classic 922</v>
      </c>
      <c r="E1919" s="1" t="str">
        <f>VLOOKUP(Orders[[#This Row],[ProductID]],Products[],3,FALSE)</f>
        <v>Electronics</v>
      </c>
      <c r="F1919" s="1" t="s">
        <v>51</v>
      </c>
      <c r="G1919" s="1" t="str">
        <f>_xlfn.XLOOKUP(Orders[[#This Row],[CustomerID]],'Customers'!A:A,'Customers'!E:E)</f>
        <v>Home Office</v>
      </c>
      <c r="H1919" s="2">
        <v>45346</v>
      </c>
      <c r="I1919" s="2">
        <v>45349</v>
      </c>
      <c r="J1919">
        <v>23</v>
      </c>
      <c r="K1919">
        <v>7231.98</v>
      </c>
      <c r="L1919">
        <v>0</v>
      </c>
      <c r="M1919" s="1" t="s">
        <v>52</v>
      </c>
      <c r="N1919" s="1" t="s">
        <v>34</v>
      </c>
      <c r="O1919" s="1" t="s">
        <v>29</v>
      </c>
      <c r="P1919" s="3">
        <f>Orders[[#This Row],[Quantity]]*Orders[[#This Row],[UnitPrice]]*(1-Orders[[#This Row],[Discount]])</f>
        <v>166335.53999999998</v>
      </c>
      <c r="Q1919" s="1" t="str">
        <f>IF(AND(Orders[[#This Row],[Order Value]]&gt;50000,Orders[[#This Row],[Status]]="Completed"),"Yes","No")</f>
        <v>Yes</v>
      </c>
      <c r="R1919" s="1" t="str">
        <f>IF(OR(Orders[[#This Row],[Region]]="Dhaka",Orders[[#This Row],[Region]]="Chattogram"),"Priority","Standard")</f>
        <v>Priority</v>
      </c>
      <c r="S1919" s="1" t="str">
        <f>_xlfn.CONCAT(Orders[[#This Row],[OrderID]],Orders[[#This Row],[CustomerID]],Orders[[#This Row],[Order Value]])</f>
        <v>O03946C0290166335.54</v>
      </c>
    </row>
    <row r="1920" spans="1:19" x14ac:dyDescent="0.25">
      <c r="A1920" s="1" t="s">
        <v>957</v>
      </c>
      <c r="B1920" s="1" t="s">
        <v>666</v>
      </c>
      <c r="C1920" s="1" t="s">
        <v>178</v>
      </c>
      <c r="D1920" s="1" t="str">
        <f>VLOOKUP(C1920,Products[],2,FALSE)</f>
        <v>Personal Care Mini 570</v>
      </c>
      <c r="E1920" s="1" t="str">
        <f>VLOOKUP(Orders[[#This Row],[ProductID]],Products[],3,FALSE)</f>
        <v>Groceries</v>
      </c>
      <c r="F1920" s="1" t="s">
        <v>125</v>
      </c>
      <c r="G1920" s="1" t="str">
        <f>_xlfn.XLOOKUP(Orders[[#This Row],[CustomerID]],'Customers'!A:A,'Customers'!E:E)</f>
        <v>Corporate</v>
      </c>
      <c r="H1920" s="2">
        <v>45742</v>
      </c>
      <c r="I1920" s="2">
        <v>45753</v>
      </c>
      <c r="J1920">
        <v>2</v>
      </c>
      <c r="K1920">
        <v>2498.9</v>
      </c>
      <c r="L1920">
        <v>0</v>
      </c>
      <c r="M1920" s="1" t="s">
        <v>14</v>
      </c>
      <c r="N1920" s="1" t="s">
        <v>34</v>
      </c>
      <c r="O1920" s="1" t="s">
        <v>29</v>
      </c>
      <c r="P1920" s="3">
        <f>Orders[[#This Row],[Quantity]]*Orders[[#This Row],[UnitPrice]]*(1-Orders[[#This Row],[Discount]])</f>
        <v>4997.8</v>
      </c>
      <c r="Q1920" s="1" t="str">
        <f>IF(AND(Orders[[#This Row],[Order Value]]&gt;50000,Orders[[#This Row],[Status]]="Completed"),"Yes","No")</f>
        <v>No</v>
      </c>
      <c r="R1920" s="1" t="str">
        <f>IF(OR(Orders[[#This Row],[Region]]="Dhaka",Orders[[#This Row],[Region]]="Chattogram"),"Priority","Standard")</f>
        <v>Standard</v>
      </c>
      <c r="S1920" s="1" t="str">
        <f>_xlfn.CONCAT(Orders[[#This Row],[OrderID]],Orders[[#This Row],[CustomerID]],Orders[[#This Row],[Order Value]])</f>
        <v>O01754C03654997.8</v>
      </c>
    </row>
    <row r="1921" spans="1:19" x14ac:dyDescent="0.25">
      <c r="A1921" s="1" t="s">
        <v>2404</v>
      </c>
      <c r="B1921" s="1" t="s">
        <v>823</v>
      </c>
      <c r="C1921" s="1" t="s">
        <v>111</v>
      </c>
      <c r="D1921" s="1" t="str">
        <f>VLOOKUP(C1921,Products[],2,FALSE)</f>
        <v>Footwear Eco 867</v>
      </c>
      <c r="E1921" s="1" t="str">
        <f>VLOOKUP(Orders[[#This Row],[ProductID]],Products[],3,FALSE)</f>
        <v>Apparel</v>
      </c>
      <c r="F1921" s="1" t="s">
        <v>33</v>
      </c>
      <c r="G1921" s="1" t="str">
        <f>_xlfn.XLOOKUP(Orders[[#This Row],[CustomerID]],'Customers'!A:A,'Customers'!E:E)</f>
        <v>Home Office</v>
      </c>
      <c r="H1921" s="2">
        <v>45851</v>
      </c>
      <c r="I1921" s="2">
        <v>45859</v>
      </c>
      <c r="J1921">
        <v>15</v>
      </c>
      <c r="K1921">
        <v>2980.15</v>
      </c>
      <c r="L1921">
        <v>0.15</v>
      </c>
      <c r="M1921" s="1" t="s">
        <v>52</v>
      </c>
      <c r="N1921" s="1" t="s">
        <v>34</v>
      </c>
      <c r="O1921" s="1" t="s">
        <v>24</v>
      </c>
      <c r="P1921" s="3">
        <f>Orders[[#This Row],[Quantity]]*Orders[[#This Row],[UnitPrice]]*(1-Orders[[#This Row],[Discount]])</f>
        <v>37996.912499999999</v>
      </c>
      <c r="Q1921" s="1" t="str">
        <f>IF(AND(Orders[[#This Row],[Order Value]]&gt;50000,Orders[[#This Row],[Status]]="Completed"),"Yes","No")</f>
        <v>No</v>
      </c>
      <c r="R1921" s="1" t="str">
        <f>IF(OR(Orders[[#This Row],[Region]]="Dhaka",Orders[[#This Row],[Region]]="Chattogram"),"Priority","Standard")</f>
        <v>Priority</v>
      </c>
      <c r="S1921" s="1" t="str">
        <f>_xlfn.CONCAT(Orders[[#This Row],[OrderID]],Orders[[#This Row],[CustomerID]],Orders[[#This Row],[Order Value]])</f>
        <v>O02288C014637996.9125</v>
      </c>
    </row>
    <row r="1922" spans="1:19" x14ac:dyDescent="0.25">
      <c r="A1922" s="1" t="s">
        <v>2405</v>
      </c>
      <c r="B1922" s="1" t="s">
        <v>652</v>
      </c>
      <c r="C1922" s="1" t="s">
        <v>124</v>
      </c>
      <c r="D1922" s="1" t="str">
        <f>VLOOKUP(C1922,Products[],2,FALSE)</f>
        <v>Decor Lite 474</v>
      </c>
      <c r="E1922" s="1" t="str">
        <f>VLOOKUP(Orders[[#This Row],[ProductID]],Products[],3,FALSE)</f>
        <v>Furniture</v>
      </c>
      <c r="F1922" s="1" t="s">
        <v>42</v>
      </c>
      <c r="G1922" s="1" t="str">
        <f>_xlfn.XLOOKUP(Orders[[#This Row],[CustomerID]],'Customers'!A:A,'Customers'!E:E)</f>
        <v>Home Office</v>
      </c>
      <c r="H1922" s="2">
        <v>45683</v>
      </c>
      <c r="I1922" s="2">
        <v>45693</v>
      </c>
      <c r="J1922">
        <v>22</v>
      </c>
      <c r="K1922">
        <v>5841.27</v>
      </c>
      <c r="L1922">
        <v>0.15</v>
      </c>
      <c r="M1922" s="1" t="s">
        <v>43</v>
      </c>
      <c r="N1922" s="1" t="s">
        <v>28</v>
      </c>
      <c r="O1922" s="1" t="s">
        <v>24</v>
      </c>
      <c r="P1922" s="3">
        <f>Orders[[#This Row],[Quantity]]*Orders[[#This Row],[UnitPrice]]*(1-Orders[[#This Row],[Discount]])</f>
        <v>109231.749</v>
      </c>
      <c r="Q1922" s="1" t="str">
        <f>IF(AND(Orders[[#This Row],[Order Value]]&gt;50000,Orders[[#This Row],[Status]]="Completed"),"Yes","No")</f>
        <v>No</v>
      </c>
      <c r="R1922" s="1" t="str">
        <f>IF(OR(Orders[[#This Row],[Region]]="Dhaka",Orders[[#This Row],[Region]]="Chattogram"),"Priority","Standard")</f>
        <v>Standard</v>
      </c>
      <c r="S1922" s="1" t="str">
        <f>_xlfn.CONCAT(Orders[[#This Row],[OrderID]],Orders[[#This Row],[CustomerID]],Orders[[#This Row],[Order Value]])</f>
        <v>O04270C0189109231.749</v>
      </c>
    </row>
    <row r="1923" spans="1:19" x14ac:dyDescent="0.25">
      <c r="A1923" s="1" t="s">
        <v>2406</v>
      </c>
      <c r="B1923" s="1" t="s">
        <v>261</v>
      </c>
      <c r="C1923" s="1" t="s">
        <v>121</v>
      </c>
      <c r="D1923" s="1" t="str">
        <f>VLOOKUP(C1923,Products[],2,FALSE)</f>
        <v>Storage Max 865</v>
      </c>
      <c r="E1923" s="1" t="str">
        <f>VLOOKUP(Orders[[#This Row],[ProductID]],Products[],3,FALSE)</f>
        <v>Furniture</v>
      </c>
      <c r="F1923" s="1" t="s">
        <v>63</v>
      </c>
      <c r="G1923" s="1" t="str">
        <f>_xlfn.XLOOKUP(Orders[[#This Row],[CustomerID]],'Customers'!A:A,'Customers'!E:E)</f>
        <v>Home Office</v>
      </c>
      <c r="H1923" s="2">
        <v>45520</v>
      </c>
      <c r="I1923" s="2">
        <v>45530</v>
      </c>
      <c r="J1923">
        <v>16</v>
      </c>
      <c r="K1923">
        <v>2658.87</v>
      </c>
      <c r="L1923">
        <v>0</v>
      </c>
      <c r="M1923" s="1" t="s">
        <v>20</v>
      </c>
      <c r="N1923" s="1" t="s">
        <v>28</v>
      </c>
      <c r="O1923" s="1" t="s">
        <v>21</v>
      </c>
      <c r="P1923" s="3">
        <f>Orders[[#This Row],[Quantity]]*Orders[[#This Row],[UnitPrice]]*(1-Orders[[#This Row],[Discount]])</f>
        <v>42541.919999999998</v>
      </c>
      <c r="Q1923" s="1" t="str">
        <f>IF(AND(Orders[[#This Row],[Order Value]]&gt;50000,Orders[[#This Row],[Status]]="Completed"),"Yes","No")</f>
        <v>No</v>
      </c>
      <c r="R1923" s="1" t="str">
        <f>IF(OR(Orders[[#This Row],[Region]]="Dhaka",Orders[[#This Row],[Region]]="Chattogram"),"Priority","Standard")</f>
        <v>Priority</v>
      </c>
      <c r="S1923" s="1" t="str">
        <f>_xlfn.CONCAT(Orders[[#This Row],[OrderID]],Orders[[#This Row],[CustomerID]],Orders[[#This Row],[Order Value]])</f>
        <v>O05978C034342541.92</v>
      </c>
    </row>
    <row r="1924" spans="1:19" x14ac:dyDescent="0.25">
      <c r="A1924" s="1" t="s">
        <v>2407</v>
      </c>
      <c r="B1924" s="1" t="s">
        <v>1261</v>
      </c>
      <c r="C1924" s="1" t="s">
        <v>12</v>
      </c>
      <c r="D1924" s="1" t="str">
        <f>VLOOKUP(C1924,Products[],2,FALSE)</f>
        <v>Beverages Plus 578</v>
      </c>
      <c r="E1924" s="1" t="str">
        <f>VLOOKUP(Orders[[#This Row],[ProductID]],Products[],3,FALSE)</f>
        <v>Groceries</v>
      </c>
      <c r="F1924" s="1" t="s">
        <v>82</v>
      </c>
      <c r="G1924" s="1" t="str">
        <f>_xlfn.XLOOKUP(Orders[[#This Row],[CustomerID]],'Customers'!A:A,'Customers'!E:E)</f>
        <v>Corporate</v>
      </c>
      <c r="H1924" s="2">
        <v>45528</v>
      </c>
      <c r="I1924" s="2">
        <v>45538</v>
      </c>
      <c r="J1924">
        <v>22</v>
      </c>
      <c r="K1924">
        <v>1627.74</v>
      </c>
      <c r="L1924">
        <v>0</v>
      </c>
      <c r="M1924" s="1" t="s">
        <v>20</v>
      </c>
      <c r="N1924" s="1" t="s">
        <v>34</v>
      </c>
      <c r="O1924" s="1" t="s">
        <v>29</v>
      </c>
      <c r="P1924" s="3">
        <f>Orders[[#This Row],[Quantity]]*Orders[[#This Row],[UnitPrice]]*(1-Orders[[#This Row],[Discount]])</f>
        <v>35810.28</v>
      </c>
      <c r="Q1924" s="1" t="str">
        <f>IF(AND(Orders[[#This Row],[Order Value]]&gt;50000,Orders[[#This Row],[Status]]="Completed"),"Yes","No")</f>
        <v>No</v>
      </c>
      <c r="R1924" s="1" t="str">
        <f>IF(OR(Orders[[#This Row],[Region]]="Dhaka",Orders[[#This Row],[Region]]="Chattogram"),"Priority","Standard")</f>
        <v>Priority</v>
      </c>
      <c r="S1924" s="1" t="str">
        <f>_xlfn.CONCAT(Orders[[#This Row],[OrderID]],Orders[[#This Row],[CustomerID]],Orders[[#This Row],[Order Value]])</f>
        <v>O01220C046435810.28</v>
      </c>
    </row>
    <row r="1925" spans="1:19" x14ac:dyDescent="0.25">
      <c r="A1925" s="1" t="s">
        <v>2408</v>
      </c>
      <c r="B1925" s="1" t="s">
        <v>93</v>
      </c>
      <c r="C1925" s="1" t="s">
        <v>108</v>
      </c>
      <c r="D1925" s="1" t="str">
        <f>VLOOKUP(C1925,Products[],2,FALSE)</f>
        <v>Men Max 446</v>
      </c>
      <c r="E1925" s="1" t="str">
        <f>VLOOKUP(Orders[[#This Row],[ProductID]],Products[],3,FALSE)</f>
        <v>Apparel</v>
      </c>
      <c r="F1925" s="1" t="s">
        <v>42</v>
      </c>
      <c r="G1925" s="1" t="str">
        <f>_xlfn.XLOOKUP(Orders[[#This Row],[CustomerID]],'Customers'!A:A,'Customers'!E:E)</f>
        <v>Home Office</v>
      </c>
      <c r="H1925" s="2">
        <v>45621</v>
      </c>
      <c r="I1925" s="2">
        <v>45623</v>
      </c>
      <c r="J1925">
        <v>12</v>
      </c>
      <c r="K1925">
        <v>5649.35</v>
      </c>
      <c r="L1925">
        <v>0</v>
      </c>
      <c r="M1925" s="1" t="s">
        <v>43</v>
      </c>
      <c r="N1925" s="1" t="s">
        <v>34</v>
      </c>
      <c r="O1925" s="1" t="s">
        <v>24</v>
      </c>
      <c r="P1925" s="3">
        <f>Orders[[#This Row],[Quantity]]*Orders[[#This Row],[UnitPrice]]*(1-Orders[[#This Row],[Discount]])</f>
        <v>67792.200000000012</v>
      </c>
      <c r="Q1925" s="1" t="str">
        <f>IF(AND(Orders[[#This Row],[Order Value]]&gt;50000,Orders[[#This Row],[Status]]="Completed"),"Yes","No")</f>
        <v>Yes</v>
      </c>
      <c r="R1925" s="1" t="str">
        <f>IF(OR(Orders[[#This Row],[Region]]="Dhaka",Orders[[#This Row],[Region]]="Chattogram"),"Priority","Standard")</f>
        <v>Standard</v>
      </c>
      <c r="S1925" s="1" t="str">
        <f>_xlfn.CONCAT(Orders[[#This Row],[OrderID]],Orders[[#This Row],[CustomerID]],Orders[[#This Row],[Order Value]])</f>
        <v>O02089C029067792.2</v>
      </c>
    </row>
    <row r="1926" spans="1:19" x14ac:dyDescent="0.25">
      <c r="A1926" s="1" t="s">
        <v>2409</v>
      </c>
      <c r="B1926" s="1" t="s">
        <v>1210</v>
      </c>
      <c r="C1926" s="1" t="s">
        <v>58</v>
      </c>
      <c r="D1926" s="1" t="str">
        <f>VLOOKUP(C1926,Products[],2,FALSE)</f>
        <v>Beverages Standard 258</v>
      </c>
      <c r="E1926" s="1" t="str">
        <f>VLOOKUP(Orders[[#This Row],[ProductID]],Products[],3,FALSE)</f>
        <v>Groceries</v>
      </c>
      <c r="F1926" s="1" t="s">
        <v>79</v>
      </c>
      <c r="G1926" s="1" t="str">
        <f>_xlfn.XLOOKUP(Orders[[#This Row],[CustomerID]],'Customers'!A:A,'Customers'!E:E)</f>
        <v>Consumer</v>
      </c>
      <c r="H1926" s="2">
        <v>45818</v>
      </c>
      <c r="I1926" s="2">
        <v>45825</v>
      </c>
      <c r="J1926">
        <v>4</v>
      </c>
      <c r="K1926">
        <v>2252.66</v>
      </c>
      <c r="L1926">
        <v>0.1</v>
      </c>
      <c r="M1926" s="1" t="s">
        <v>39</v>
      </c>
      <c r="N1926" s="1" t="s">
        <v>34</v>
      </c>
      <c r="O1926" s="1" t="s">
        <v>21</v>
      </c>
      <c r="P1926" s="3">
        <f>Orders[[#This Row],[Quantity]]*Orders[[#This Row],[UnitPrice]]*(1-Orders[[#This Row],[Discount]])</f>
        <v>8109.576</v>
      </c>
      <c r="Q1926" s="1" t="str">
        <f>IF(AND(Orders[[#This Row],[Order Value]]&gt;50000,Orders[[#This Row],[Status]]="Completed"),"Yes","No")</f>
        <v>No</v>
      </c>
      <c r="R1926" s="1" t="str">
        <f>IF(OR(Orders[[#This Row],[Region]]="Dhaka",Orders[[#This Row],[Region]]="Chattogram"),"Priority","Standard")</f>
        <v>Standard</v>
      </c>
      <c r="S1926" s="1" t="str">
        <f>_xlfn.CONCAT(Orders[[#This Row],[OrderID]],Orders[[#This Row],[CustomerID]],Orders[[#This Row],[Order Value]])</f>
        <v>O05872C04518109.576</v>
      </c>
    </row>
    <row r="1927" spans="1:19" x14ac:dyDescent="0.25">
      <c r="A1927" s="1" t="s">
        <v>2410</v>
      </c>
      <c r="B1927" s="1" t="s">
        <v>895</v>
      </c>
      <c r="C1927" s="1" t="s">
        <v>68</v>
      </c>
      <c r="D1927" s="1" t="str">
        <f>VLOOKUP(C1927,Products[],2,FALSE)</f>
        <v>Tables Prime 385</v>
      </c>
      <c r="E1927" s="1" t="str">
        <f>VLOOKUP(Orders[[#This Row],[ProductID]],Products[],3,FALSE)</f>
        <v>Furniture</v>
      </c>
      <c r="F1927" s="1" t="s">
        <v>42</v>
      </c>
      <c r="G1927" s="1" t="str">
        <f>_xlfn.XLOOKUP(Orders[[#This Row],[CustomerID]],'Customers'!A:A,'Customers'!E:E)</f>
        <v>SMB</v>
      </c>
      <c r="H1927" s="2">
        <v>45680</v>
      </c>
      <c r="I1927" s="2">
        <v>45690</v>
      </c>
      <c r="J1927">
        <v>19</v>
      </c>
      <c r="K1927">
        <v>6091.54</v>
      </c>
      <c r="L1927">
        <v>0</v>
      </c>
      <c r="M1927" s="1" t="s">
        <v>20</v>
      </c>
      <c r="N1927" s="1" t="s">
        <v>84</v>
      </c>
      <c r="O1927" s="1" t="s">
        <v>35</v>
      </c>
      <c r="P1927" s="3">
        <f>Orders[[#This Row],[Quantity]]*Orders[[#This Row],[UnitPrice]]*(1-Orders[[#This Row],[Discount]])</f>
        <v>115739.26</v>
      </c>
      <c r="Q1927" s="1" t="str">
        <f>IF(AND(Orders[[#This Row],[Order Value]]&gt;50000,Orders[[#This Row],[Status]]="Completed"),"Yes","No")</f>
        <v>No</v>
      </c>
      <c r="R1927" s="1" t="str">
        <f>IF(OR(Orders[[#This Row],[Region]]="Dhaka",Orders[[#This Row],[Region]]="Chattogram"),"Priority","Standard")</f>
        <v>Priority</v>
      </c>
      <c r="S1927" s="1" t="str">
        <f>_xlfn.CONCAT(Orders[[#This Row],[OrderID]],Orders[[#This Row],[CustomerID]],Orders[[#This Row],[Order Value]])</f>
        <v>O00162C0434115739.26</v>
      </c>
    </row>
    <row r="1928" spans="1:19" x14ac:dyDescent="0.25">
      <c r="A1928" s="1" t="s">
        <v>2411</v>
      </c>
      <c r="B1928" s="1" t="s">
        <v>898</v>
      </c>
      <c r="C1928" s="1" t="s">
        <v>230</v>
      </c>
      <c r="D1928" s="1" t="str">
        <f>VLOOKUP(C1928,Products[],2,FALSE)</f>
        <v>Footwear Eco 532</v>
      </c>
      <c r="E1928" s="1" t="str">
        <f>VLOOKUP(Orders[[#This Row],[ProductID]],Products[],3,FALSE)</f>
        <v>Apparel</v>
      </c>
      <c r="F1928" s="1" t="s">
        <v>152</v>
      </c>
      <c r="G1928" s="1" t="str">
        <f>_xlfn.XLOOKUP(Orders[[#This Row],[CustomerID]],'Customers'!A:A,'Customers'!E:E)</f>
        <v>Home Office</v>
      </c>
      <c r="H1928" s="2">
        <v>45619</v>
      </c>
      <c r="I1928" s="2">
        <v>45633</v>
      </c>
      <c r="J1928">
        <v>23</v>
      </c>
      <c r="K1928">
        <v>6407.74</v>
      </c>
      <c r="L1928">
        <v>0.2</v>
      </c>
      <c r="M1928" s="1" t="s">
        <v>43</v>
      </c>
      <c r="N1928" s="1" t="s">
        <v>34</v>
      </c>
      <c r="O1928" s="1" t="s">
        <v>29</v>
      </c>
      <c r="P1928" s="3">
        <f>Orders[[#This Row],[Quantity]]*Orders[[#This Row],[UnitPrice]]*(1-Orders[[#This Row],[Discount]])</f>
        <v>117902.416</v>
      </c>
      <c r="Q1928" s="1" t="str">
        <f>IF(AND(Orders[[#This Row],[Order Value]]&gt;50000,Orders[[#This Row],[Status]]="Completed"),"Yes","No")</f>
        <v>Yes</v>
      </c>
      <c r="R1928" s="1" t="str">
        <f>IF(OR(Orders[[#This Row],[Region]]="Dhaka",Orders[[#This Row],[Region]]="Chattogram"),"Priority","Standard")</f>
        <v>Standard</v>
      </c>
      <c r="S1928" s="1" t="str">
        <f>_xlfn.CONCAT(Orders[[#This Row],[OrderID]],Orders[[#This Row],[CustomerID]],Orders[[#This Row],[Order Value]])</f>
        <v>O00507C0064117902.416</v>
      </c>
    </row>
    <row r="1929" spans="1:19" x14ac:dyDescent="0.25">
      <c r="A1929" s="1" t="s">
        <v>1036</v>
      </c>
      <c r="B1929" s="1" t="s">
        <v>31</v>
      </c>
      <c r="C1929" s="1" t="s">
        <v>212</v>
      </c>
      <c r="D1929" s="1" t="str">
        <f>VLOOKUP(C1929,Products[],2,FALSE)</f>
        <v>Binders Lite 858</v>
      </c>
      <c r="E1929" s="1" t="str">
        <f>VLOOKUP(Orders[[#This Row],[ProductID]],Products[],3,FALSE)</f>
        <v>Office Supplies</v>
      </c>
      <c r="F1929" s="1" t="s">
        <v>105</v>
      </c>
      <c r="G1929" s="1" t="str">
        <f>_xlfn.XLOOKUP(Orders[[#This Row],[CustomerID]],'Customers'!A:A,'Customers'!E:E)</f>
        <v>Consumer</v>
      </c>
      <c r="H1929" s="2">
        <v>45308</v>
      </c>
      <c r="I1929" s="2">
        <v>45312</v>
      </c>
      <c r="J1929">
        <v>2</v>
      </c>
      <c r="K1929">
        <v>4227.58</v>
      </c>
      <c r="L1929">
        <v>0.05</v>
      </c>
      <c r="M1929" s="1" t="s">
        <v>52</v>
      </c>
      <c r="N1929" s="1" t="s">
        <v>28</v>
      </c>
      <c r="O1929" s="1" t="s">
        <v>24</v>
      </c>
      <c r="P1929" s="3">
        <f>Orders[[#This Row],[Quantity]]*Orders[[#This Row],[UnitPrice]]*(1-Orders[[#This Row],[Discount]])</f>
        <v>8032.4019999999991</v>
      </c>
      <c r="Q1929" s="1" t="str">
        <f>IF(AND(Orders[[#This Row],[Order Value]]&gt;50000,Orders[[#This Row],[Status]]="Completed"),"Yes","No")</f>
        <v>No</v>
      </c>
      <c r="R1929" s="1" t="str">
        <f>IF(OR(Orders[[#This Row],[Region]]="Dhaka",Orders[[#This Row],[Region]]="Chattogram"),"Priority","Standard")</f>
        <v>Priority</v>
      </c>
      <c r="S1929" s="1" t="str">
        <f>_xlfn.CONCAT(Orders[[#This Row],[OrderID]],Orders[[#This Row],[CustomerID]],Orders[[#This Row],[Order Value]])</f>
        <v>O02697C03678032.402</v>
      </c>
    </row>
    <row r="1930" spans="1:19" x14ac:dyDescent="0.25">
      <c r="A1930" s="1" t="s">
        <v>2412</v>
      </c>
      <c r="B1930" s="1" t="s">
        <v>80</v>
      </c>
      <c r="C1930" s="1" t="s">
        <v>230</v>
      </c>
      <c r="D1930" s="1" t="str">
        <f>VLOOKUP(C1930,Products[],2,FALSE)</f>
        <v>Footwear Eco 532</v>
      </c>
      <c r="E1930" s="1" t="str">
        <f>VLOOKUP(Orders[[#This Row],[ProductID]],Products[],3,FALSE)</f>
        <v>Apparel</v>
      </c>
      <c r="F1930" s="1" t="s">
        <v>79</v>
      </c>
      <c r="G1930" s="1" t="str">
        <f>_xlfn.XLOOKUP(Orders[[#This Row],[CustomerID]],'Customers'!A:A,'Customers'!E:E)</f>
        <v>SMB</v>
      </c>
      <c r="H1930" s="2">
        <v>45316</v>
      </c>
      <c r="I1930" s="2">
        <v>45326</v>
      </c>
      <c r="J1930">
        <v>7</v>
      </c>
      <c r="K1930">
        <v>1198.1400000000001</v>
      </c>
      <c r="L1930">
        <v>0</v>
      </c>
      <c r="M1930" s="1" t="s">
        <v>14</v>
      </c>
      <c r="N1930" s="1" t="s">
        <v>28</v>
      </c>
      <c r="O1930" s="1" t="s">
        <v>35</v>
      </c>
      <c r="P1930" s="3">
        <f>Orders[[#This Row],[Quantity]]*Orders[[#This Row],[UnitPrice]]*(1-Orders[[#This Row],[Discount]])</f>
        <v>8386.9800000000014</v>
      </c>
      <c r="Q1930" s="1" t="str">
        <f>IF(AND(Orders[[#This Row],[Order Value]]&gt;50000,Orders[[#This Row],[Status]]="Completed"),"Yes","No")</f>
        <v>No</v>
      </c>
      <c r="R1930" s="1" t="str">
        <f>IF(OR(Orders[[#This Row],[Region]]="Dhaka",Orders[[#This Row],[Region]]="Chattogram"),"Priority","Standard")</f>
        <v>Standard</v>
      </c>
      <c r="S1930" s="1" t="str">
        <f>_xlfn.CONCAT(Orders[[#This Row],[OrderID]],Orders[[#This Row],[CustomerID]],Orders[[#This Row],[Order Value]])</f>
        <v>O00955C00838386.98</v>
      </c>
    </row>
    <row r="1931" spans="1:19" x14ac:dyDescent="0.25">
      <c r="A1931" s="1" t="s">
        <v>2413</v>
      </c>
      <c r="B1931" s="1" t="s">
        <v>567</v>
      </c>
      <c r="C1931" s="1" t="s">
        <v>76</v>
      </c>
      <c r="D1931" s="1" t="str">
        <f>VLOOKUP(C1931,Products[],2,FALSE)</f>
        <v>Mobile Accessories Mini 994</v>
      </c>
      <c r="E1931" s="1" t="str">
        <f>VLOOKUP(Orders[[#This Row],[ProductID]],Products[],3,FALSE)</f>
        <v>Electronics</v>
      </c>
      <c r="F1931" s="1" t="s">
        <v>47</v>
      </c>
      <c r="G1931" s="1" t="str">
        <f>_xlfn.XLOOKUP(Orders[[#This Row],[CustomerID]],'Customers'!A:A,'Customers'!E:E)</f>
        <v>Consumer</v>
      </c>
      <c r="H1931" s="2">
        <v>45378</v>
      </c>
      <c r="I1931" s="2">
        <v>45389</v>
      </c>
      <c r="J1931">
        <v>20</v>
      </c>
      <c r="K1931">
        <v>3869.06</v>
      </c>
      <c r="L1931">
        <v>0.15</v>
      </c>
      <c r="M1931" s="1" t="s">
        <v>20</v>
      </c>
      <c r="N1931" s="1" t="s">
        <v>15</v>
      </c>
      <c r="O1931" s="1" t="s">
        <v>24</v>
      </c>
      <c r="P1931" s="3">
        <f>Orders[[#This Row],[Quantity]]*Orders[[#This Row],[UnitPrice]]*(1-Orders[[#This Row],[Discount]])</f>
        <v>65774.01999999999</v>
      </c>
      <c r="Q1931" s="1" t="str">
        <f>IF(AND(Orders[[#This Row],[Order Value]]&gt;50000,Orders[[#This Row],[Status]]="Completed"),"Yes","No")</f>
        <v>No</v>
      </c>
      <c r="R1931" s="1" t="str">
        <f>IF(OR(Orders[[#This Row],[Region]]="Dhaka",Orders[[#This Row],[Region]]="Chattogram"),"Priority","Standard")</f>
        <v>Priority</v>
      </c>
      <c r="S1931" s="1" t="str">
        <f>_xlfn.CONCAT(Orders[[#This Row],[OrderID]],Orders[[#This Row],[CustomerID]],Orders[[#This Row],[Order Value]])</f>
        <v>O05762C018265774.02</v>
      </c>
    </row>
    <row r="1932" spans="1:19" x14ac:dyDescent="0.25">
      <c r="A1932" s="1" t="s">
        <v>2414</v>
      </c>
      <c r="B1932" s="1" t="s">
        <v>823</v>
      </c>
      <c r="C1932" s="1" t="s">
        <v>162</v>
      </c>
      <c r="D1932" s="1" t="str">
        <f>VLOOKUP(C1932,Products[],2,FALSE)</f>
        <v>Binders Lite 852</v>
      </c>
      <c r="E1932" s="1" t="str">
        <f>VLOOKUP(Orders[[#This Row],[ProductID]],Products[],3,FALSE)</f>
        <v>Office Supplies</v>
      </c>
      <c r="F1932" s="1" t="s">
        <v>23</v>
      </c>
      <c r="G1932" s="1" t="str">
        <f>_xlfn.XLOOKUP(Orders[[#This Row],[CustomerID]],'Customers'!A:A,'Customers'!E:E)</f>
        <v>Home Office</v>
      </c>
      <c r="H1932" s="2">
        <v>45587</v>
      </c>
      <c r="I1932" s="2">
        <v>45597</v>
      </c>
      <c r="J1932">
        <v>18</v>
      </c>
      <c r="K1932">
        <v>5052.68</v>
      </c>
      <c r="L1932">
        <v>0.15</v>
      </c>
      <c r="M1932" s="1" t="s">
        <v>52</v>
      </c>
      <c r="N1932" s="1" t="s">
        <v>34</v>
      </c>
      <c r="O1932" s="1" t="s">
        <v>21</v>
      </c>
      <c r="P1932" s="3">
        <f>Orders[[#This Row],[Quantity]]*Orders[[#This Row],[UnitPrice]]*(1-Orders[[#This Row],[Discount]])</f>
        <v>77306.004000000001</v>
      </c>
      <c r="Q1932" s="1" t="str">
        <f>IF(AND(Orders[[#This Row],[Order Value]]&gt;50000,Orders[[#This Row],[Status]]="Completed"),"Yes","No")</f>
        <v>Yes</v>
      </c>
      <c r="R1932" s="1" t="str">
        <f>IF(OR(Orders[[#This Row],[Region]]="Dhaka",Orders[[#This Row],[Region]]="Chattogram"),"Priority","Standard")</f>
        <v>Priority</v>
      </c>
      <c r="S1932" s="1" t="str">
        <f>_xlfn.CONCAT(Orders[[#This Row],[OrderID]],Orders[[#This Row],[CustomerID]],Orders[[#This Row],[Order Value]])</f>
        <v>O01623C014677306.004</v>
      </c>
    </row>
    <row r="1933" spans="1:19" x14ac:dyDescent="0.25">
      <c r="A1933" s="1" t="s">
        <v>2415</v>
      </c>
      <c r="B1933" s="1" t="s">
        <v>168</v>
      </c>
      <c r="C1933" s="1" t="s">
        <v>128</v>
      </c>
      <c r="D1933" s="1" t="str">
        <f>VLOOKUP(C1933,Products[],2,FALSE)</f>
        <v>Paper Prime 195</v>
      </c>
      <c r="E1933" s="1" t="str">
        <f>VLOOKUP(Orders[[#This Row],[ProductID]],Products[],3,FALSE)</f>
        <v>Office Supplies</v>
      </c>
      <c r="F1933" s="1" t="s">
        <v>47</v>
      </c>
      <c r="G1933" s="1" t="str">
        <f>_xlfn.XLOOKUP(Orders[[#This Row],[CustomerID]],'Customers'!A:A,'Customers'!E:E)</f>
        <v>SMB</v>
      </c>
      <c r="H1933" s="2">
        <v>45373</v>
      </c>
      <c r="I1933" s="2">
        <v>45377</v>
      </c>
      <c r="J1933">
        <v>4</v>
      </c>
      <c r="K1933">
        <v>712.66</v>
      </c>
      <c r="L1933">
        <v>0.15</v>
      </c>
      <c r="M1933" s="1" t="s">
        <v>14</v>
      </c>
      <c r="N1933" s="1" t="s">
        <v>34</v>
      </c>
      <c r="O1933" s="1" t="s">
        <v>24</v>
      </c>
      <c r="P1933" s="3">
        <f>Orders[[#This Row],[Quantity]]*Orders[[#This Row],[UnitPrice]]*(1-Orders[[#This Row],[Discount]])</f>
        <v>2423.0439999999999</v>
      </c>
      <c r="Q1933" s="1" t="str">
        <f>IF(AND(Orders[[#This Row],[Order Value]]&gt;50000,Orders[[#This Row],[Status]]="Completed"),"Yes","No")</f>
        <v>No</v>
      </c>
      <c r="R1933" s="1" t="str">
        <f>IF(OR(Orders[[#This Row],[Region]]="Dhaka",Orders[[#This Row],[Region]]="Chattogram"),"Priority","Standard")</f>
        <v>Standard</v>
      </c>
      <c r="S1933" s="1" t="str">
        <f>_xlfn.CONCAT(Orders[[#This Row],[OrderID]],Orders[[#This Row],[CustomerID]],Orders[[#This Row],[Order Value]])</f>
        <v>O01438C03362423.044</v>
      </c>
    </row>
    <row r="1934" spans="1:19" x14ac:dyDescent="0.25">
      <c r="A1934" s="1" t="s">
        <v>2416</v>
      </c>
      <c r="B1934" s="1" t="s">
        <v>296</v>
      </c>
      <c r="C1934" s="1" t="s">
        <v>197</v>
      </c>
      <c r="D1934" s="1" t="str">
        <f>VLOOKUP(C1934,Products[],2,FALSE)</f>
        <v>Chairs Prime 149</v>
      </c>
      <c r="E1934" s="1" t="str">
        <f>VLOOKUP(Orders[[#This Row],[ProductID]],Products[],3,FALSE)</f>
        <v>Furniture</v>
      </c>
      <c r="F1934" s="1" t="s">
        <v>59</v>
      </c>
      <c r="G1934" s="1" t="str">
        <f>_xlfn.XLOOKUP(Orders[[#This Row],[CustomerID]],'Customers'!A:A,'Customers'!E:E)</f>
        <v>Corporate</v>
      </c>
      <c r="H1934" s="2">
        <v>45566</v>
      </c>
      <c r="I1934" s="2">
        <v>45571</v>
      </c>
      <c r="J1934">
        <v>20</v>
      </c>
      <c r="K1934">
        <v>5358.87</v>
      </c>
      <c r="L1934">
        <v>0</v>
      </c>
      <c r="M1934" s="1" t="s">
        <v>14</v>
      </c>
      <c r="N1934" s="1" t="s">
        <v>34</v>
      </c>
      <c r="O1934" s="1" t="s">
        <v>21</v>
      </c>
      <c r="P1934" s="3">
        <f>Orders[[#This Row],[Quantity]]*Orders[[#This Row],[UnitPrice]]*(1-Orders[[#This Row],[Discount]])</f>
        <v>107177.4</v>
      </c>
      <c r="Q1934" s="1" t="str">
        <f>IF(AND(Orders[[#This Row],[Order Value]]&gt;50000,Orders[[#This Row],[Status]]="Completed"),"Yes","No")</f>
        <v>Yes</v>
      </c>
      <c r="R1934" s="1" t="str">
        <f>IF(OR(Orders[[#This Row],[Region]]="Dhaka",Orders[[#This Row],[Region]]="Chattogram"),"Priority","Standard")</f>
        <v>Standard</v>
      </c>
      <c r="S1934" s="1" t="str">
        <f>_xlfn.CONCAT(Orders[[#This Row],[OrderID]],Orders[[#This Row],[CustomerID]],Orders[[#This Row],[Order Value]])</f>
        <v>O05527C0452107177.4</v>
      </c>
    </row>
    <row r="1935" spans="1:19" x14ac:dyDescent="0.25">
      <c r="A1935" s="1" t="s">
        <v>2417</v>
      </c>
      <c r="B1935" s="1" t="s">
        <v>145</v>
      </c>
      <c r="C1935" s="1" t="s">
        <v>199</v>
      </c>
      <c r="D1935" s="1" t="str">
        <f>VLOOKUP(C1935,Products[],2,FALSE)</f>
        <v>Laptops Deluxe 892</v>
      </c>
      <c r="E1935" s="1" t="str">
        <f>VLOOKUP(Orders[[#This Row],[ProductID]],Products[],3,FALSE)</f>
        <v>Electronics</v>
      </c>
      <c r="F1935" s="1" t="s">
        <v>82</v>
      </c>
      <c r="G1935" s="1" t="str">
        <f>_xlfn.XLOOKUP(Orders[[#This Row],[CustomerID]],'Customers'!A:A,'Customers'!E:E)</f>
        <v>Corporate</v>
      </c>
      <c r="H1935" s="2">
        <v>45950</v>
      </c>
      <c r="I1935" s="2">
        <v>45964</v>
      </c>
      <c r="J1935">
        <v>1</v>
      </c>
      <c r="K1935">
        <v>2283.08</v>
      </c>
      <c r="L1935">
        <v>0</v>
      </c>
      <c r="M1935" s="1" t="s">
        <v>43</v>
      </c>
      <c r="N1935" s="1" t="s">
        <v>34</v>
      </c>
      <c r="O1935" s="1" t="s">
        <v>29</v>
      </c>
      <c r="P1935" s="3">
        <f>Orders[[#This Row],[Quantity]]*Orders[[#This Row],[UnitPrice]]*(1-Orders[[#This Row],[Discount]])</f>
        <v>2283.08</v>
      </c>
      <c r="Q1935" s="1" t="str">
        <f>IF(AND(Orders[[#This Row],[Order Value]]&gt;50000,Orders[[#This Row],[Status]]="Completed"),"Yes","No")</f>
        <v>No</v>
      </c>
      <c r="R1935" s="1" t="str">
        <f>IF(OR(Orders[[#This Row],[Region]]="Dhaka",Orders[[#This Row],[Region]]="Chattogram"),"Priority","Standard")</f>
        <v>Standard</v>
      </c>
      <c r="S1935" s="1" t="str">
        <f>_xlfn.CONCAT(Orders[[#This Row],[OrderID]],Orders[[#This Row],[CustomerID]],Orders[[#This Row],[Order Value]])</f>
        <v>O05329C02932283.08</v>
      </c>
    </row>
    <row r="1936" spans="1:19" x14ac:dyDescent="0.25">
      <c r="A1936" s="1" t="s">
        <v>2418</v>
      </c>
      <c r="B1936" s="1" t="s">
        <v>709</v>
      </c>
      <c r="C1936" s="1" t="s">
        <v>102</v>
      </c>
      <c r="D1936" s="1" t="str">
        <f>VLOOKUP(C1936,Products[],2,FALSE)</f>
        <v>Pens Mini 821</v>
      </c>
      <c r="E1936" s="1" t="str">
        <f>VLOOKUP(Orders[[#This Row],[ProductID]],Products[],3,FALSE)</f>
        <v>Office Supplies</v>
      </c>
      <c r="F1936" s="1" t="s">
        <v>33</v>
      </c>
      <c r="G1936" s="1" t="str">
        <f>_xlfn.XLOOKUP(Orders[[#This Row],[CustomerID]],'Customers'!A:A,'Customers'!E:E)</f>
        <v>Corporate</v>
      </c>
      <c r="H1936" s="2">
        <v>45494</v>
      </c>
      <c r="I1936" s="2">
        <v>45497</v>
      </c>
      <c r="J1936">
        <v>11</v>
      </c>
      <c r="K1936">
        <v>2649.96</v>
      </c>
      <c r="L1936">
        <v>0.15</v>
      </c>
      <c r="M1936" s="1" t="s">
        <v>52</v>
      </c>
      <c r="N1936" s="1" t="s">
        <v>34</v>
      </c>
      <c r="O1936" s="1" t="s">
        <v>21</v>
      </c>
      <c r="P1936" s="3">
        <f>Orders[[#This Row],[Quantity]]*Orders[[#This Row],[UnitPrice]]*(1-Orders[[#This Row],[Discount]])</f>
        <v>24777.126</v>
      </c>
      <c r="Q1936" s="1" t="str">
        <f>IF(AND(Orders[[#This Row],[Order Value]]&gt;50000,Orders[[#This Row],[Status]]="Completed"),"Yes","No")</f>
        <v>No</v>
      </c>
      <c r="R1936" s="1" t="str">
        <f>IF(OR(Orders[[#This Row],[Region]]="Dhaka",Orders[[#This Row],[Region]]="Chattogram"),"Priority","Standard")</f>
        <v>Priority</v>
      </c>
      <c r="S1936" s="1" t="str">
        <f>_xlfn.CONCAT(Orders[[#This Row],[OrderID]],Orders[[#This Row],[CustomerID]],Orders[[#This Row],[Order Value]])</f>
        <v>O03875C019524777.126</v>
      </c>
    </row>
    <row r="1937" spans="1:19" x14ac:dyDescent="0.25">
      <c r="A1937" s="1" t="s">
        <v>2419</v>
      </c>
      <c r="B1937" s="1" t="s">
        <v>503</v>
      </c>
      <c r="C1937" s="1" t="s">
        <v>111</v>
      </c>
      <c r="D1937" s="1" t="str">
        <f>VLOOKUP(C1937,Products[],2,FALSE)</f>
        <v>Footwear Eco 867</v>
      </c>
      <c r="E1937" s="1" t="str">
        <f>VLOOKUP(Orders[[#This Row],[ProductID]],Products[],3,FALSE)</f>
        <v>Apparel</v>
      </c>
      <c r="F1937" s="1" t="s">
        <v>82</v>
      </c>
      <c r="G1937" s="1" t="str">
        <f>_xlfn.XLOOKUP(Orders[[#This Row],[CustomerID]],'Customers'!A:A,'Customers'!E:E)</f>
        <v>Corporate</v>
      </c>
      <c r="H1937" s="2">
        <v>45519</v>
      </c>
      <c r="I1937" s="2">
        <v>45532</v>
      </c>
      <c r="J1937">
        <v>19</v>
      </c>
      <c r="K1937">
        <v>1028.28</v>
      </c>
      <c r="L1937">
        <v>0.15</v>
      </c>
      <c r="M1937" s="1" t="s">
        <v>52</v>
      </c>
      <c r="N1937" s="1" t="s">
        <v>34</v>
      </c>
      <c r="O1937" s="1" t="s">
        <v>21</v>
      </c>
      <c r="P1937" s="3">
        <f>Orders[[#This Row],[Quantity]]*Orders[[#This Row],[UnitPrice]]*(1-Orders[[#This Row],[Discount]])</f>
        <v>16606.721999999998</v>
      </c>
      <c r="Q1937" s="1" t="str">
        <f>IF(AND(Orders[[#This Row],[Order Value]]&gt;50000,Orders[[#This Row],[Status]]="Completed"),"Yes","No")</f>
        <v>No</v>
      </c>
      <c r="R1937" s="1" t="str">
        <f>IF(OR(Orders[[#This Row],[Region]]="Dhaka",Orders[[#This Row],[Region]]="Chattogram"),"Priority","Standard")</f>
        <v>Priority</v>
      </c>
      <c r="S1937" s="1" t="str">
        <f>_xlfn.CONCAT(Orders[[#This Row],[OrderID]],Orders[[#This Row],[CustomerID]],Orders[[#This Row],[Order Value]])</f>
        <v>O00347C020716606.722</v>
      </c>
    </row>
    <row r="1938" spans="1:19" x14ac:dyDescent="0.25">
      <c r="A1938" s="1" t="s">
        <v>2420</v>
      </c>
      <c r="B1938" s="1" t="s">
        <v>756</v>
      </c>
      <c r="C1938" s="1" t="s">
        <v>212</v>
      </c>
      <c r="D1938" s="1" t="str">
        <f>VLOOKUP(C1938,Products[],2,FALSE)</f>
        <v>Binders Lite 858</v>
      </c>
      <c r="E1938" s="1" t="str">
        <f>VLOOKUP(Orders[[#This Row],[ProductID]],Products[],3,FALSE)</f>
        <v>Office Supplies</v>
      </c>
      <c r="F1938" s="1" t="s">
        <v>105</v>
      </c>
      <c r="G1938" s="1" t="str">
        <f>_xlfn.XLOOKUP(Orders[[#This Row],[CustomerID]],'Customers'!A:A,'Customers'!E:E)</f>
        <v>Corporate</v>
      </c>
      <c r="H1938" s="2">
        <v>45388</v>
      </c>
      <c r="I1938" s="2">
        <v>45402</v>
      </c>
      <c r="J1938">
        <v>22</v>
      </c>
      <c r="K1938">
        <v>2810.79</v>
      </c>
      <c r="L1938">
        <v>0.15</v>
      </c>
      <c r="M1938" s="1" t="s">
        <v>43</v>
      </c>
      <c r="N1938" s="1" t="s">
        <v>84</v>
      </c>
      <c r="O1938" s="1" t="s">
        <v>29</v>
      </c>
      <c r="P1938" s="3">
        <f>Orders[[#This Row],[Quantity]]*Orders[[#This Row],[UnitPrice]]*(1-Orders[[#This Row],[Discount]])</f>
        <v>52561.772999999994</v>
      </c>
      <c r="Q1938" s="1" t="str">
        <f>IF(AND(Orders[[#This Row],[Order Value]]&gt;50000,Orders[[#This Row],[Status]]="Completed"),"Yes","No")</f>
        <v>No</v>
      </c>
      <c r="R1938" s="1" t="str">
        <f>IF(OR(Orders[[#This Row],[Region]]="Dhaka",Orders[[#This Row],[Region]]="Chattogram"),"Priority","Standard")</f>
        <v>Standard</v>
      </c>
      <c r="S1938" s="1" t="str">
        <f>_xlfn.CONCAT(Orders[[#This Row],[OrderID]],Orders[[#This Row],[CustomerID]],Orders[[#This Row],[Order Value]])</f>
        <v>O01721C043652561.773</v>
      </c>
    </row>
    <row r="1939" spans="1:19" x14ac:dyDescent="0.25">
      <c r="A1939" s="1" t="s">
        <v>2421</v>
      </c>
      <c r="B1939" s="1" t="s">
        <v>709</v>
      </c>
      <c r="C1939" s="1" t="s">
        <v>270</v>
      </c>
      <c r="D1939" s="1" t="str">
        <f>VLOOKUP(C1939,Products[],2,FALSE)</f>
        <v>Storage Mini 899</v>
      </c>
      <c r="E1939" s="1" t="str">
        <f>VLOOKUP(Orders[[#This Row],[ProductID]],Products[],3,FALSE)</f>
        <v>Furniture</v>
      </c>
      <c r="F1939" s="1" t="s">
        <v>59</v>
      </c>
      <c r="G1939" s="1" t="str">
        <f>_xlfn.XLOOKUP(Orders[[#This Row],[CustomerID]],'Customers'!A:A,'Customers'!E:E)</f>
        <v>Corporate</v>
      </c>
      <c r="H1939" s="2">
        <v>45511</v>
      </c>
      <c r="I1939" s="2">
        <v>45518</v>
      </c>
      <c r="J1939">
        <v>14</v>
      </c>
      <c r="K1939">
        <v>4012.87</v>
      </c>
      <c r="L1939">
        <v>0</v>
      </c>
      <c r="M1939" s="1" t="s">
        <v>14</v>
      </c>
      <c r="N1939" s="1" t="s">
        <v>15</v>
      </c>
      <c r="O1939" s="1" t="s">
        <v>24</v>
      </c>
      <c r="P1939" s="3">
        <f>Orders[[#This Row],[Quantity]]*Orders[[#This Row],[UnitPrice]]*(1-Orders[[#This Row],[Discount]])</f>
        <v>56180.18</v>
      </c>
      <c r="Q1939" s="1" t="str">
        <f>IF(AND(Orders[[#This Row],[Order Value]]&gt;50000,Orders[[#This Row],[Status]]="Completed"),"Yes","No")</f>
        <v>No</v>
      </c>
      <c r="R1939" s="1" t="str">
        <f>IF(OR(Orders[[#This Row],[Region]]="Dhaka",Orders[[#This Row],[Region]]="Chattogram"),"Priority","Standard")</f>
        <v>Standard</v>
      </c>
      <c r="S1939" s="1" t="str">
        <f>_xlfn.CONCAT(Orders[[#This Row],[OrderID]],Orders[[#This Row],[CustomerID]],Orders[[#This Row],[Order Value]])</f>
        <v>O01215C019556180.18</v>
      </c>
    </row>
    <row r="1940" spans="1:19" x14ac:dyDescent="0.25">
      <c r="A1940" s="1" t="s">
        <v>2422</v>
      </c>
      <c r="B1940" s="1" t="s">
        <v>578</v>
      </c>
      <c r="C1940" s="1" t="s">
        <v>212</v>
      </c>
      <c r="D1940" s="1" t="str">
        <f>VLOOKUP(C1940,Products[],2,FALSE)</f>
        <v>Binders Lite 858</v>
      </c>
      <c r="E1940" s="1" t="str">
        <f>VLOOKUP(Orders[[#This Row],[ProductID]],Products[],3,FALSE)</f>
        <v>Office Supplies</v>
      </c>
      <c r="F1940" s="1" t="s">
        <v>63</v>
      </c>
      <c r="G1940" s="1" t="str">
        <f>_xlfn.XLOOKUP(Orders[[#This Row],[CustomerID]],'Customers'!A:A,'Customers'!E:E)</f>
        <v>Consumer</v>
      </c>
      <c r="H1940" s="2">
        <v>45799</v>
      </c>
      <c r="I1940" s="2">
        <v>45809</v>
      </c>
      <c r="J1940">
        <v>2</v>
      </c>
      <c r="K1940">
        <v>6424.56</v>
      </c>
      <c r="L1940">
        <v>0</v>
      </c>
      <c r="M1940" s="1" t="s">
        <v>20</v>
      </c>
      <c r="N1940" s="1" t="s">
        <v>84</v>
      </c>
      <c r="O1940" s="1" t="s">
        <v>35</v>
      </c>
      <c r="P1940" s="3">
        <f>Orders[[#This Row],[Quantity]]*Orders[[#This Row],[UnitPrice]]*(1-Orders[[#This Row],[Discount]])</f>
        <v>12849.12</v>
      </c>
      <c r="Q1940" s="1" t="str">
        <f>IF(AND(Orders[[#This Row],[Order Value]]&gt;50000,Orders[[#This Row],[Status]]="Completed"),"Yes","No")</f>
        <v>No</v>
      </c>
      <c r="R1940" s="1" t="str">
        <f>IF(OR(Orders[[#This Row],[Region]]="Dhaka",Orders[[#This Row],[Region]]="Chattogram"),"Priority","Standard")</f>
        <v>Priority</v>
      </c>
      <c r="S1940" s="1" t="str">
        <f>_xlfn.CONCAT(Orders[[#This Row],[OrderID]],Orders[[#This Row],[CustomerID]],Orders[[#This Row],[Order Value]])</f>
        <v>O00774C013612849.12</v>
      </c>
    </row>
    <row r="1941" spans="1:19" x14ac:dyDescent="0.25">
      <c r="A1941" s="1" t="s">
        <v>2423</v>
      </c>
      <c r="B1941" s="1" t="s">
        <v>1329</v>
      </c>
      <c r="C1941" s="1" t="s">
        <v>62</v>
      </c>
      <c r="D1941" s="1" t="str">
        <f>VLOOKUP(C1941,Products[],2,FALSE)</f>
        <v>Mobile Accessories Lite 346</v>
      </c>
      <c r="E1941" s="1" t="str">
        <f>VLOOKUP(Orders[[#This Row],[ProductID]],Products[],3,FALSE)</f>
        <v>Electronics</v>
      </c>
      <c r="F1941" s="1" t="s">
        <v>79</v>
      </c>
      <c r="G1941" s="1" t="str">
        <f>_xlfn.XLOOKUP(Orders[[#This Row],[CustomerID]],'Customers'!A:A,'Customers'!E:E)</f>
        <v>Corporate</v>
      </c>
      <c r="H1941" s="2">
        <v>45735</v>
      </c>
      <c r="I1941" s="2">
        <v>45748</v>
      </c>
      <c r="J1941">
        <v>17</v>
      </c>
      <c r="K1941">
        <v>2529.5300000000002</v>
      </c>
      <c r="L1941">
        <v>0.05</v>
      </c>
      <c r="M1941" s="1" t="s">
        <v>20</v>
      </c>
      <c r="N1941" s="1" t="s">
        <v>34</v>
      </c>
      <c r="O1941" s="1" t="s">
        <v>35</v>
      </c>
      <c r="P1941" s="3">
        <f>Orders[[#This Row],[Quantity]]*Orders[[#This Row],[UnitPrice]]*(1-Orders[[#This Row],[Discount]])</f>
        <v>40851.909500000002</v>
      </c>
      <c r="Q1941" s="1" t="str">
        <f>IF(AND(Orders[[#This Row],[Order Value]]&gt;50000,Orders[[#This Row],[Status]]="Completed"),"Yes","No")</f>
        <v>No</v>
      </c>
      <c r="R1941" s="1" t="str">
        <f>IF(OR(Orders[[#This Row],[Region]]="Dhaka",Orders[[#This Row],[Region]]="Chattogram"),"Priority","Standard")</f>
        <v>Priority</v>
      </c>
      <c r="S1941" s="1" t="str">
        <f>_xlfn.CONCAT(Orders[[#This Row],[OrderID]],Orders[[#This Row],[CustomerID]],Orders[[#This Row],[Order Value]])</f>
        <v>O00081C003740851.9095</v>
      </c>
    </row>
    <row r="1942" spans="1:19" x14ac:dyDescent="0.25">
      <c r="A1942" s="1" t="s">
        <v>2424</v>
      </c>
      <c r="B1942" s="1" t="s">
        <v>211</v>
      </c>
      <c r="C1942" s="1" t="s">
        <v>32</v>
      </c>
      <c r="D1942" s="1" t="str">
        <f>VLOOKUP(C1942,Products[],2,FALSE)</f>
        <v>Binders Max 146</v>
      </c>
      <c r="E1942" s="1" t="str">
        <f>VLOOKUP(Orders[[#This Row],[ProductID]],Products[],3,FALSE)</f>
        <v>Office Supplies</v>
      </c>
      <c r="F1942" s="1" t="s">
        <v>47</v>
      </c>
      <c r="G1942" s="1" t="str">
        <f>_xlfn.XLOOKUP(Orders[[#This Row],[CustomerID]],'Customers'!A:A,'Customers'!E:E)</f>
        <v>Corporate</v>
      </c>
      <c r="H1942" s="2">
        <v>45320</v>
      </c>
      <c r="I1942" s="2">
        <v>45334</v>
      </c>
      <c r="J1942">
        <v>3</v>
      </c>
      <c r="K1942">
        <v>1997.97</v>
      </c>
      <c r="L1942">
        <v>0</v>
      </c>
      <c r="M1942" s="1" t="s">
        <v>14</v>
      </c>
      <c r="N1942" s="1" t="s">
        <v>34</v>
      </c>
      <c r="O1942" s="1" t="s">
        <v>21</v>
      </c>
      <c r="P1942" s="3">
        <f>Orders[[#This Row],[Quantity]]*Orders[[#This Row],[UnitPrice]]*(1-Orders[[#This Row],[Discount]])</f>
        <v>5993.91</v>
      </c>
      <c r="Q1942" s="1" t="str">
        <f>IF(AND(Orders[[#This Row],[Order Value]]&gt;50000,Orders[[#This Row],[Status]]="Completed"),"Yes","No")</f>
        <v>No</v>
      </c>
      <c r="R1942" s="1" t="str">
        <f>IF(OR(Orders[[#This Row],[Region]]="Dhaka",Orders[[#This Row],[Region]]="Chattogram"),"Priority","Standard")</f>
        <v>Standard</v>
      </c>
      <c r="S1942" s="1" t="str">
        <f>_xlfn.CONCAT(Orders[[#This Row],[OrderID]],Orders[[#This Row],[CustomerID]],Orders[[#This Row],[Order Value]])</f>
        <v>O00588C04305993.91</v>
      </c>
    </row>
    <row r="1943" spans="1:19" x14ac:dyDescent="0.25">
      <c r="A1943" s="1" t="s">
        <v>2425</v>
      </c>
      <c r="B1943" s="1" t="s">
        <v>596</v>
      </c>
      <c r="C1943" s="1" t="s">
        <v>114</v>
      </c>
      <c r="D1943" s="1" t="str">
        <f>VLOOKUP(C1943,Products[],2,FALSE)</f>
        <v>Snacks Standard 963</v>
      </c>
      <c r="E1943" s="1" t="str">
        <f>VLOOKUP(Orders[[#This Row],[ProductID]],Products[],3,FALSE)</f>
        <v>Groceries</v>
      </c>
      <c r="F1943" s="1" t="s">
        <v>152</v>
      </c>
      <c r="G1943" s="1" t="str">
        <f>_xlfn.XLOOKUP(Orders[[#This Row],[CustomerID]],'Customers'!A:A,'Customers'!E:E)</f>
        <v>Home Office</v>
      </c>
      <c r="H1943" s="2">
        <v>45879</v>
      </c>
      <c r="I1943" s="2">
        <v>45879</v>
      </c>
      <c r="J1943">
        <v>11</v>
      </c>
      <c r="K1943">
        <v>5679.33</v>
      </c>
      <c r="L1943">
        <v>0.05</v>
      </c>
      <c r="M1943" s="1" t="s">
        <v>39</v>
      </c>
      <c r="N1943" s="1" t="s">
        <v>15</v>
      </c>
      <c r="O1943" s="1" t="s">
        <v>35</v>
      </c>
      <c r="P1943" s="3">
        <f>Orders[[#This Row],[Quantity]]*Orders[[#This Row],[UnitPrice]]*(1-Orders[[#This Row],[Discount]])</f>
        <v>59348.998499999994</v>
      </c>
      <c r="Q1943" s="1" t="str">
        <f>IF(AND(Orders[[#This Row],[Order Value]]&gt;50000,Orders[[#This Row],[Status]]="Completed"),"Yes","No")</f>
        <v>No</v>
      </c>
      <c r="R1943" s="1" t="str">
        <f>IF(OR(Orders[[#This Row],[Region]]="Dhaka",Orders[[#This Row],[Region]]="Chattogram"),"Priority","Standard")</f>
        <v>Standard</v>
      </c>
      <c r="S1943" s="1" t="str">
        <f>_xlfn.CONCAT(Orders[[#This Row],[OrderID]],Orders[[#This Row],[CustomerID]],Orders[[#This Row],[Order Value]])</f>
        <v>O01166C042259348.9985</v>
      </c>
    </row>
    <row r="1944" spans="1:19" x14ac:dyDescent="0.25">
      <c r="A1944" s="1" t="s">
        <v>2426</v>
      </c>
      <c r="B1944" s="1" t="s">
        <v>184</v>
      </c>
      <c r="C1944" s="1" t="s">
        <v>12</v>
      </c>
      <c r="D1944" s="1" t="str">
        <f>VLOOKUP(C1944,Products[],2,FALSE)</f>
        <v>Beverages Plus 578</v>
      </c>
      <c r="E1944" s="1" t="str">
        <f>VLOOKUP(Orders[[#This Row],[ProductID]],Products[],3,FALSE)</f>
        <v>Groceries</v>
      </c>
      <c r="F1944" s="1" t="s">
        <v>51</v>
      </c>
      <c r="G1944" s="1" t="str">
        <f>_xlfn.XLOOKUP(Orders[[#This Row],[CustomerID]],'Customers'!A:A,'Customers'!E:E)</f>
        <v>consumer</v>
      </c>
      <c r="H1944" s="2">
        <v>45804</v>
      </c>
      <c r="I1944" s="2">
        <v>45804</v>
      </c>
      <c r="J1944">
        <v>5</v>
      </c>
      <c r="K1944">
        <v>3613.64</v>
      </c>
      <c r="L1944">
        <v>0</v>
      </c>
      <c r="M1944" s="1" t="s">
        <v>43</v>
      </c>
      <c r="N1944" s="1" t="s">
        <v>15</v>
      </c>
      <c r="O1944" s="1" t="s">
        <v>29</v>
      </c>
      <c r="P1944" s="3">
        <f>Orders[[#This Row],[Quantity]]*Orders[[#This Row],[UnitPrice]]*(1-Orders[[#This Row],[Discount]])</f>
        <v>18068.2</v>
      </c>
      <c r="Q1944" s="1" t="str">
        <f>IF(AND(Orders[[#This Row],[Order Value]]&gt;50000,Orders[[#This Row],[Status]]="Completed"),"Yes","No")</f>
        <v>No</v>
      </c>
      <c r="R1944" s="1" t="str">
        <f>IF(OR(Orders[[#This Row],[Region]]="Dhaka",Orders[[#This Row],[Region]]="Chattogram"),"Priority","Standard")</f>
        <v>Standard</v>
      </c>
      <c r="S1944" s="1" t="str">
        <f>_xlfn.CONCAT(Orders[[#This Row],[OrderID]],Orders[[#This Row],[CustomerID]],Orders[[#This Row],[Order Value]])</f>
        <v>O04089C020018068.2</v>
      </c>
    </row>
    <row r="1945" spans="1:19" x14ac:dyDescent="0.25">
      <c r="A1945" s="1" t="s">
        <v>2427</v>
      </c>
      <c r="B1945" s="1" t="s">
        <v>1205</v>
      </c>
      <c r="C1945" s="1" t="s">
        <v>58</v>
      </c>
      <c r="D1945" s="1" t="str">
        <f>VLOOKUP(C1945,Products[],2,FALSE)</f>
        <v>Beverages Standard 258</v>
      </c>
      <c r="E1945" s="1" t="str">
        <f>VLOOKUP(Orders[[#This Row],[ProductID]],Products[],3,FALSE)</f>
        <v>Groceries</v>
      </c>
      <c r="F1945" s="1" t="s">
        <v>23</v>
      </c>
      <c r="G1945" s="1" t="str">
        <f>_xlfn.XLOOKUP(Orders[[#This Row],[CustomerID]],'Customers'!A:A,'Customers'!E:E)</f>
        <v>Consumer</v>
      </c>
      <c r="H1945" s="2">
        <v>45341</v>
      </c>
      <c r="I1945" s="2">
        <v>45355</v>
      </c>
      <c r="J1945">
        <v>12</v>
      </c>
      <c r="K1945">
        <v>306.99</v>
      </c>
      <c r="L1945">
        <v>0</v>
      </c>
      <c r="M1945" s="1" t="s">
        <v>43</v>
      </c>
      <c r="N1945" s="1" t="s">
        <v>34</v>
      </c>
      <c r="O1945" s="1" t="s">
        <v>29</v>
      </c>
      <c r="P1945" s="3">
        <f>Orders[[#This Row],[Quantity]]*Orders[[#This Row],[UnitPrice]]*(1-Orders[[#This Row],[Discount]])</f>
        <v>3683.88</v>
      </c>
      <c r="Q1945" s="1" t="str">
        <f>IF(AND(Orders[[#This Row],[Order Value]]&gt;50000,Orders[[#This Row],[Status]]="Completed"),"Yes","No")</f>
        <v>No</v>
      </c>
      <c r="R1945" s="1" t="str">
        <f>IF(OR(Orders[[#This Row],[Region]]="Dhaka",Orders[[#This Row],[Region]]="Chattogram"),"Priority","Standard")</f>
        <v>Standard</v>
      </c>
      <c r="S1945" s="1" t="str">
        <f>_xlfn.CONCAT(Orders[[#This Row],[OrderID]],Orders[[#This Row],[CustomerID]],Orders[[#This Row],[Order Value]])</f>
        <v>O00991C02813683.88</v>
      </c>
    </row>
    <row r="1946" spans="1:19" x14ac:dyDescent="0.25">
      <c r="A1946" s="1" t="s">
        <v>2428</v>
      </c>
      <c r="B1946" s="1" t="s">
        <v>613</v>
      </c>
      <c r="C1946" s="1" t="s">
        <v>267</v>
      </c>
      <c r="D1946" s="1" t="str">
        <f>VLOOKUP(C1946,Products[],2,FALSE)</f>
        <v>Decor Prime 953</v>
      </c>
      <c r="E1946" s="1" t="str">
        <f>VLOOKUP(Orders[[#This Row],[ProductID]],Products[],3,FALSE)</f>
        <v>Furniture</v>
      </c>
      <c r="F1946" s="1" t="s">
        <v>79</v>
      </c>
      <c r="G1946" s="1" t="str">
        <f>_xlfn.XLOOKUP(Orders[[#This Row],[CustomerID]],'Customers'!A:A,'Customers'!E:E)</f>
        <v>consumer</v>
      </c>
      <c r="H1946" s="2">
        <v>45836</v>
      </c>
      <c r="I1946" s="2">
        <v>45850</v>
      </c>
      <c r="J1946">
        <v>7</v>
      </c>
      <c r="K1946">
        <v>4136.62</v>
      </c>
      <c r="L1946">
        <v>0</v>
      </c>
      <c r="M1946" s="1" t="s">
        <v>52</v>
      </c>
      <c r="N1946" s="1" t="s">
        <v>34</v>
      </c>
      <c r="O1946" s="1" t="s">
        <v>21</v>
      </c>
      <c r="P1946" s="3">
        <f>Orders[[#This Row],[Quantity]]*Orders[[#This Row],[UnitPrice]]*(1-Orders[[#This Row],[Discount]])</f>
        <v>28956.34</v>
      </c>
      <c r="Q1946" s="1" t="str">
        <f>IF(AND(Orders[[#This Row],[Order Value]]&gt;50000,Orders[[#This Row],[Status]]="Completed"),"Yes","No")</f>
        <v>No</v>
      </c>
      <c r="R1946" s="1" t="str">
        <f>IF(OR(Orders[[#This Row],[Region]]="Dhaka",Orders[[#This Row],[Region]]="Chattogram"),"Priority","Standard")</f>
        <v>Priority</v>
      </c>
      <c r="S1946" s="1" t="str">
        <f>_xlfn.CONCAT(Orders[[#This Row],[OrderID]],Orders[[#This Row],[CustomerID]],Orders[[#This Row],[Order Value]])</f>
        <v>O05418C039028956.34</v>
      </c>
    </row>
    <row r="1947" spans="1:19" x14ac:dyDescent="0.25">
      <c r="A1947" s="1" t="s">
        <v>2429</v>
      </c>
      <c r="B1947" s="1" t="s">
        <v>652</v>
      </c>
      <c r="C1947" s="1" t="s">
        <v>197</v>
      </c>
      <c r="D1947" s="1" t="str">
        <f>VLOOKUP(C1947,Products[],2,FALSE)</f>
        <v>Chairs Prime 149</v>
      </c>
      <c r="E1947" s="1" t="str">
        <f>VLOOKUP(Orders[[#This Row],[ProductID]],Products[],3,FALSE)</f>
        <v>Furniture</v>
      </c>
      <c r="F1947" s="1" t="s">
        <v>47</v>
      </c>
      <c r="G1947" s="1" t="str">
        <f>_xlfn.XLOOKUP(Orders[[#This Row],[CustomerID]],'Customers'!A:A,'Customers'!E:E)</f>
        <v>Home Office</v>
      </c>
      <c r="H1947" s="2">
        <v>45445</v>
      </c>
      <c r="I1947" s="2">
        <v>45454</v>
      </c>
      <c r="J1947">
        <v>16</v>
      </c>
      <c r="K1947">
        <v>6024.39</v>
      </c>
      <c r="L1947">
        <v>0</v>
      </c>
      <c r="M1947" s="1" t="s">
        <v>14</v>
      </c>
      <c r="N1947" s="1" t="s">
        <v>28</v>
      </c>
      <c r="O1947" s="1" t="s">
        <v>24</v>
      </c>
      <c r="P1947" s="3">
        <f>Orders[[#This Row],[Quantity]]*Orders[[#This Row],[UnitPrice]]*(1-Orders[[#This Row],[Discount]])</f>
        <v>96390.24</v>
      </c>
      <c r="Q1947" s="1" t="str">
        <f>IF(AND(Orders[[#This Row],[Order Value]]&gt;50000,Orders[[#This Row],[Status]]="Completed"),"Yes","No")</f>
        <v>No</v>
      </c>
      <c r="R1947" s="1" t="str">
        <f>IF(OR(Orders[[#This Row],[Region]]="Dhaka",Orders[[#This Row],[Region]]="Chattogram"),"Priority","Standard")</f>
        <v>Standard</v>
      </c>
      <c r="S1947" s="1" t="str">
        <f>_xlfn.CONCAT(Orders[[#This Row],[OrderID]],Orders[[#This Row],[CustomerID]],Orders[[#This Row],[Order Value]])</f>
        <v>O01970C018996390.24</v>
      </c>
    </row>
    <row r="1948" spans="1:19" x14ac:dyDescent="0.25">
      <c r="A1948" s="1" t="s">
        <v>2430</v>
      </c>
      <c r="B1948" s="1" t="s">
        <v>193</v>
      </c>
      <c r="C1948" s="1" t="s">
        <v>148</v>
      </c>
      <c r="D1948" s="1" t="str">
        <f>VLOOKUP(C1948,Products[],2,FALSE)</f>
        <v>Audio Classic 927</v>
      </c>
      <c r="E1948" s="1" t="str">
        <f>VLOOKUP(Orders[[#This Row],[ProductID]],Products[],3,FALSE)</f>
        <v>Electronics</v>
      </c>
      <c r="F1948" s="1" t="s">
        <v>152</v>
      </c>
      <c r="G1948" s="1" t="str">
        <f>_xlfn.XLOOKUP(Orders[[#This Row],[CustomerID]],'Customers'!A:A,'Customers'!E:E)</f>
        <v>Corporate</v>
      </c>
      <c r="H1948" s="2">
        <v>45970</v>
      </c>
      <c r="I1948" s="2">
        <v>45972</v>
      </c>
      <c r="J1948">
        <v>8</v>
      </c>
      <c r="K1948">
        <v>6696.06</v>
      </c>
      <c r="L1948">
        <v>0</v>
      </c>
      <c r="M1948" s="1" t="s">
        <v>20</v>
      </c>
      <c r="N1948" s="1" t="s">
        <v>28</v>
      </c>
      <c r="O1948" s="1" t="s">
        <v>24</v>
      </c>
      <c r="P1948" s="3">
        <f>Orders[[#This Row],[Quantity]]*Orders[[#This Row],[UnitPrice]]*(1-Orders[[#This Row],[Discount]])</f>
        <v>53568.480000000003</v>
      </c>
      <c r="Q1948" s="1" t="str">
        <f>IF(AND(Orders[[#This Row],[Order Value]]&gt;50000,Orders[[#This Row],[Status]]="Completed"),"Yes","No")</f>
        <v>No</v>
      </c>
      <c r="R1948" s="1" t="str">
        <f>IF(OR(Orders[[#This Row],[Region]]="Dhaka",Orders[[#This Row],[Region]]="Chattogram"),"Priority","Standard")</f>
        <v>Priority</v>
      </c>
      <c r="S1948" s="1" t="str">
        <f>_xlfn.CONCAT(Orders[[#This Row],[OrderID]],Orders[[#This Row],[CustomerID]],Orders[[#This Row],[Order Value]])</f>
        <v>O01593C013753568.48</v>
      </c>
    </row>
    <row r="1949" spans="1:19" x14ac:dyDescent="0.25">
      <c r="A1949" s="1" t="s">
        <v>2431</v>
      </c>
      <c r="B1949" s="1" t="s">
        <v>1099</v>
      </c>
      <c r="C1949" s="1" t="s">
        <v>194</v>
      </c>
      <c r="D1949" s="1" t="str">
        <f>VLOOKUP(C1949,Products[],2,FALSE)</f>
        <v>Pens Mini 388</v>
      </c>
      <c r="E1949" s="1" t="str">
        <f>VLOOKUP(Orders[[#This Row],[ProductID]],Products[],3,FALSE)</f>
        <v>Office Supplies</v>
      </c>
      <c r="F1949" s="1" t="s">
        <v>59</v>
      </c>
      <c r="G1949" s="1" t="str">
        <f>_xlfn.XLOOKUP(Orders[[#This Row],[CustomerID]],'Customers'!A:A,'Customers'!E:E)</f>
        <v>SMB</v>
      </c>
      <c r="H1949" s="2">
        <v>45342</v>
      </c>
      <c r="I1949" s="2">
        <v>45340</v>
      </c>
      <c r="J1949">
        <v>21</v>
      </c>
      <c r="K1949">
        <v>7508.07</v>
      </c>
      <c r="L1949">
        <v>0</v>
      </c>
      <c r="M1949" s="1" t="s">
        <v>39</v>
      </c>
      <c r="N1949" s="1" t="s">
        <v>34</v>
      </c>
      <c r="O1949" s="1" t="s">
        <v>29</v>
      </c>
      <c r="P1949" s="3">
        <f>Orders[[#This Row],[Quantity]]*Orders[[#This Row],[UnitPrice]]*(1-Orders[[#This Row],[Discount]])</f>
        <v>157669.47</v>
      </c>
      <c r="Q1949" s="1" t="str">
        <f>IF(AND(Orders[[#This Row],[Order Value]]&gt;50000,Orders[[#This Row],[Status]]="Completed"),"Yes","No")</f>
        <v>Yes</v>
      </c>
      <c r="R1949" s="1" t="str">
        <f>IF(OR(Orders[[#This Row],[Region]]="Dhaka",Orders[[#This Row],[Region]]="Chattogram"),"Priority","Standard")</f>
        <v>Standard</v>
      </c>
      <c r="S1949" s="1" t="str">
        <f>_xlfn.CONCAT(Orders[[#This Row],[OrderID]],Orders[[#This Row],[CustomerID]],Orders[[#This Row],[Order Value]])</f>
        <v>O03466C0117157669.47</v>
      </c>
    </row>
    <row r="1950" spans="1:19" x14ac:dyDescent="0.25">
      <c r="A1950" s="1" t="s">
        <v>2432</v>
      </c>
      <c r="B1950" s="1" t="s">
        <v>860</v>
      </c>
      <c r="C1950" s="1" t="s">
        <v>174</v>
      </c>
      <c r="D1950" s="1" t="str">
        <f>VLOOKUP(C1950,Products[],2,FALSE)</f>
        <v>Women Eco 309</v>
      </c>
      <c r="E1950" s="1" t="str">
        <f>VLOOKUP(Orders[[#This Row],[ProductID]],Products[],3,FALSE)</f>
        <v>Apparel</v>
      </c>
      <c r="F1950" s="1" t="s">
        <v>23</v>
      </c>
      <c r="G1950" s="1" t="str">
        <f>_xlfn.XLOOKUP(Orders[[#This Row],[CustomerID]],'Customers'!A:A,'Customers'!E:E)</f>
        <v>Corporate</v>
      </c>
      <c r="H1950" s="2">
        <v>45321</v>
      </c>
      <c r="I1950" s="2">
        <v>45326</v>
      </c>
      <c r="J1950">
        <v>2</v>
      </c>
      <c r="K1950">
        <v>6723.06</v>
      </c>
      <c r="L1950">
        <v>0</v>
      </c>
      <c r="M1950" s="1" t="s">
        <v>43</v>
      </c>
      <c r="N1950" s="1" t="s">
        <v>34</v>
      </c>
      <c r="O1950" s="1" t="s">
        <v>21</v>
      </c>
      <c r="P1950" s="3">
        <f>Orders[[#This Row],[Quantity]]*Orders[[#This Row],[UnitPrice]]*(1-Orders[[#This Row],[Discount]])</f>
        <v>13446.12</v>
      </c>
      <c r="Q1950" s="1" t="str">
        <f>IF(AND(Orders[[#This Row],[Order Value]]&gt;50000,Orders[[#This Row],[Status]]="Completed"),"Yes","No")</f>
        <v>No</v>
      </c>
      <c r="R1950" s="1" t="str">
        <f>IF(OR(Orders[[#This Row],[Region]]="Dhaka",Orders[[#This Row],[Region]]="Chattogram"),"Priority","Standard")</f>
        <v>Standard</v>
      </c>
      <c r="S1950" s="1" t="str">
        <f>_xlfn.CONCAT(Orders[[#This Row],[OrderID]],Orders[[#This Row],[CustomerID]],Orders[[#This Row],[Order Value]])</f>
        <v>O05928C028713446.12</v>
      </c>
    </row>
    <row r="1951" spans="1:19" x14ac:dyDescent="0.25">
      <c r="A1951" s="1" t="s">
        <v>2433</v>
      </c>
      <c r="B1951" s="1" t="s">
        <v>326</v>
      </c>
      <c r="C1951" s="1" t="s">
        <v>141</v>
      </c>
      <c r="D1951" s="1" t="str">
        <f>VLOOKUP(C1951,Products[],2,FALSE)</f>
        <v>Footwear Deluxe 366</v>
      </c>
      <c r="E1951" s="1" t="str">
        <f>VLOOKUP(Orders[[#This Row],[ProductID]],Products[],3,FALSE)</f>
        <v>Apparel</v>
      </c>
      <c r="F1951" s="1" t="s">
        <v>82</v>
      </c>
      <c r="G1951" s="1" t="str">
        <f>_xlfn.XLOOKUP(Orders[[#This Row],[CustomerID]],'Customers'!A:A,'Customers'!E:E)</f>
        <v>SMB</v>
      </c>
      <c r="H1951" s="2">
        <v>45617</v>
      </c>
      <c r="I1951" s="2">
        <v>45629</v>
      </c>
      <c r="J1951">
        <v>21</v>
      </c>
      <c r="K1951">
        <v>5814.23</v>
      </c>
      <c r="L1951">
        <v>0</v>
      </c>
      <c r="M1951" s="1" t="s">
        <v>52</v>
      </c>
      <c r="N1951" s="1" t="s">
        <v>34</v>
      </c>
      <c r="O1951" s="1" t="s">
        <v>24</v>
      </c>
      <c r="P1951" s="3">
        <f>Orders[[#This Row],[Quantity]]*Orders[[#This Row],[UnitPrice]]*(1-Orders[[#This Row],[Discount]])</f>
        <v>122098.82999999999</v>
      </c>
      <c r="Q1951" s="1" t="str">
        <f>IF(AND(Orders[[#This Row],[Order Value]]&gt;50000,Orders[[#This Row],[Status]]="Completed"),"Yes","No")</f>
        <v>Yes</v>
      </c>
      <c r="R1951" s="1" t="str">
        <f>IF(OR(Orders[[#This Row],[Region]]="Dhaka",Orders[[#This Row],[Region]]="Chattogram"),"Priority","Standard")</f>
        <v>Priority</v>
      </c>
      <c r="S1951" s="1" t="str">
        <f>_xlfn.CONCAT(Orders[[#This Row],[OrderID]],Orders[[#This Row],[CustomerID]],Orders[[#This Row],[Order Value]])</f>
        <v>O00705C0022122098.83</v>
      </c>
    </row>
    <row r="1952" spans="1:19" x14ac:dyDescent="0.25">
      <c r="A1952" s="1" t="s">
        <v>2434</v>
      </c>
      <c r="B1952" s="1" t="s">
        <v>1262</v>
      </c>
      <c r="C1952" s="1" t="s">
        <v>178</v>
      </c>
      <c r="D1952" s="1" t="str">
        <f>VLOOKUP(C1952,Products[],2,FALSE)</f>
        <v>Personal Care Mini 570</v>
      </c>
      <c r="E1952" s="1" t="str">
        <f>VLOOKUP(Orders[[#This Row],[ProductID]],Products[],3,FALSE)</f>
        <v>Groceries</v>
      </c>
      <c r="F1952" s="1" t="s">
        <v>23</v>
      </c>
      <c r="G1952" s="1" t="str">
        <f>_xlfn.XLOOKUP(Orders[[#This Row],[CustomerID]],'Customers'!A:A,'Customers'!E:E)</f>
        <v>consumer</v>
      </c>
      <c r="H1952" s="2">
        <v>45916</v>
      </c>
      <c r="I1952" s="2">
        <v>45918</v>
      </c>
      <c r="J1952">
        <v>7</v>
      </c>
      <c r="K1952">
        <v>7358.47</v>
      </c>
      <c r="L1952">
        <v>0.05</v>
      </c>
      <c r="M1952" s="1" t="s">
        <v>43</v>
      </c>
      <c r="N1952" s="1" t="s">
        <v>15</v>
      </c>
      <c r="O1952" s="1" t="s">
        <v>35</v>
      </c>
      <c r="P1952" s="3">
        <f>Orders[[#This Row],[Quantity]]*Orders[[#This Row],[UnitPrice]]*(1-Orders[[#This Row],[Discount]])</f>
        <v>48933.825499999999</v>
      </c>
      <c r="Q1952" s="1" t="str">
        <f>IF(AND(Orders[[#This Row],[Order Value]]&gt;50000,Orders[[#This Row],[Status]]="Completed"),"Yes","No")</f>
        <v>No</v>
      </c>
      <c r="R1952" s="1" t="str">
        <f>IF(OR(Orders[[#This Row],[Region]]="Dhaka",Orders[[#This Row],[Region]]="Chattogram"),"Priority","Standard")</f>
        <v>Standard</v>
      </c>
      <c r="S1952" s="1" t="str">
        <f>_xlfn.CONCAT(Orders[[#This Row],[OrderID]],Orders[[#This Row],[CustomerID]],Orders[[#This Row],[Order Value]])</f>
        <v>O00144C044948933.8255</v>
      </c>
    </row>
    <row r="1953" spans="1:19" x14ac:dyDescent="0.25">
      <c r="A1953" s="1" t="s">
        <v>2435</v>
      </c>
      <c r="B1953" s="1" t="s">
        <v>483</v>
      </c>
      <c r="C1953" s="1" t="s">
        <v>78</v>
      </c>
      <c r="D1953" s="1" t="str">
        <f>VLOOKUP(C1953,Products[],2,FALSE)</f>
        <v>Personal Care Eco 185</v>
      </c>
      <c r="E1953" s="1" t="str">
        <f>VLOOKUP(Orders[[#This Row],[ProductID]],Products[],3,FALSE)</f>
        <v>Groceries</v>
      </c>
      <c r="F1953" s="1" t="s">
        <v>23</v>
      </c>
      <c r="G1953" s="1" t="str">
        <f>_xlfn.XLOOKUP(Orders[[#This Row],[CustomerID]],'Customers'!A:A,'Customers'!E:E)</f>
        <v>Consumer</v>
      </c>
      <c r="H1953" s="2">
        <v>45405</v>
      </c>
      <c r="I1953" s="2">
        <v>45416</v>
      </c>
      <c r="J1953">
        <v>6</v>
      </c>
      <c r="K1953">
        <v>6849.7</v>
      </c>
      <c r="L1953">
        <v>0.2</v>
      </c>
      <c r="M1953" s="1" t="s">
        <v>14</v>
      </c>
      <c r="N1953" s="1" t="s">
        <v>84</v>
      </c>
      <c r="O1953" s="1" t="s">
        <v>24</v>
      </c>
      <c r="P1953" s="3">
        <f>Orders[[#This Row],[Quantity]]*Orders[[#This Row],[UnitPrice]]*(1-Orders[[#This Row],[Discount]])</f>
        <v>32878.559999999998</v>
      </c>
      <c r="Q1953" s="1" t="str">
        <f>IF(AND(Orders[[#This Row],[Order Value]]&gt;50000,Orders[[#This Row],[Status]]="Completed"),"Yes","No")</f>
        <v>No</v>
      </c>
      <c r="R1953" s="1" t="str">
        <f>IF(OR(Orders[[#This Row],[Region]]="Dhaka",Orders[[#This Row],[Region]]="Chattogram"),"Priority","Standard")</f>
        <v>Standard</v>
      </c>
      <c r="S1953" s="1" t="str">
        <f>_xlfn.CONCAT(Orders[[#This Row],[OrderID]],Orders[[#This Row],[CustomerID]],Orders[[#This Row],[Order Value]])</f>
        <v>O00853C024532878.56</v>
      </c>
    </row>
    <row r="1954" spans="1:19" x14ac:dyDescent="0.25">
      <c r="A1954" s="1" t="s">
        <v>2436</v>
      </c>
      <c r="B1954" s="1" t="s">
        <v>817</v>
      </c>
      <c r="C1954" s="1" t="s">
        <v>124</v>
      </c>
      <c r="D1954" s="1" t="str">
        <f>VLOOKUP(C1954,Products[],2,FALSE)</f>
        <v>Decor Lite 474</v>
      </c>
      <c r="E1954" s="1" t="str">
        <f>VLOOKUP(Orders[[#This Row],[ProductID]],Products[],3,FALSE)</f>
        <v>Furniture</v>
      </c>
      <c r="F1954" s="1" t="s">
        <v>152</v>
      </c>
      <c r="G1954" s="1" t="str">
        <f>_xlfn.XLOOKUP(Orders[[#This Row],[CustomerID]],'Customers'!A:A,'Customers'!E:E)</f>
        <v>Consumer</v>
      </c>
      <c r="H1954" s="2">
        <v>45666</v>
      </c>
      <c r="I1954" s="2">
        <v>45671</v>
      </c>
      <c r="J1954">
        <v>14</v>
      </c>
      <c r="K1954">
        <v>6389.68</v>
      </c>
      <c r="L1954">
        <v>0.15</v>
      </c>
      <c r="M1954" s="1" t="s">
        <v>39</v>
      </c>
      <c r="N1954" s="1" t="s">
        <v>84</v>
      </c>
      <c r="O1954" s="1" t="s">
        <v>24</v>
      </c>
      <c r="P1954" s="3">
        <f>Orders[[#This Row],[Quantity]]*Orders[[#This Row],[UnitPrice]]*(1-Orders[[#This Row],[Discount]])</f>
        <v>76037.191999999995</v>
      </c>
      <c r="Q1954" s="1" t="str">
        <f>IF(AND(Orders[[#This Row],[Order Value]]&gt;50000,Orders[[#This Row],[Status]]="Completed"),"Yes","No")</f>
        <v>No</v>
      </c>
      <c r="R1954" s="1" t="str">
        <f>IF(OR(Orders[[#This Row],[Region]]="Dhaka",Orders[[#This Row],[Region]]="Chattogram"),"Priority","Standard")</f>
        <v>Standard</v>
      </c>
      <c r="S1954" s="1" t="str">
        <f>_xlfn.CONCAT(Orders[[#This Row],[OrderID]],Orders[[#This Row],[CustomerID]],Orders[[#This Row],[Order Value]])</f>
        <v>O03459C044776037.192</v>
      </c>
    </row>
    <row r="1955" spans="1:19" x14ac:dyDescent="0.25">
      <c r="A1955" s="1" t="s">
        <v>2437</v>
      </c>
      <c r="B1955" s="1" t="s">
        <v>195</v>
      </c>
      <c r="C1955" s="1" t="s">
        <v>121</v>
      </c>
      <c r="D1955" s="1" t="str">
        <f>VLOOKUP(C1955,Products[],2,FALSE)</f>
        <v>Storage Max 865</v>
      </c>
      <c r="E1955" s="1" t="str">
        <f>VLOOKUP(Orders[[#This Row],[ProductID]],Products[],3,FALSE)</f>
        <v>Furniture</v>
      </c>
      <c r="F1955" s="1" t="s">
        <v>105</v>
      </c>
      <c r="G1955" s="1" t="str">
        <f>_xlfn.XLOOKUP(Orders[[#This Row],[CustomerID]],'Customers'!A:A,'Customers'!E:E)</f>
        <v>Corporate</v>
      </c>
      <c r="H1955" s="2">
        <v>45912</v>
      </c>
      <c r="I1955" s="2">
        <v>45917</v>
      </c>
      <c r="J1955">
        <v>2</v>
      </c>
      <c r="K1955">
        <v>2235.69</v>
      </c>
      <c r="L1955">
        <v>0</v>
      </c>
      <c r="M1955" s="1" t="s">
        <v>14</v>
      </c>
      <c r="N1955" s="1" t="s">
        <v>15</v>
      </c>
      <c r="O1955" s="1" t="s">
        <v>24</v>
      </c>
      <c r="P1955" s="3">
        <f>Orders[[#This Row],[Quantity]]*Orders[[#This Row],[UnitPrice]]*(1-Orders[[#This Row],[Discount]])</f>
        <v>4471.38</v>
      </c>
      <c r="Q1955" s="1" t="str">
        <f>IF(AND(Orders[[#This Row],[Order Value]]&gt;50000,Orders[[#This Row],[Status]]="Completed"),"Yes","No")</f>
        <v>No</v>
      </c>
      <c r="R1955" s="1" t="str">
        <f>IF(OR(Orders[[#This Row],[Region]]="Dhaka",Orders[[#This Row],[Region]]="Chattogram"),"Priority","Standard")</f>
        <v>Standard</v>
      </c>
      <c r="S1955" s="1" t="str">
        <f>_xlfn.CONCAT(Orders[[#This Row],[OrderID]],Orders[[#This Row],[CustomerID]],Orders[[#This Row],[Order Value]])</f>
        <v>O00603C02174471.38</v>
      </c>
    </row>
    <row r="1956" spans="1:19" x14ac:dyDescent="0.25">
      <c r="A1956" s="1" t="s">
        <v>2438</v>
      </c>
      <c r="B1956" s="1" t="s">
        <v>255</v>
      </c>
      <c r="C1956" s="1" t="s">
        <v>297</v>
      </c>
      <c r="D1956" s="1" t="str">
        <f>VLOOKUP(C1956,Products[],2,FALSE)</f>
        <v>Household Standard 552</v>
      </c>
      <c r="E1956" s="1" t="str">
        <f>VLOOKUP(Orders[[#This Row],[ProductID]],Products[],3,FALSE)</f>
        <v>Groceries</v>
      </c>
      <c r="F1956" s="1" t="s">
        <v>33</v>
      </c>
      <c r="G1956" s="1" t="str">
        <f>_xlfn.XLOOKUP(Orders[[#This Row],[CustomerID]],'Customers'!A:A,'Customers'!E:E)</f>
        <v>SMB</v>
      </c>
      <c r="H1956" s="2">
        <v>45718</v>
      </c>
      <c r="I1956" s="2">
        <v>45718</v>
      </c>
      <c r="J1956">
        <v>24</v>
      </c>
      <c r="K1956">
        <v>6266.96</v>
      </c>
      <c r="L1956">
        <v>0</v>
      </c>
      <c r="M1956" s="1" t="s">
        <v>20</v>
      </c>
      <c r="N1956" s="1" t="s">
        <v>34</v>
      </c>
      <c r="O1956" s="1" t="s">
        <v>24</v>
      </c>
      <c r="P1956" s="3">
        <f>Orders[[#This Row],[Quantity]]*Orders[[#This Row],[UnitPrice]]*(1-Orders[[#This Row],[Discount]])</f>
        <v>150407.04000000001</v>
      </c>
      <c r="Q1956" s="1" t="str">
        <f>IF(AND(Orders[[#This Row],[Order Value]]&gt;50000,Orders[[#This Row],[Status]]="Completed"),"Yes","No")</f>
        <v>Yes</v>
      </c>
      <c r="R1956" s="1" t="str">
        <f>IF(OR(Orders[[#This Row],[Region]]="Dhaka",Orders[[#This Row],[Region]]="Chattogram"),"Priority","Standard")</f>
        <v>Priority</v>
      </c>
      <c r="S1956" s="1" t="str">
        <f>_xlfn.CONCAT(Orders[[#This Row],[OrderID]],Orders[[#This Row],[CustomerID]],Orders[[#This Row],[Order Value]])</f>
        <v>O04492C0482150407.04</v>
      </c>
    </row>
    <row r="1957" spans="1:19" x14ac:dyDescent="0.25">
      <c r="A1957" s="1" t="s">
        <v>2439</v>
      </c>
      <c r="B1957" s="1" t="s">
        <v>547</v>
      </c>
      <c r="C1957" s="1" t="s">
        <v>108</v>
      </c>
      <c r="D1957" s="1" t="str">
        <f>VLOOKUP(C1957,Products[],2,FALSE)</f>
        <v>Men Max 446</v>
      </c>
      <c r="E1957" s="1" t="str">
        <f>VLOOKUP(Orders[[#This Row],[ProductID]],Products[],3,FALSE)</f>
        <v>Apparel</v>
      </c>
      <c r="F1957" s="1" t="s">
        <v>23</v>
      </c>
      <c r="G1957" s="1" t="str">
        <f>_xlfn.XLOOKUP(Orders[[#This Row],[CustomerID]],'Customers'!A:A,'Customers'!E:E)</f>
        <v>Home Office</v>
      </c>
      <c r="H1957" s="2">
        <v>45512</v>
      </c>
      <c r="I1957" s="2">
        <v>45514</v>
      </c>
      <c r="J1957">
        <v>1</v>
      </c>
      <c r="K1957">
        <v>4152.08</v>
      </c>
      <c r="L1957">
        <v>0</v>
      </c>
      <c r="M1957" s="1" t="s">
        <v>43</v>
      </c>
      <c r="N1957" s="1" t="s">
        <v>15</v>
      </c>
      <c r="O1957" s="1" t="s">
        <v>24</v>
      </c>
      <c r="P1957" s="3">
        <f>Orders[[#This Row],[Quantity]]*Orders[[#This Row],[UnitPrice]]*(1-Orders[[#This Row],[Discount]])</f>
        <v>4152.08</v>
      </c>
      <c r="Q1957" s="1" t="str">
        <f>IF(AND(Orders[[#This Row],[Order Value]]&gt;50000,Orders[[#This Row],[Status]]="Completed"),"Yes","No")</f>
        <v>No</v>
      </c>
      <c r="R1957" s="1" t="str">
        <f>IF(OR(Orders[[#This Row],[Region]]="Dhaka",Orders[[#This Row],[Region]]="Chattogram"),"Priority","Standard")</f>
        <v>Standard</v>
      </c>
      <c r="S1957" s="1" t="str">
        <f>_xlfn.CONCAT(Orders[[#This Row],[OrderID]],Orders[[#This Row],[CustomerID]],Orders[[#This Row],[Order Value]])</f>
        <v>O02053C04284152.08</v>
      </c>
    </row>
    <row r="1958" spans="1:19" x14ac:dyDescent="0.25">
      <c r="A1958" s="1" t="s">
        <v>2440</v>
      </c>
      <c r="B1958" s="1" t="s">
        <v>1538</v>
      </c>
      <c r="C1958" s="1" t="s">
        <v>174</v>
      </c>
      <c r="D1958" s="1" t="str">
        <f>VLOOKUP(C1958,Products[],2,FALSE)</f>
        <v>Women Eco 309</v>
      </c>
      <c r="E1958" s="1" t="str">
        <f>VLOOKUP(Orders[[#This Row],[ProductID]],Products[],3,FALSE)</f>
        <v>Apparel</v>
      </c>
      <c r="F1958" s="1" t="s">
        <v>42</v>
      </c>
      <c r="G1958" s="1" t="str">
        <f>_xlfn.XLOOKUP(Orders[[#This Row],[CustomerID]],'Customers'!A:A,'Customers'!E:E)</f>
        <v>Consumer</v>
      </c>
      <c r="H1958" s="2">
        <v>45416</v>
      </c>
      <c r="I1958" s="2">
        <v>45426</v>
      </c>
      <c r="J1958">
        <v>11</v>
      </c>
      <c r="K1958">
        <v>1117.81</v>
      </c>
      <c r="L1958">
        <v>0</v>
      </c>
      <c r="M1958" s="1" t="s">
        <v>14</v>
      </c>
      <c r="N1958" s="1" t="s">
        <v>34</v>
      </c>
      <c r="O1958" s="1" t="s">
        <v>29</v>
      </c>
      <c r="P1958" s="3">
        <f>Orders[[#This Row],[Quantity]]*Orders[[#This Row],[UnitPrice]]*(1-Orders[[#This Row],[Discount]])</f>
        <v>12295.91</v>
      </c>
      <c r="Q1958" s="1" t="str">
        <f>IF(AND(Orders[[#This Row],[Order Value]]&gt;50000,Orders[[#This Row],[Status]]="Completed"),"Yes","No")</f>
        <v>No</v>
      </c>
      <c r="R1958" s="1" t="str">
        <f>IF(OR(Orders[[#This Row],[Region]]="Dhaka",Orders[[#This Row],[Region]]="Chattogram"),"Priority","Standard")</f>
        <v>Standard</v>
      </c>
      <c r="S1958" s="1" t="str">
        <f>_xlfn.CONCAT(Orders[[#This Row],[OrderID]],Orders[[#This Row],[CustomerID]],Orders[[#This Row],[Order Value]])</f>
        <v>O03659C039412295.91</v>
      </c>
    </row>
    <row r="1959" spans="1:19" x14ac:dyDescent="0.25">
      <c r="A1959" s="1" t="s">
        <v>2441</v>
      </c>
      <c r="B1959" s="1" t="s">
        <v>963</v>
      </c>
      <c r="C1959" s="1" t="s">
        <v>174</v>
      </c>
      <c r="D1959" s="1" t="str">
        <f>VLOOKUP(C1959,Products[],2,FALSE)</f>
        <v>Women Eco 309</v>
      </c>
      <c r="E1959" s="1" t="str">
        <f>VLOOKUP(Orders[[#This Row],[ProductID]],Products[],3,FALSE)</f>
        <v>Apparel</v>
      </c>
      <c r="F1959" s="1" t="s">
        <v>63</v>
      </c>
      <c r="G1959" s="1" t="str">
        <f>_xlfn.XLOOKUP(Orders[[#This Row],[CustomerID]],'Customers'!A:A,'Customers'!E:E)</f>
        <v>Consumer</v>
      </c>
      <c r="H1959" s="2">
        <v>45743</v>
      </c>
      <c r="I1959" s="2">
        <v>45743</v>
      </c>
      <c r="J1959">
        <v>6</v>
      </c>
      <c r="K1959">
        <v>7144.76</v>
      </c>
      <c r="L1959">
        <v>0.2</v>
      </c>
      <c r="M1959" s="1" t="s">
        <v>43</v>
      </c>
      <c r="N1959" s="1" t="s">
        <v>28</v>
      </c>
      <c r="O1959" s="1" t="s">
        <v>24</v>
      </c>
      <c r="P1959" s="3">
        <f>Orders[[#This Row],[Quantity]]*Orders[[#This Row],[UnitPrice]]*(1-Orders[[#This Row],[Discount]])</f>
        <v>34294.847999999998</v>
      </c>
      <c r="Q1959" s="1" t="str">
        <f>IF(AND(Orders[[#This Row],[Order Value]]&gt;50000,Orders[[#This Row],[Status]]="Completed"),"Yes","No")</f>
        <v>No</v>
      </c>
      <c r="R1959" s="1" t="str">
        <f>IF(OR(Orders[[#This Row],[Region]]="Dhaka",Orders[[#This Row],[Region]]="Chattogram"),"Priority","Standard")</f>
        <v>Standard</v>
      </c>
      <c r="S1959" s="1" t="str">
        <f>_xlfn.CONCAT(Orders[[#This Row],[OrderID]],Orders[[#This Row],[CustomerID]],Orders[[#This Row],[Order Value]])</f>
        <v>O03122C036434294.848</v>
      </c>
    </row>
    <row r="1960" spans="1:19" x14ac:dyDescent="0.25">
      <c r="A1960" s="1" t="s">
        <v>2442</v>
      </c>
      <c r="B1960" s="1" t="s">
        <v>388</v>
      </c>
      <c r="C1960" s="1" t="s">
        <v>102</v>
      </c>
      <c r="D1960" s="1" t="str">
        <f>VLOOKUP(C1960,Products[],2,FALSE)</f>
        <v>Pens Mini 821</v>
      </c>
      <c r="E1960" s="1" t="str">
        <f>VLOOKUP(Orders[[#This Row],[ProductID]],Products[],3,FALSE)</f>
        <v>Office Supplies</v>
      </c>
      <c r="F1960" s="1" t="s">
        <v>82</v>
      </c>
      <c r="G1960" s="1" t="str">
        <f>_xlfn.XLOOKUP(Orders[[#This Row],[CustomerID]],'Customers'!A:A,'Customers'!E:E)</f>
        <v>Corporate</v>
      </c>
      <c r="H1960" s="2">
        <v>45701</v>
      </c>
      <c r="I1960" s="2">
        <v>45701</v>
      </c>
      <c r="J1960">
        <v>10</v>
      </c>
      <c r="K1960">
        <v>2238.5</v>
      </c>
      <c r="L1960">
        <v>0</v>
      </c>
      <c r="M1960" s="1" t="s">
        <v>14</v>
      </c>
      <c r="N1960" s="1" t="s">
        <v>84</v>
      </c>
      <c r="O1960" s="1" t="s">
        <v>29</v>
      </c>
      <c r="P1960" s="3">
        <f>Orders[[#This Row],[Quantity]]*Orders[[#This Row],[UnitPrice]]*(1-Orders[[#This Row],[Discount]])</f>
        <v>22385</v>
      </c>
      <c r="Q1960" s="1" t="str">
        <f>IF(AND(Orders[[#This Row],[Order Value]]&gt;50000,Orders[[#This Row],[Status]]="Completed"),"Yes","No")</f>
        <v>No</v>
      </c>
      <c r="R1960" s="1" t="str">
        <f>IF(OR(Orders[[#This Row],[Region]]="Dhaka",Orders[[#This Row],[Region]]="Chattogram"),"Priority","Standard")</f>
        <v>Standard</v>
      </c>
      <c r="S1960" s="1" t="str">
        <f>_xlfn.CONCAT(Orders[[#This Row],[OrderID]],Orders[[#This Row],[CustomerID]],Orders[[#This Row],[Order Value]])</f>
        <v>O00288C030222385</v>
      </c>
    </row>
    <row r="1961" spans="1:19" x14ac:dyDescent="0.25">
      <c r="A1961" s="1" t="s">
        <v>2443</v>
      </c>
      <c r="B1961" s="1" t="s">
        <v>564</v>
      </c>
      <c r="C1961" s="1" t="s">
        <v>131</v>
      </c>
      <c r="D1961" s="1" t="str">
        <f>VLOOKUP(C1961,Products[],2,FALSE)</f>
        <v>Tables Plus 844</v>
      </c>
      <c r="E1961" s="1" t="str">
        <f>VLOOKUP(Orders[[#This Row],[ProductID]],Products[],3,FALSE)</f>
        <v>Furniture</v>
      </c>
      <c r="F1961" s="1" t="s">
        <v>42</v>
      </c>
      <c r="G1961" s="1" t="str">
        <f>_xlfn.XLOOKUP(Orders[[#This Row],[CustomerID]],'Customers'!A:A,'Customers'!E:E)</f>
        <v>Home Office</v>
      </c>
      <c r="H1961" s="2">
        <v>45472</v>
      </c>
      <c r="I1961" s="2">
        <v>45474</v>
      </c>
      <c r="J1961">
        <v>19</v>
      </c>
      <c r="K1961">
        <v>2577.64</v>
      </c>
      <c r="L1961">
        <v>0</v>
      </c>
      <c r="M1961" s="1" t="s">
        <v>20</v>
      </c>
      <c r="N1961" s="1" t="s">
        <v>84</v>
      </c>
      <c r="O1961" s="1" t="s">
        <v>35</v>
      </c>
      <c r="P1961" s="3">
        <f>Orders[[#This Row],[Quantity]]*Orders[[#This Row],[UnitPrice]]*(1-Orders[[#This Row],[Discount]])</f>
        <v>48975.159999999996</v>
      </c>
      <c r="Q1961" s="1" t="str">
        <f>IF(AND(Orders[[#This Row],[Order Value]]&gt;50000,Orders[[#This Row],[Status]]="Completed"),"Yes","No")</f>
        <v>No</v>
      </c>
      <c r="R1961" s="1" t="str">
        <f>IF(OR(Orders[[#This Row],[Region]]="Dhaka",Orders[[#This Row],[Region]]="Chattogram"),"Priority","Standard")</f>
        <v>Priority</v>
      </c>
      <c r="S1961" s="1" t="str">
        <f>_xlfn.CONCAT(Orders[[#This Row],[OrderID]],Orders[[#This Row],[CustomerID]],Orders[[#This Row],[Order Value]])</f>
        <v>O03285C031248975.16</v>
      </c>
    </row>
    <row r="1962" spans="1:19" x14ac:dyDescent="0.25">
      <c r="A1962" s="1" t="s">
        <v>2444</v>
      </c>
      <c r="B1962" s="1" t="s">
        <v>382</v>
      </c>
      <c r="C1962" s="1" t="s">
        <v>201</v>
      </c>
      <c r="D1962" s="1" t="str">
        <f>VLOOKUP(C1962,Products[],2,FALSE)</f>
        <v>Men Lite 154 (New)</v>
      </c>
      <c r="E1962" s="1" t="str">
        <f>VLOOKUP(Orders[[#This Row],[ProductID]],Products[],3,FALSE)</f>
        <v>Apparel</v>
      </c>
      <c r="F1962" s="1" t="s">
        <v>55</v>
      </c>
      <c r="G1962" s="1" t="str">
        <f>_xlfn.XLOOKUP(Orders[[#This Row],[CustomerID]],'Customers'!A:A,'Customers'!E:E)</f>
        <v>Consumer</v>
      </c>
      <c r="H1962" s="2">
        <v>45870</v>
      </c>
      <c r="I1962" s="2">
        <v>45879</v>
      </c>
      <c r="J1962">
        <v>19</v>
      </c>
      <c r="K1962">
        <v>7151.08</v>
      </c>
      <c r="L1962">
        <v>0</v>
      </c>
      <c r="M1962" s="1" t="s">
        <v>52</v>
      </c>
      <c r="N1962" s="1" t="s">
        <v>34</v>
      </c>
      <c r="O1962" s="1" t="s">
        <v>35</v>
      </c>
      <c r="P1962" s="3">
        <f>Orders[[#This Row],[Quantity]]*Orders[[#This Row],[UnitPrice]]*(1-Orders[[#This Row],[Discount]])</f>
        <v>135870.51999999999</v>
      </c>
      <c r="Q1962" s="1" t="str">
        <f>IF(AND(Orders[[#This Row],[Order Value]]&gt;50000,Orders[[#This Row],[Status]]="Completed"),"Yes","No")</f>
        <v>Yes</v>
      </c>
      <c r="R1962" s="1" t="str">
        <f>IF(OR(Orders[[#This Row],[Region]]="Dhaka",Orders[[#This Row],[Region]]="Chattogram"),"Priority","Standard")</f>
        <v>Priority</v>
      </c>
      <c r="S1962" s="1" t="str">
        <f>_xlfn.CONCAT(Orders[[#This Row],[OrderID]],Orders[[#This Row],[CustomerID]],Orders[[#This Row],[Order Value]])</f>
        <v>O00682C0063135870.52</v>
      </c>
    </row>
    <row r="1963" spans="1:19" x14ac:dyDescent="0.25">
      <c r="A1963" s="1" t="s">
        <v>2445</v>
      </c>
      <c r="B1963" s="1" t="s">
        <v>1945</v>
      </c>
      <c r="C1963" s="1" t="s">
        <v>297</v>
      </c>
      <c r="D1963" s="1" t="str">
        <f>VLOOKUP(C1963,Products[],2,FALSE)</f>
        <v>Household Standard 552</v>
      </c>
      <c r="E1963" s="1" t="str">
        <f>VLOOKUP(Orders[[#This Row],[ProductID]],Products[],3,FALSE)</f>
        <v>Groceries</v>
      </c>
      <c r="F1963" s="1" t="s">
        <v>51</v>
      </c>
      <c r="G1963" s="1" t="str">
        <f>_xlfn.XLOOKUP(Orders[[#This Row],[CustomerID]],'Customers'!A:A,'Customers'!E:E)</f>
        <v>Consumer</v>
      </c>
      <c r="H1963" s="2">
        <v>45869</v>
      </c>
      <c r="I1963" s="2">
        <v>45873</v>
      </c>
      <c r="J1963">
        <v>12</v>
      </c>
      <c r="K1963">
        <v>741.12</v>
      </c>
      <c r="L1963">
        <v>0.1</v>
      </c>
      <c r="M1963" s="1" t="s">
        <v>39</v>
      </c>
      <c r="N1963" s="1" t="s">
        <v>28</v>
      </c>
      <c r="O1963" s="1" t="s">
        <v>21</v>
      </c>
      <c r="P1963" s="3">
        <f>Orders[[#This Row],[Quantity]]*Orders[[#This Row],[UnitPrice]]*(1-Orders[[#This Row],[Discount]])</f>
        <v>8004.0960000000005</v>
      </c>
      <c r="Q1963" s="1" t="str">
        <f>IF(AND(Orders[[#This Row],[Order Value]]&gt;50000,Orders[[#This Row],[Status]]="Completed"),"Yes","No")</f>
        <v>No</v>
      </c>
      <c r="R1963" s="1" t="str">
        <f>IF(OR(Orders[[#This Row],[Region]]="Dhaka",Orders[[#This Row],[Region]]="Chattogram"),"Priority","Standard")</f>
        <v>Standard</v>
      </c>
      <c r="S1963" s="1" t="str">
        <f>_xlfn.CONCAT(Orders[[#This Row],[OrderID]],Orders[[#This Row],[CustomerID]],Orders[[#This Row],[Order Value]])</f>
        <v>O00405C02188004.096</v>
      </c>
    </row>
    <row r="1964" spans="1:19" x14ac:dyDescent="0.25">
      <c r="A1964" s="1" t="s">
        <v>2446</v>
      </c>
      <c r="B1964" s="1" t="s">
        <v>255</v>
      </c>
      <c r="C1964" s="1" t="s">
        <v>133</v>
      </c>
      <c r="D1964" s="1" t="str">
        <f>VLOOKUP(C1964,Products[],2,FALSE)</f>
        <v>Paper Eco 932</v>
      </c>
      <c r="E1964" s="1" t="str">
        <f>VLOOKUP(Orders[[#This Row],[ProductID]],Products[],3,FALSE)</f>
        <v>Office Supplies</v>
      </c>
      <c r="F1964" s="1" t="s">
        <v>55</v>
      </c>
      <c r="G1964" s="1" t="str">
        <f>_xlfn.XLOOKUP(Orders[[#This Row],[CustomerID]],'Customers'!A:A,'Customers'!E:E)</f>
        <v>SMB</v>
      </c>
      <c r="H1964" s="2">
        <v>45371</v>
      </c>
      <c r="I1964" s="2">
        <v>45385</v>
      </c>
      <c r="J1964">
        <v>2</v>
      </c>
      <c r="K1964">
        <v>5252.21</v>
      </c>
      <c r="L1964">
        <v>0.05</v>
      </c>
      <c r="M1964" s="1" t="s">
        <v>20</v>
      </c>
      <c r="N1964" s="1" t="s">
        <v>28</v>
      </c>
      <c r="O1964" s="1" t="s">
        <v>21</v>
      </c>
      <c r="P1964" s="3">
        <f>Orders[[#This Row],[Quantity]]*Orders[[#This Row],[UnitPrice]]*(1-Orders[[#This Row],[Discount]])</f>
        <v>9979.1989999999987</v>
      </c>
      <c r="Q1964" s="1" t="str">
        <f>IF(AND(Orders[[#This Row],[Order Value]]&gt;50000,Orders[[#This Row],[Status]]="Completed"),"Yes","No")</f>
        <v>No</v>
      </c>
      <c r="R1964" s="1" t="str">
        <f>IF(OR(Orders[[#This Row],[Region]]="Dhaka",Orders[[#This Row],[Region]]="Chattogram"),"Priority","Standard")</f>
        <v>Priority</v>
      </c>
      <c r="S1964" s="1" t="str">
        <f>_xlfn.CONCAT(Orders[[#This Row],[OrderID]],Orders[[#This Row],[CustomerID]],Orders[[#This Row],[Order Value]])</f>
        <v>O02170C04829979.199</v>
      </c>
    </row>
    <row r="1965" spans="1:19" x14ac:dyDescent="0.25">
      <c r="A1965" s="1" t="s">
        <v>2447</v>
      </c>
      <c r="B1965" s="1" t="s">
        <v>337</v>
      </c>
      <c r="C1965" s="1" t="s">
        <v>65</v>
      </c>
      <c r="D1965" s="1" t="str">
        <f>VLOOKUP(C1965,Products[],2,FALSE)</f>
        <v>Household Classic 671</v>
      </c>
      <c r="E1965" s="1" t="str">
        <f>VLOOKUP(Orders[[#This Row],[ProductID]],Products[],3,FALSE)</f>
        <v>Groceries</v>
      </c>
      <c r="F1965" s="1" t="s">
        <v>19</v>
      </c>
      <c r="G1965" s="1" t="str">
        <f>_xlfn.XLOOKUP(Orders[[#This Row],[CustomerID]],'Customers'!A:A,'Customers'!E:E)</f>
        <v>consumer</v>
      </c>
      <c r="H1965" s="2">
        <v>45956</v>
      </c>
      <c r="I1965" s="2">
        <v>45968</v>
      </c>
      <c r="J1965">
        <v>22</v>
      </c>
      <c r="K1965">
        <v>2026.27</v>
      </c>
      <c r="L1965">
        <v>0</v>
      </c>
      <c r="M1965" s="1" t="s">
        <v>52</v>
      </c>
      <c r="N1965" s="1" t="s">
        <v>84</v>
      </c>
      <c r="O1965" s="1" t="s">
        <v>35</v>
      </c>
      <c r="P1965" s="3">
        <f>Orders[[#This Row],[Quantity]]*Orders[[#This Row],[UnitPrice]]*(1-Orders[[#This Row],[Discount]])</f>
        <v>44577.94</v>
      </c>
      <c r="Q1965" s="1" t="str">
        <f>IF(AND(Orders[[#This Row],[Order Value]]&gt;50000,Orders[[#This Row],[Status]]="Completed"),"Yes","No")</f>
        <v>No</v>
      </c>
      <c r="R1965" s="1" t="str">
        <f>IF(OR(Orders[[#This Row],[Region]]="Dhaka",Orders[[#This Row],[Region]]="Chattogram"),"Priority","Standard")</f>
        <v>Priority</v>
      </c>
      <c r="S1965" s="1" t="str">
        <f>_xlfn.CONCAT(Orders[[#This Row],[OrderID]],Orders[[#This Row],[CustomerID]],Orders[[#This Row],[Order Value]])</f>
        <v>O02728C047544577.94</v>
      </c>
    </row>
    <row r="1966" spans="1:19" x14ac:dyDescent="0.25">
      <c r="A1966" s="1" t="s">
        <v>2448</v>
      </c>
      <c r="B1966" s="1" t="s">
        <v>1224</v>
      </c>
      <c r="C1966" s="1" t="s">
        <v>284</v>
      </c>
      <c r="D1966" s="1" t="str">
        <f>VLOOKUP(C1966,Products[],2,FALSE)</f>
        <v>Labels Lite 562</v>
      </c>
      <c r="E1966" s="1" t="str">
        <f>VLOOKUP(Orders[[#This Row],[ProductID]],Products[],3,FALSE)</f>
        <v>Office Supplies</v>
      </c>
      <c r="F1966" s="1" t="s">
        <v>59</v>
      </c>
      <c r="G1966" s="1" t="str">
        <f>_xlfn.XLOOKUP(Orders[[#This Row],[CustomerID]],'Customers'!A:A,'Customers'!E:E)</f>
        <v>consumer</v>
      </c>
      <c r="H1966" s="2">
        <v>45759</v>
      </c>
      <c r="I1966" s="2">
        <v>45758</v>
      </c>
      <c r="J1966">
        <v>17</v>
      </c>
      <c r="K1966">
        <v>2718.65</v>
      </c>
      <c r="L1966">
        <v>0.1</v>
      </c>
      <c r="M1966" s="1" t="s">
        <v>39</v>
      </c>
      <c r="N1966" s="1" t="s">
        <v>34</v>
      </c>
      <c r="O1966" s="1" t="s">
        <v>21</v>
      </c>
      <c r="P1966" s="3">
        <f>Orders[[#This Row],[Quantity]]*Orders[[#This Row],[UnitPrice]]*(1-Orders[[#This Row],[Discount]])</f>
        <v>41595.345000000001</v>
      </c>
      <c r="Q1966" s="1" t="str">
        <f>IF(AND(Orders[[#This Row],[Order Value]]&gt;50000,Orders[[#This Row],[Status]]="Completed"),"Yes","No")</f>
        <v>No</v>
      </c>
      <c r="R1966" s="1" t="str">
        <f>IF(OR(Orders[[#This Row],[Region]]="Dhaka",Orders[[#This Row],[Region]]="Chattogram"),"Priority","Standard")</f>
        <v>Standard</v>
      </c>
      <c r="S1966" s="1" t="str">
        <f>_xlfn.CONCAT(Orders[[#This Row],[OrderID]],Orders[[#This Row],[CustomerID]],Orders[[#This Row],[Order Value]])</f>
        <v>O00916C007141595.345</v>
      </c>
    </row>
    <row r="1967" spans="1:19" x14ac:dyDescent="0.25">
      <c r="A1967" s="1" t="s">
        <v>2449</v>
      </c>
      <c r="B1967" s="1" t="s">
        <v>1340</v>
      </c>
      <c r="C1967" s="1" t="s">
        <v>218</v>
      </c>
      <c r="D1967" s="1" t="str">
        <f>VLOOKUP(C1967,Products[],2,FALSE)</f>
        <v>Kids Eco 762</v>
      </c>
      <c r="E1967" s="1" t="str">
        <f>VLOOKUP(Orders[[#This Row],[ProductID]],Products[],3,FALSE)</f>
        <v>Apparel</v>
      </c>
      <c r="F1967" s="1" t="s">
        <v>152</v>
      </c>
      <c r="G1967" s="1" t="str">
        <f>_xlfn.XLOOKUP(Orders[[#This Row],[CustomerID]],'Customers'!A:A,'Customers'!E:E)</f>
        <v>Corporate</v>
      </c>
      <c r="H1967" s="2">
        <v>46019</v>
      </c>
      <c r="I1967" s="2">
        <v>46027</v>
      </c>
      <c r="J1967">
        <v>17</v>
      </c>
      <c r="K1967">
        <v>3660.02</v>
      </c>
      <c r="L1967">
        <v>0</v>
      </c>
      <c r="M1967" s="1" t="s">
        <v>20</v>
      </c>
      <c r="N1967" s="1" t="s">
        <v>28</v>
      </c>
      <c r="O1967" s="1" t="s">
        <v>24</v>
      </c>
      <c r="P1967" s="3">
        <f>Orders[[#This Row],[Quantity]]*Orders[[#This Row],[UnitPrice]]*(1-Orders[[#This Row],[Discount]])</f>
        <v>62220.34</v>
      </c>
      <c r="Q1967" s="1" t="str">
        <f>IF(AND(Orders[[#This Row],[Order Value]]&gt;50000,Orders[[#This Row],[Status]]="Completed"),"Yes","No")</f>
        <v>No</v>
      </c>
      <c r="R1967" s="1" t="str">
        <f>IF(OR(Orders[[#This Row],[Region]]="Dhaka",Orders[[#This Row],[Region]]="Chattogram"),"Priority","Standard")</f>
        <v>Priority</v>
      </c>
      <c r="S1967" s="1" t="str">
        <f>_xlfn.CONCAT(Orders[[#This Row],[OrderID]],Orders[[#This Row],[CustomerID]],Orders[[#This Row],[Order Value]])</f>
        <v>O04626C028862220.34</v>
      </c>
    </row>
    <row r="1968" spans="1:19" x14ac:dyDescent="0.25">
      <c r="A1968" s="1" t="s">
        <v>2450</v>
      </c>
      <c r="B1968" s="1" t="s">
        <v>1028</v>
      </c>
      <c r="C1968" s="1" t="s">
        <v>148</v>
      </c>
      <c r="D1968" s="1" t="str">
        <f>VLOOKUP(C1968,Products[],2,FALSE)</f>
        <v>Audio Classic 927</v>
      </c>
      <c r="E1968" s="1" t="str">
        <f>VLOOKUP(Orders[[#This Row],[ProductID]],Products[],3,FALSE)</f>
        <v>Electronics</v>
      </c>
      <c r="F1968" s="1" t="s">
        <v>63</v>
      </c>
      <c r="G1968" s="1" t="str">
        <f>_xlfn.XLOOKUP(Orders[[#This Row],[CustomerID]],'Customers'!A:A,'Customers'!E:E)</f>
        <v>SMB</v>
      </c>
      <c r="H1968" s="2">
        <v>46016</v>
      </c>
      <c r="I1968" s="2">
        <v>46015</v>
      </c>
      <c r="J1968">
        <v>12</v>
      </c>
      <c r="K1968">
        <v>3397.86</v>
      </c>
      <c r="L1968">
        <v>0.15</v>
      </c>
      <c r="M1968" s="1" t="s">
        <v>43</v>
      </c>
      <c r="N1968" s="1" t="s">
        <v>15</v>
      </c>
      <c r="O1968" s="1" t="s">
        <v>29</v>
      </c>
      <c r="P1968" s="3">
        <f>Orders[[#This Row],[Quantity]]*Orders[[#This Row],[UnitPrice]]*(1-Orders[[#This Row],[Discount]])</f>
        <v>34658.171999999999</v>
      </c>
      <c r="Q1968" s="1" t="str">
        <f>IF(AND(Orders[[#This Row],[Order Value]]&gt;50000,Orders[[#This Row],[Status]]="Completed"),"Yes","No")</f>
        <v>No</v>
      </c>
      <c r="R1968" s="1" t="str">
        <f>IF(OR(Orders[[#This Row],[Region]]="Dhaka",Orders[[#This Row],[Region]]="Chattogram"),"Priority","Standard")</f>
        <v>Standard</v>
      </c>
      <c r="S1968" s="1" t="str">
        <f>_xlfn.CONCAT(Orders[[#This Row],[OrderID]],Orders[[#This Row],[CustomerID]],Orders[[#This Row],[Order Value]])</f>
        <v>O05834C025334658.172</v>
      </c>
    </row>
    <row r="1969" spans="1:19" x14ac:dyDescent="0.25">
      <c r="A1969" s="1" t="s">
        <v>2451</v>
      </c>
      <c r="B1969" s="1" t="s">
        <v>346</v>
      </c>
      <c r="C1969" s="1" t="s">
        <v>191</v>
      </c>
      <c r="D1969" s="1" t="str">
        <f>VLOOKUP(C1969,Products[],2,FALSE)</f>
        <v>Snacks Standard 597</v>
      </c>
      <c r="E1969" s="1" t="str">
        <f>VLOOKUP(Orders[[#This Row],[ProductID]],Products[],3,FALSE)</f>
        <v>Groceries</v>
      </c>
      <c r="F1969" s="1" t="s">
        <v>42</v>
      </c>
      <c r="G1969" s="1" t="str">
        <f>_xlfn.XLOOKUP(Orders[[#This Row],[CustomerID]],'Customers'!A:A,'Customers'!E:E)</f>
        <v>SMB</v>
      </c>
      <c r="H1969" s="2">
        <v>45668</v>
      </c>
      <c r="I1969" s="2">
        <v>45678</v>
      </c>
      <c r="J1969">
        <v>13</v>
      </c>
      <c r="K1969">
        <v>7404.49</v>
      </c>
      <c r="L1969">
        <v>0.2</v>
      </c>
      <c r="M1969" s="1" t="s">
        <v>52</v>
      </c>
      <c r="N1969" s="1" t="s">
        <v>28</v>
      </c>
      <c r="O1969" s="1" t="s">
        <v>35</v>
      </c>
      <c r="P1969" s="3">
        <f>Orders[[#This Row],[Quantity]]*Orders[[#This Row],[UnitPrice]]*(1-Orders[[#This Row],[Discount]])</f>
        <v>77006.695999999996</v>
      </c>
      <c r="Q1969" s="1" t="str">
        <f>IF(AND(Orders[[#This Row],[Order Value]]&gt;50000,Orders[[#This Row],[Status]]="Completed"),"Yes","No")</f>
        <v>No</v>
      </c>
      <c r="R1969" s="1" t="str">
        <f>IF(OR(Orders[[#This Row],[Region]]="Dhaka",Orders[[#This Row],[Region]]="Chattogram"),"Priority","Standard")</f>
        <v>Priority</v>
      </c>
      <c r="S1969" s="1" t="str">
        <f>_xlfn.CONCAT(Orders[[#This Row],[OrderID]],Orders[[#This Row],[CustomerID]],Orders[[#This Row],[Order Value]])</f>
        <v>O01178C047177006.696</v>
      </c>
    </row>
    <row r="1970" spans="1:19" x14ac:dyDescent="0.25">
      <c r="A1970" s="1" t="s">
        <v>2452</v>
      </c>
      <c r="B1970" s="1" t="s">
        <v>40</v>
      </c>
      <c r="C1970" s="1" t="s">
        <v>73</v>
      </c>
      <c r="D1970" s="1" t="str">
        <f>VLOOKUP(C1970,Products[],2,FALSE)</f>
        <v>Mobile Accessories Max 508</v>
      </c>
      <c r="E1970" s="1" t="str">
        <f>VLOOKUP(Orders[[#This Row],[ProductID]],Products[],3,FALSE)</f>
        <v>Electronics</v>
      </c>
      <c r="F1970" s="1" t="s">
        <v>33</v>
      </c>
      <c r="G1970" s="1" t="str">
        <f>_xlfn.XLOOKUP(Orders[[#This Row],[CustomerID]],'Customers'!A:A,'Customers'!E:E)</f>
        <v>Home Office</v>
      </c>
      <c r="H1970" s="2">
        <v>45984</v>
      </c>
      <c r="I1970" s="2">
        <v>45995</v>
      </c>
      <c r="J1970">
        <v>2</v>
      </c>
      <c r="K1970">
        <v>4287.51</v>
      </c>
      <c r="L1970">
        <v>0.2</v>
      </c>
      <c r="M1970" s="1" t="s">
        <v>39</v>
      </c>
      <c r="N1970" s="1" t="s">
        <v>28</v>
      </c>
      <c r="O1970" s="1" t="s">
        <v>29</v>
      </c>
      <c r="P1970" s="3">
        <f>Orders[[#This Row],[Quantity]]*Orders[[#This Row],[UnitPrice]]*(1-Orders[[#This Row],[Discount]])</f>
        <v>6860.0160000000005</v>
      </c>
      <c r="Q1970" s="1" t="str">
        <f>IF(AND(Orders[[#This Row],[Order Value]]&gt;50000,Orders[[#This Row],[Status]]="Completed"),"Yes","No")</f>
        <v>No</v>
      </c>
      <c r="R1970" s="1" t="str">
        <f>IF(OR(Orders[[#This Row],[Region]]="Dhaka",Orders[[#This Row],[Region]]="Chattogram"),"Priority","Standard")</f>
        <v>Standard</v>
      </c>
      <c r="S1970" s="1" t="str">
        <f>_xlfn.CONCAT(Orders[[#This Row],[OrderID]],Orders[[#This Row],[CustomerID]],Orders[[#This Row],[Order Value]])</f>
        <v>O03795C02336860.016</v>
      </c>
    </row>
    <row r="1971" spans="1:19" x14ac:dyDescent="0.25">
      <c r="A1971" s="1" t="s">
        <v>2453</v>
      </c>
      <c r="B1971" s="1" t="s">
        <v>377</v>
      </c>
      <c r="C1971" s="1" t="s">
        <v>201</v>
      </c>
      <c r="D1971" s="1" t="str">
        <f>VLOOKUP(C1971,Products[],2,FALSE)</f>
        <v>Men Lite 154 (New)</v>
      </c>
      <c r="E1971" s="1" t="str">
        <f>VLOOKUP(Orders[[#This Row],[ProductID]],Products[],3,FALSE)</f>
        <v>Apparel</v>
      </c>
      <c r="F1971" s="1" t="s">
        <v>13</v>
      </c>
      <c r="G1971" s="1" t="str">
        <f>_xlfn.XLOOKUP(Orders[[#This Row],[CustomerID]],'Customers'!A:A,'Customers'!E:E)</f>
        <v>consumer</v>
      </c>
      <c r="H1971" s="2">
        <v>45358</v>
      </c>
      <c r="I1971" s="2">
        <v>45367</v>
      </c>
      <c r="J1971">
        <v>22</v>
      </c>
      <c r="K1971">
        <v>329.1</v>
      </c>
      <c r="L1971">
        <v>0</v>
      </c>
      <c r="M1971" s="1" t="s">
        <v>14</v>
      </c>
      <c r="N1971" s="1" t="s">
        <v>34</v>
      </c>
      <c r="O1971" s="1" t="s">
        <v>21</v>
      </c>
      <c r="P1971" s="3">
        <f>Orders[[#This Row],[Quantity]]*Orders[[#This Row],[UnitPrice]]*(1-Orders[[#This Row],[Discount]])</f>
        <v>7240.2000000000007</v>
      </c>
      <c r="Q1971" s="1" t="str">
        <f>IF(AND(Orders[[#This Row],[Order Value]]&gt;50000,Orders[[#This Row],[Status]]="Completed"),"Yes","No")</f>
        <v>No</v>
      </c>
      <c r="R1971" s="1" t="str">
        <f>IF(OR(Orders[[#This Row],[Region]]="Dhaka",Orders[[#This Row],[Region]]="Chattogram"),"Priority","Standard")</f>
        <v>Standard</v>
      </c>
      <c r="S1971" s="1" t="str">
        <f>_xlfn.CONCAT(Orders[[#This Row],[OrderID]],Orders[[#This Row],[CustomerID]],Orders[[#This Row],[Order Value]])</f>
        <v>O00022C04207240.2</v>
      </c>
    </row>
    <row r="1972" spans="1:19" x14ac:dyDescent="0.25">
      <c r="A1972" s="1" t="s">
        <v>2454</v>
      </c>
      <c r="B1972" s="1" t="s">
        <v>344</v>
      </c>
      <c r="C1972" s="1" t="s">
        <v>267</v>
      </c>
      <c r="D1972" s="1" t="str">
        <f>VLOOKUP(C1972,Products[],2,FALSE)</f>
        <v>Decor Prime 953</v>
      </c>
      <c r="E1972" s="1" t="str">
        <f>VLOOKUP(Orders[[#This Row],[ProductID]],Products[],3,FALSE)</f>
        <v>Furniture</v>
      </c>
      <c r="F1972" s="1" t="s">
        <v>13</v>
      </c>
      <c r="G1972" s="1" t="str">
        <f>_xlfn.XLOOKUP(Orders[[#This Row],[CustomerID]],'Customers'!A:A,'Customers'!E:E)</f>
        <v>consumer</v>
      </c>
      <c r="H1972" s="2">
        <v>45971</v>
      </c>
      <c r="I1972" s="2">
        <v>45981</v>
      </c>
      <c r="J1972">
        <v>3</v>
      </c>
      <c r="K1972">
        <v>1664.05</v>
      </c>
      <c r="L1972">
        <v>0</v>
      </c>
      <c r="M1972" s="1" t="s">
        <v>52</v>
      </c>
      <c r="N1972" s="1" t="s">
        <v>34</v>
      </c>
      <c r="O1972" s="1" t="s">
        <v>35</v>
      </c>
      <c r="P1972" s="3">
        <f>Orders[[#This Row],[Quantity]]*Orders[[#This Row],[UnitPrice]]*(1-Orders[[#This Row],[Discount]])</f>
        <v>4992.1499999999996</v>
      </c>
      <c r="Q1972" s="1" t="str">
        <f>IF(AND(Orders[[#This Row],[Order Value]]&gt;50000,Orders[[#This Row],[Status]]="Completed"),"Yes","No")</f>
        <v>No</v>
      </c>
      <c r="R1972" s="1" t="str">
        <f>IF(OR(Orders[[#This Row],[Region]]="Dhaka",Orders[[#This Row],[Region]]="Chattogram"),"Priority","Standard")</f>
        <v>Priority</v>
      </c>
      <c r="S1972" s="1" t="str">
        <f>_xlfn.CONCAT(Orders[[#This Row],[OrderID]],Orders[[#This Row],[CustomerID]],Orders[[#This Row],[Order Value]])</f>
        <v>O00688C03684992.15</v>
      </c>
    </row>
    <row r="1973" spans="1:19" x14ac:dyDescent="0.25">
      <c r="A1973" s="1" t="s">
        <v>2455</v>
      </c>
      <c r="B1973" s="1" t="s">
        <v>1153</v>
      </c>
      <c r="C1973" s="1" t="s">
        <v>62</v>
      </c>
      <c r="D1973" s="1" t="str">
        <f>VLOOKUP(C1973,Products[],2,FALSE)</f>
        <v>Mobile Accessories Lite 346</v>
      </c>
      <c r="E1973" s="1" t="str">
        <f>VLOOKUP(Orders[[#This Row],[ProductID]],Products[],3,FALSE)</f>
        <v>Electronics</v>
      </c>
      <c r="F1973" s="1" t="s">
        <v>79</v>
      </c>
      <c r="G1973" s="1" t="str">
        <f>_xlfn.XLOOKUP(Orders[[#This Row],[CustomerID]],'Customers'!A:A,'Customers'!E:E)</f>
        <v>Consumer</v>
      </c>
      <c r="H1973" s="2">
        <v>45514</v>
      </c>
      <c r="I1973" s="2">
        <v>45524</v>
      </c>
      <c r="J1973">
        <v>14</v>
      </c>
      <c r="K1973">
        <v>7423.07</v>
      </c>
      <c r="L1973">
        <v>0</v>
      </c>
      <c r="M1973" s="1" t="s">
        <v>52</v>
      </c>
      <c r="N1973" s="1" t="s">
        <v>28</v>
      </c>
      <c r="O1973" s="1" t="s">
        <v>35</v>
      </c>
      <c r="P1973" s="3">
        <f>Orders[[#This Row],[Quantity]]*Orders[[#This Row],[UnitPrice]]*(1-Orders[[#This Row],[Discount]])</f>
        <v>103922.98</v>
      </c>
      <c r="Q1973" s="1" t="str">
        <f>IF(AND(Orders[[#This Row],[Order Value]]&gt;50000,Orders[[#This Row],[Status]]="Completed"),"Yes","No")</f>
        <v>No</v>
      </c>
      <c r="R1973" s="1" t="str">
        <f>IF(OR(Orders[[#This Row],[Region]]="Dhaka",Orders[[#This Row],[Region]]="Chattogram"),"Priority","Standard")</f>
        <v>Priority</v>
      </c>
      <c r="S1973" s="1" t="str">
        <f>_xlfn.CONCAT(Orders[[#This Row],[OrderID]],Orders[[#This Row],[CustomerID]],Orders[[#This Row],[Order Value]])</f>
        <v>O04422C0004103922.98</v>
      </c>
    </row>
    <row r="1974" spans="1:19" x14ac:dyDescent="0.25">
      <c r="A1974" s="1" t="s">
        <v>2456</v>
      </c>
      <c r="B1974" s="1" t="s">
        <v>764</v>
      </c>
      <c r="C1974" s="1" t="s">
        <v>174</v>
      </c>
      <c r="D1974" s="1" t="str">
        <f>VLOOKUP(C1974,Products[],2,FALSE)</f>
        <v>Women Eco 309</v>
      </c>
      <c r="E1974" s="1" t="str">
        <f>VLOOKUP(Orders[[#This Row],[ProductID]],Products[],3,FALSE)</f>
        <v>Apparel</v>
      </c>
      <c r="F1974" s="1" t="s">
        <v>82</v>
      </c>
      <c r="G1974" s="1" t="str">
        <f>_xlfn.XLOOKUP(Orders[[#This Row],[CustomerID]],'Customers'!A:A,'Customers'!E:E)</f>
        <v>Corporate</v>
      </c>
      <c r="H1974" s="2">
        <v>45382</v>
      </c>
      <c r="I1974" s="2">
        <v>45384</v>
      </c>
      <c r="J1974">
        <v>1</v>
      </c>
      <c r="K1974">
        <v>7953.31</v>
      </c>
      <c r="L1974">
        <v>0</v>
      </c>
      <c r="M1974" s="1" t="s">
        <v>20</v>
      </c>
      <c r="N1974" s="1" t="s">
        <v>34</v>
      </c>
      <c r="O1974" s="1" t="s">
        <v>24</v>
      </c>
      <c r="P1974" s="3">
        <f>Orders[[#This Row],[Quantity]]*Orders[[#This Row],[UnitPrice]]*(1-Orders[[#This Row],[Discount]])</f>
        <v>7953.31</v>
      </c>
      <c r="Q1974" s="1" t="str">
        <f>IF(AND(Orders[[#This Row],[Order Value]]&gt;50000,Orders[[#This Row],[Status]]="Completed"),"Yes","No")</f>
        <v>No</v>
      </c>
      <c r="R1974" s="1" t="str">
        <f>IF(OR(Orders[[#This Row],[Region]]="Dhaka",Orders[[#This Row],[Region]]="Chattogram"),"Priority","Standard")</f>
        <v>Priority</v>
      </c>
      <c r="S1974" s="1" t="str">
        <f>_xlfn.CONCAT(Orders[[#This Row],[OrderID]],Orders[[#This Row],[CustomerID]],Orders[[#This Row],[Order Value]])</f>
        <v>O01889C04587953.31</v>
      </c>
    </row>
    <row r="1975" spans="1:19" x14ac:dyDescent="0.25">
      <c r="A1975" s="1" t="s">
        <v>2457</v>
      </c>
      <c r="B1975" s="1" t="s">
        <v>140</v>
      </c>
      <c r="C1975" s="1" t="s">
        <v>108</v>
      </c>
      <c r="D1975" s="1" t="str">
        <f>VLOOKUP(C1975,Products[],2,FALSE)</f>
        <v>Men Max 446</v>
      </c>
      <c r="E1975" s="1" t="str">
        <f>VLOOKUP(Orders[[#This Row],[ProductID]],Products[],3,FALSE)</f>
        <v>Apparel</v>
      </c>
      <c r="F1975" s="1" t="s">
        <v>23</v>
      </c>
      <c r="G1975" s="1" t="str">
        <f>_xlfn.XLOOKUP(Orders[[#This Row],[CustomerID]],'Customers'!A:A,'Customers'!E:E)</f>
        <v>Consumer</v>
      </c>
      <c r="H1975" s="2">
        <v>45447</v>
      </c>
      <c r="I1975" s="2">
        <v>45458</v>
      </c>
      <c r="J1975">
        <v>14</v>
      </c>
      <c r="K1975">
        <v>1010.95</v>
      </c>
      <c r="L1975">
        <v>0</v>
      </c>
      <c r="M1975" s="1" t="s">
        <v>52</v>
      </c>
      <c r="N1975" s="1" t="s">
        <v>34</v>
      </c>
      <c r="O1975" s="1" t="s">
        <v>21</v>
      </c>
      <c r="P1975" s="3">
        <f>Orders[[#This Row],[Quantity]]*Orders[[#This Row],[UnitPrice]]*(1-Orders[[#This Row],[Discount]])</f>
        <v>14153.300000000001</v>
      </c>
      <c r="Q1975" s="1" t="str">
        <f>IF(AND(Orders[[#This Row],[Order Value]]&gt;50000,Orders[[#This Row],[Status]]="Completed"),"Yes","No")</f>
        <v>No</v>
      </c>
      <c r="R1975" s="1" t="str">
        <f>IF(OR(Orders[[#This Row],[Region]]="Dhaka",Orders[[#This Row],[Region]]="Chattogram"),"Priority","Standard")</f>
        <v>Priority</v>
      </c>
      <c r="S1975" s="1" t="str">
        <f>_xlfn.CONCAT(Orders[[#This Row],[OrderID]],Orders[[#This Row],[CustomerID]],Orders[[#This Row],[Order Value]])</f>
        <v>O05367C040314153.3</v>
      </c>
    </row>
    <row r="1976" spans="1:19" x14ac:dyDescent="0.25">
      <c r="A1976" s="1" t="s">
        <v>2458</v>
      </c>
      <c r="B1976" s="1" t="s">
        <v>912</v>
      </c>
      <c r="C1976" s="1" t="s">
        <v>201</v>
      </c>
      <c r="D1976" s="1" t="str">
        <f>VLOOKUP(C1976,Products[],2,FALSE)</f>
        <v>Men Lite 154 (New)</v>
      </c>
      <c r="E1976" s="1" t="str">
        <f>VLOOKUP(Orders[[#This Row],[ProductID]],Products[],3,FALSE)</f>
        <v>Apparel</v>
      </c>
      <c r="F1976" s="1" t="s">
        <v>152</v>
      </c>
      <c r="G1976" s="1" t="str">
        <f>_xlfn.XLOOKUP(Orders[[#This Row],[CustomerID]],'Customers'!A:A,'Customers'!E:E)</f>
        <v>SMB</v>
      </c>
      <c r="H1976" s="2">
        <v>45889</v>
      </c>
      <c r="I1976" s="2">
        <v>45898</v>
      </c>
      <c r="J1976">
        <v>4</v>
      </c>
      <c r="K1976">
        <v>3189.08</v>
      </c>
      <c r="L1976">
        <v>0.05</v>
      </c>
      <c r="M1976" s="1" t="s">
        <v>52</v>
      </c>
      <c r="N1976" s="1" t="s">
        <v>84</v>
      </c>
      <c r="O1976" s="1" t="s">
        <v>21</v>
      </c>
      <c r="P1976" s="3">
        <f>Orders[[#This Row],[Quantity]]*Orders[[#This Row],[UnitPrice]]*(1-Orders[[#This Row],[Discount]])</f>
        <v>12118.503999999999</v>
      </c>
      <c r="Q1976" s="1" t="str">
        <f>IF(AND(Orders[[#This Row],[Order Value]]&gt;50000,Orders[[#This Row],[Status]]="Completed"),"Yes","No")</f>
        <v>No</v>
      </c>
      <c r="R1976" s="1" t="str">
        <f>IF(OR(Orders[[#This Row],[Region]]="Dhaka",Orders[[#This Row],[Region]]="Chattogram"),"Priority","Standard")</f>
        <v>Priority</v>
      </c>
      <c r="S1976" s="1" t="str">
        <f>_xlfn.CONCAT(Orders[[#This Row],[OrderID]],Orders[[#This Row],[CustomerID]],Orders[[#This Row],[Order Value]])</f>
        <v>O03489C022512118.504</v>
      </c>
    </row>
    <row r="1977" spans="1:19" x14ac:dyDescent="0.25">
      <c r="A1977" s="1" t="s">
        <v>2459</v>
      </c>
      <c r="B1977" s="1" t="s">
        <v>135</v>
      </c>
      <c r="C1977" s="1" t="s">
        <v>87</v>
      </c>
      <c r="D1977" s="1" t="str">
        <f>VLOOKUP(C1977,Products[],2,FALSE)</f>
        <v>Storage Plus 812</v>
      </c>
      <c r="E1977" s="1" t="str">
        <f>VLOOKUP(Orders[[#This Row],[ProductID]],Products[],3,FALSE)</f>
        <v>Furniture</v>
      </c>
      <c r="F1977" s="1" t="s">
        <v>33</v>
      </c>
      <c r="G1977" s="1" t="str">
        <f>_xlfn.XLOOKUP(Orders[[#This Row],[CustomerID]],'Customers'!A:A,'Customers'!E:E)</f>
        <v>SMB</v>
      </c>
      <c r="H1977" s="2">
        <v>45626</v>
      </c>
      <c r="I1977" s="2">
        <v>45630</v>
      </c>
      <c r="J1977">
        <v>13</v>
      </c>
      <c r="K1977">
        <v>2735.78</v>
      </c>
      <c r="L1977">
        <v>0</v>
      </c>
      <c r="M1977" s="1" t="s">
        <v>14</v>
      </c>
      <c r="N1977" s="1" t="s">
        <v>28</v>
      </c>
      <c r="O1977" s="1" t="s">
        <v>29</v>
      </c>
      <c r="P1977" s="3">
        <f>Orders[[#This Row],[Quantity]]*Orders[[#This Row],[UnitPrice]]*(1-Orders[[#This Row],[Discount]])</f>
        <v>35565.14</v>
      </c>
      <c r="Q1977" s="1" t="str">
        <f>IF(AND(Orders[[#This Row],[Order Value]]&gt;50000,Orders[[#This Row],[Status]]="Completed"),"Yes","No")</f>
        <v>No</v>
      </c>
      <c r="R1977" s="1" t="str">
        <f>IF(OR(Orders[[#This Row],[Region]]="Dhaka",Orders[[#This Row],[Region]]="Chattogram"),"Priority","Standard")</f>
        <v>Standard</v>
      </c>
      <c r="S1977" s="1" t="str">
        <f>_xlfn.CONCAT(Orders[[#This Row],[OrderID]],Orders[[#This Row],[CustomerID]],Orders[[#This Row],[Order Value]])</f>
        <v>O03663C021235565.14</v>
      </c>
    </row>
    <row r="1978" spans="1:19" x14ac:dyDescent="0.25">
      <c r="A1978" s="1" t="s">
        <v>2460</v>
      </c>
      <c r="B1978" s="1" t="s">
        <v>802</v>
      </c>
      <c r="C1978" s="1" t="s">
        <v>148</v>
      </c>
      <c r="D1978" s="1" t="str">
        <f>VLOOKUP(C1978,Products[],2,FALSE)</f>
        <v>Audio Classic 927</v>
      </c>
      <c r="E1978" s="1" t="str">
        <f>VLOOKUP(Orders[[#This Row],[ProductID]],Products[],3,FALSE)</f>
        <v>Electronics</v>
      </c>
      <c r="F1978" s="1" t="s">
        <v>105</v>
      </c>
      <c r="G1978" s="1" t="str">
        <f>_xlfn.XLOOKUP(Orders[[#This Row],[CustomerID]],'Customers'!A:A,'Customers'!E:E)</f>
        <v>Consumer</v>
      </c>
      <c r="H1978" s="2">
        <v>45677</v>
      </c>
      <c r="I1978" s="2">
        <v>45678</v>
      </c>
      <c r="J1978">
        <v>4</v>
      </c>
      <c r="K1978">
        <v>184.85</v>
      </c>
      <c r="L1978">
        <v>0.05</v>
      </c>
      <c r="M1978" s="1" t="s">
        <v>39</v>
      </c>
      <c r="N1978" s="1" t="s">
        <v>15</v>
      </c>
      <c r="O1978" s="1" t="s">
        <v>29</v>
      </c>
      <c r="P1978" s="3">
        <f>Orders[[#This Row],[Quantity]]*Orders[[#This Row],[UnitPrice]]*(1-Orders[[#This Row],[Discount]])</f>
        <v>702.43</v>
      </c>
      <c r="Q1978" s="1" t="str">
        <f>IF(AND(Orders[[#This Row],[Order Value]]&gt;50000,Orders[[#This Row],[Status]]="Completed"),"Yes","No")</f>
        <v>No</v>
      </c>
      <c r="R1978" s="1" t="str">
        <f>IF(OR(Orders[[#This Row],[Region]]="Dhaka",Orders[[#This Row],[Region]]="Chattogram"),"Priority","Standard")</f>
        <v>Standard</v>
      </c>
      <c r="S1978" s="1" t="str">
        <f>_xlfn.CONCAT(Orders[[#This Row],[OrderID]],Orders[[#This Row],[CustomerID]],Orders[[#This Row],[Order Value]])</f>
        <v>O05843C0410702.43</v>
      </c>
    </row>
    <row r="1979" spans="1:19" x14ac:dyDescent="0.25">
      <c r="A1979" s="1" t="s">
        <v>2461</v>
      </c>
      <c r="B1979" s="1" t="s">
        <v>1104</v>
      </c>
      <c r="C1979" s="1" t="s">
        <v>124</v>
      </c>
      <c r="D1979" s="1" t="str">
        <f>VLOOKUP(C1979,Products[],2,FALSE)</f>
        <v>Decor Lite 474</v>
      </c>
      <c r="E1979" s="1" t="str">
        <f>VLOOKUP(Orders[[#This Row],[ProductID]],Products[],3,FALSE)</f>
        <v>Furniture</v>
      </c>
      <c r="F1979" s="1" t="s">
        <v>13</v>
      </c>
      <c r="G1979" s="1" t="str">
        <f>_xlfn.XLOOKUP(Orders[[#This Row],[CustomerID]],'Customers'!A:A,'Customers'!E:E)</f>
        <v>SMB</v>
      </c>
      <c r="H1979" s="2">
        <v>45535</v>
      </c>
      <c r="I1979" s="2">
        <v>45541</v>
      </c>
      <c r="J1979">
        <v>14</v>
      </c>
      <c r="K1979">
        <v>2409.4699999999998</v>
      </c>
      <c r="L1979">
        <v>0</v>
      </c>
      <c r="M1979" s="1" t="s">
        <v>20</v>
      </c>
      <c r="N1979" s="1" t="s">
        <v>34</v>
      </c>
      <c r="O1979" s="1" t="s">
        <v>24</v>
      </c>
      <c r="P1979" s="3">
        <f>Orders[[#This Row],[Quantity]]*Orders[[#This Row],[UnitPrice]]*(1-Orders[[#This Row],[Discount]])</f>
        <v>33732.579999999994</v>
      </c>
      <c r="Q1979" s="1" t="str">
        <f>IF(AND(Orders[[#This Row],[Order Value]]&gt;50000,Orders[[#This Row],[Status]]="Completed"),"Yes","No")</f>
        <v>No</v>
      </c>
      <c r="R1979" s="1" t="str">
        <f>IF(OR(Orders[[#This Row],[Region]]="Dhaka",Orders[[#This Row],[Region]]="Chattogram"),"Priority","Standard")</f>
        <v>Priority</v>
      </c>
      <c r="S1979" s="1" t="str">
        <f>_xlfn.CONCAT(Orders[[#This Row],[OrderID]],Orders[[#This Row],[CustomerID]],Orders[[#This Row],[Order Value]])</f>
        <v>O00993C013533732.58</v>
      </c>
    </row>
    <row r="1980" spans="1:19" x14ac:dyDescent="0.25">
      <c r="A1980" s="1" t="s">
        <v>2462</v>
      </c>
      <c r="B1980" s="1" t="s">
        <v>373</v>
      </c>
      <c r="C1980" s="1" t="s">
        <v>218</v>
      </c>
      <c r="D1980" s="1" t="str">
        <f>VLOOKUP(C1980,Products[],2,FALSE)</f>
        <v>Kids Eco 762</v>
      </c>
      <c r="E1980" s="1" t="str">
        <f>VLOOKUP(Orders[[#This Row],[ProductID]],Products[],3,FALSE)</f>
        <v>Apparel</v>
      </c>
      <c r="F1980" s="1" t="s">
        <v>152</v>
      </c>
      <c r="G1980" s="1" t="str">
        <f>_xlfn.XLOOKUP(Orders[[#This Row],[CustomerID]],'Customers'!A:A,'Customers'!E:E)</f>
        <v>Corporate</v>
      </c>
      <c r="H1980" s="2">
        <v>45508</v>
      </c>
      <c r="I1980" s="2">
        <v>45511</v>
      </c>
      <c r="J1980">
        <v>7</v>
      </c>
      <c r="K1980">
        <v>7047.44</v>
      </c>
      <c r="L1980">
        <v>0.15</v>
      </c>
      <c r="M1980" s="1" t="s">
        <v>14</v>
      </c>
      <c r="N1980" s="1" t="s">
        <v>34</v>
      </c>
      <c r="O1980" s="1" t="s">
        <v>21</v>
      </c>
      <c r="P1980" s="3">
        <f>Orders[[#This Row],[Quantity]]*Orders[[#This Row],[UnitPrice]]*(1-Orders[[#This Row],[Discount]])</f>
        <v>41932.267999999996</v>
      </c>
      <c r="Q1980" s="1" t="str">
        <f>IF(AND(Orders[[#This Row],[Order Value]]&gt;50000,Orders[[#This Row],[Status]]="Completed"),"Yes","No")</f>
        <v>No</v>
      </c>
      <c r="R1980" s="1" t="str">
        <f>IF(OR(Orders[[#This Row],[Region]]="Dhaka",Orders[[#This Row],[Region]]="Chattogram"),"Priority","Standard")</f>
        <v>Standard</v>
      </c>
      <c r="S1980" s="1" t="str">
        <f>_xlfn.CONCAT(Orders[[#This Row],[OrderID]],Orders[[#This Row],[CustomerID]],Orders[[#This Row],[Order Value]])</f>
        <v>O00963C002541932.268</v>
      </c>
    </row>
    <row r="1981" spans="1:19" x14ac:dyDescent="0.25">
      <c r="A1981" s="1" t="s">
        <v>2463</v>
      </c>
      <c r="B1981" s="1" t="s">
        <v>1507</v>
      </c>
      <c r="C1981" s="1" t="s">
        <v>174</v>
      </c>
      <c r="D1981" s="1" t="str">
        <f>VLOOKUP(C1981,Products[],2,FALSE)</f>
        <v>Women Eco 309</v>
      </c>
      <c r="E1981" s="1" t="str">
        <f>VLOOKUP(Orders[[#This Row],[ProductID]],Products[],3,FALSE)</f>
        <v>Apparel</v>
      </c>
      <c r="F1981" s="1" t="s">
        <v>42</v>
      </c>
      <c r="G1981" s="1" t="str">
        <f>_xlfn.XLOOKUP(Orders[[#This Row],[CustomerID]],'Customers'!A:A,'Customers'!E:E)</f>
        <v>consumer</v>
      </c>
      <c r="H1981" s="2">
        <v>45927</v>
      </c>
      <c r="I1981" s="2">
        <v>45929</v>
      </c>
      <c r="J1981">
        <v>11</v>
      </c>
      <c r="K1981">
        <v>7993.07</v>
      </c>
      <c r="L1981">
        <v>0</v>
      </c>
      <c r="M1981" s="1" t="s">
        <v>39</v>
      </c>
      <c r="N1981" s="1" t="s">
        <v>34</v>
      </c>
      <c r="O1981" s="1" t="s">
        <v>24</v>
      </c>
      <c r="P1981" s="3">
        <f>Orders[[#This Row],[Quantity]]*Orders[[#This Row],[UnitPrice]]*(1-Orders[[#This Row],[Discount]])</f>
        <v>87923.76999999999</v>
      </c>
      <c r="Q1981" s="1" t="str">
        <f>IF(AND(Orders[[#This Row],[Order Value]]&gt;50000,Orders[[#This Row],[Status]]="Completed"),"Yes","No")</f>
        <v>Yes</v>
      </c>
      <c r="R1981" s="1" t="str">
        <f>IF(OR(Orders[[#This Row],[Region]]="Dhaka",Orders[[#This Row],[Region]]="Chattogram"),"Priority","Standard")</f>
        <v>Standard</v>
      </c>
      <c r="S1981" s="1" t="str">
        <f>_xlfn.CONCAT(Orders[[#This Row],[OrderID]],Orders[[#This Row],[CustomerID]],Orders[[#This Row],[Order Value]])</f>
        <v>O04698C007287923.77</v>
      </c>
    </row>
    <row r="1982" spans="1:19" x14ac:dyDescent="0.25">
      <c r="A1982" s="1" t="s">
        <v>2464</v>
      </c>
      <c r="B1982" s="1" t="s">
        <v>291</v>
      </c>
      <c r="C1982" s="1" t="s">
        <v>191</v>
      </c>
      <c r="D1982" s="1" t="str">
        <f>VLOOKUP(C1982,Products[],2,FALSE)</f>
        <v>Snacks Standard 597</v>
      </c>
      <c r="E1982" s="1" t="str">
        <f>VLOOKUP(Orders[[#This Row],[ProductID]],Products[],3,FALSE)</f>
        <v>Groceries</v>
      </c>
      <c r="F1982" s="1" t="s">
        <v>47</v>
      </c>
      <c r="G1982" s="1" t="str">
        <f>_xlfn.XLOOKUP(Orders[[#This Row],[CustomerID]],'Customers'!A:A,'Customers'!E:E)</f>
        <v>SMB</v>
      </c>
      <c r="H1982" s="2">
        <v>45911</v>
      </c>
      <c r="I1982" s="2">
        <v>45923</v>
      </c>
      <c r="J1982">
        <v>5</v>
      </c>
      <c r="K1982">
        <v>6588.86</v>
      </c>
      <c r="L1982">
        <v>0.2</v>
      </c>
      <c r="M1982" s="1" t="s">
        <v>39</v>
      </c>
      <c r="N1982" s="1" t="s">
        <v>15</v>
      </c>
      <c r="O1982" s="1" t="s">
        <v>35</v>
      </c>
      <c r="P1982" s="3">
        <f>Orders[[#This Row],[Quantity]]*Orders[[#This Row],[UnitPrice]]*(1-Orders[[#This Row],[Discount]])</f>
        <v>26355.439999999999</v>
      </c>
      <c r="Q1982" s="1" t="str">
        <f>IF(AND(Orders[[#This Row],[Order Value]]&gt;50000,Orders[[#This Row],[Status]]="Completed"),"Yes","No")</f>
        <v>No</v>
      </c>
      <c r="R1982" s="1" t="str">
        <f>IF(OR(Orders[[#This Row],[Region]]="Dhaka",Orders[[#This Row],[Region]]="Chattogram"),"Priority","Standard")</f>
        <v>Standard</v>
      </c>
      <c r="S1982" s="1" t="str">
        <f>_xlfn.CONCAT(Orders[[#This Row],[OrderID]],Orders[[#This Row],[CustomerID]],Orders[[#This Row],[Order Value]])</f>
        <v>O01404C019226355.44</v>
      </c>
    </row>
    <row r="1983" spans="1:19" x14ac:dyDescent="0.25">
      <c r="A1983" s="1" t="s">
        <v>2465</v>
      </c>
      <c r="B1983" s="1" t="s">
        <v>314</v>
      </c>
      <c r="C1983" s="1" t="s">
        <v>197</v>
      </c>
      <c r="D1983" s="1" t="str">
        <f>VLOOKUP(C1983,Products[],2,FALSE)</f>
        <v>Chairs Prime 149</v>
      </c>
      <c r="E1983" s="1" t="str">
        <f>VLOOKUP(Orders[[#This Row],[ProductID]],Products[],3,FALSE)</f>
        <v>Furniture</v>
      </c>
      <c r="F1983" s="1" t="s">
        <v>13</v>
      </c>
      <c r="G1983" s="1" t="str">
        <f>_xlfn.XLOOKUP(Orders[[#This Row],[CustomerID]],'Customers'!A:A,'Customers'!E:E)</f>
        <v>SMB</v>
      </c>
      <c r="H1983" s="2">
        <v>45382</v>
      </c>
      <c r="I1983" s="2">
        <v>45386</v>
      </c>
      <c r="J1983">
        <v>14</v>
      </c>
      <c r="K1983">
        <v>4811.92</v>
      </c>
      <c r="L1983">
        <v>0</v>
      </c>
      <c r="M1983" s="1" t="s">
        <v>43</v>
      </c>
      <c r="N1983" s="1" t="s">
        <v>34</v>
      </c>
      <c r="O1983" s="1" t="s">
        <v>35</v>
      </c>
      <c r="P1983" s="3">
        <f>Orders[[#This Row],[Quantity]]*Orders[[#This Row],[UnitPrice]]*(1-Orders[[#This Row],[Discount]])</f>
        <v>67366.880000000005</v>
      </c>
      <c r="Q1983" s="1" t="str">
        <f>IF(AND(Orders[[#This Row],[Order Value]]&gt;50000,Orders[[#This Row],[Status]]="Completed"),"Yes","No")</f>
        <v>Yes</v>
      </c>
      <c r="R1983" s="1" t="str">
        <f>IF(OR(Orders[[#This Row],[Region]]="Dhaka",Orders[[#This Row],[Region]]="Chattogram"),"Priority","Standard")</f>
        <v>Standard</v>
      </c>
      <c r="S1983" s="1" t="str">
        <f>_xlfn.CONCAT(Orders[[#This Row],[OrderID]],Orders[[#This Row],[CustomerID]],Orders[[#This Row],[Order Value]])</f>
        <v>O00681C018067366.88</v>
      </c>
    </row>
    <row r="1984" spans="1:19" x14ac:dyDescent="0.25">
      <c r="A1984" s="1" t="s">
        <v>2466</v>
      </c>
      <c r="B1984" s="1" t="s">
        <v>586</v>
      </c>
      <c r="C1984" s="1" t="s">
        <v>191</v>
      </c>
      <c r="D1984" s="1" t="str">
        <f>VLOOKUP(C1984,Products[],2,FALSE)</f>
        <v>Snacks Standard 597</v>
      </c>
      <c r="E1984" s="1" t="str">
        <f>VLOOKUP(Orders[[#This Row],[ProductID]],Products[],3,FALSE)</f>
        <v>Groceries</v>
      </c>
      <c r="F1984" s="1" t="s">
        <v>125</v>
      </c>
      <c r="G1984" s="1" t="str">
        <f>_xlfn.XLOOKUP(Orders[[#This Row],[CustomerID]],'Customers'!A:A,'Customers'!E:E)</f>
        <v>SMB</v>
      </c>
      <c r="H1984" s="2">
        <v>45825</v>
      </c>
      <c r="I1984" s="2">
        <v>45837</v>
      </c>
      <c r="J1984">
        <v>2</v>
      </c>
      <c r="K1984">
        <v>4211.6099999999997</v>
      </c>
      <c r="L1984">
        <v>0</v>
      </c>
      <c r="M1984" s="1" t="s">
        <v>43</v>
      </c>
      <c r="N1984" s="1" t="s">
        <v>34</v>
      </c>
      <c r="O1984" s="1" t="s">
        <v>29</v>
      </c>
      <c r="P1984" s="3">
        <f>Orders[[#This Row],[Quantity]]*Orders[[#This Row],[UnitPrice]]*(1-Orders[[#This Row],[Discount]])</f>
        <v>8423.2199999999993</v>
      </c>
      <c r="Q1984" s="1" t="str">
        <f>IF(AND(Orders[[#This Row],[Order Value]]&gt;50000,Orders[[#This Row],[Status]]="Completed"),"Yes","No")</f>
        <v>No</v>
      </c>
      <c r="R1984" s="1" t="str">
        <f>IF(OR(Orders[[#This Row],[Region]]="Dhaka",Orders[[#This Row],[Region]]="Chattogram"),"Priority","Standard")</f>
        <v>Standard</v>
      </c>
      <c r="S1984" s="1" t="str">
        <f>_xlfn.CONCAT(Orders[[#This Row],[OrderID]],Orders[[#This Row],[CustomerID]],Orders[[#This Row],[Order Value]])</f>
        <v>O00335C04858423.22</v>
      </c>
    </row>
    <row r="1985" spans="1:19" x14ac:dyDescent="0.25">
      <c r="A1985" s="1" t="s">
        <v>2467</v>
      </c>
      <c r="B1985" s="1" t="s">
        <v>310</v>
      </c>
      <c r="C1985" s="1" t="s">
        <v>162</v>
      </c>
      <c r="D1985" s="1" t="str">
        <f>VLOOKUP(C1985,Products[],2,FALSE)</f>
        <v>Binders Lite 852</v>
      </c>
      <c r="E1985" s="1" t="str">
        <f>VLOOKUP(Orders[[#This Row],[ProductID]],Products[],3,FALSE)</f>
        <v>Office Supplies</v>
      </c>
      <c r="F1985" s="1" t="s">
        <v>19</v>
      </c>
      <c r="G1985" s="1" t="str">
        <f>_xlfn.XLOOKUP(Orders[[#This Row],[CustomerID]],'Customers'!A:A,'Customers'!E:E)</f>
        <v>Home Office</v>
      </c>
      <c r="H1985" s="2">
        <v>45852</v>
      </c>
      <c r="I1985" s="2">
        <v>45862</v>
      </c>
      <c r="J1985">
        <v>22</v>
      </c>
      <c r="K1985">
        <v>7499.69</v>
      </c>
      <c r="L1985">
        <v>0</v>
      </c>
      <c r="M1985" s="1" t="s">
        <v>14</v>
      </c>
      <c r="N1985" s="1" t="s">
        <v>84</v>
      </c>
      <c r="O1985" s="1" t="s">
        <v>29</v>
      </c>
      <c r="P1985" s="3">
        <f>Orders[[#This Row],[Quantity]]*Orders[[#This Row],[UnitPrice]]*(1-Orders[[#This Row],[Discount]])</f>
        <v>164993.18</v>
      </c>
      <c r="Q1985" s="1" t="str">
        <f>IF(AND(Orders[[#This Row],[Order Value]]&gt;50000,Orders[[#This Row],[Status]]="Completed"),"Yes","No")</f>
        <v>No</v>
      </c>
      <c r="R1985" s="1" t="str">
        <f>IF(OR(Orders[[#This Row],[Region]]="Dhaka",Orders[[#This Row],[Region]]="Chattogram"),"Priority","Standard")</f>
        <v>Standard</v>
      </c>
      <c r="S1985" s="1" t="str">
        <f>_xlfn.CONCAT(Orders[[#This Row],[OrderID]],Orders[[#This Row],[CustomerID]],Orders[[#This Row],[Order Value]])</f>
        <v>O00373C0092164993.18</v>
      </c>
    </row>
    <row r="1986" spans="1:19" x14ac:dyDescent="0.25">
      <c r="A1986" s="1" t="s">
        <v>2468</v>
      </c>
      <c r="B1986" s="1" t="s">
        <v>476</v>
      </c>
      <c r="C1986" s="1" t="s">
        <v>114</v>
      </c>
      <c r="D1986" s="1" t="str">
        <f>VLOOKUP(C1986,Products[],2,FALSE)</f>
        <v>Snacks Standard 963</v>
      </c>
      <c r="E1986" s="1" t="str">
        <f>VLOOKUP(Orders[[#This Row],[ProductID]],Products[],3,FALSE)</f>
        <v>Groceries</v>
      </c>
      <c r="F1986" s="1" t="s">
        <v>33</v>
      </c>
      <c r="G1986" s="1" t="str">
        <f>_xlfn.XLOOKUP(Orders[[#This Row],[CustomerID]],'Customers'!A:A,'Customers'!E:E)</f>
        <v>SMB</v>
      </c>
      <c r="H1986" s="2">
        <v>45799</v>
      </c>
      <c r="I1986" s="2">
        <v>45811</v>
      </c>
      <c r="J1986">
        <v>18</v>
      </c>
      <c r="K1986">
        <v>5418.44</v>
      </c>
      <c r="L1986">
        <v>0.05</v>
      </c>
      <c r="M1986" s="1" t="s">
        <v>43</v>
      </c>
      <c r="N1986" s="1" t="s">
        <v>15</v>
      </c>
      <c r="O1986" s="1" t="s">
        <v>24</v>
      </c>
      <c r="P1986" s="3">
        <f>Orders[[#This Row],[Quantity]]*Orders[[#This Row],[UnitPrice]]*(1-Orders[[#This Row],[Discount]])</f>
        <v>92655.323999999993</v>
      </c>
      <c r="Q1986" s="1" t="str">
        <f>IF(AND(Orders[[#This Row],[Order Value]]&gt;50000,Orders[[#This Row],[Status]]="Completed"),"Yes","No")</f>
        <v>No</v>
      </c>
      <c r="R1986" s="1" t="str">
        <f>IF(OR(Orders[[#This Row],[Region]]="Dhaka",Orders[[#This Row],[Region]]="Chattogram"),"Priority","Standard")</f>
        <v>Standard</v>
      </c>
      <c r="S1986" s="1" t="str">
        <f>_xlfn.CONCAT(Orders[[#This Row],[OrderID]],Orders[[#This Row],[CustomerID]],Orders[[#This Row],[Order Value]])</f>
        <v>O02438C008692655.324</v>
      </c>
    </row>
    <row r="1987" spans="1:19" x14ac:dyDescent="0.25">
      <c r="A1987" s="1" t="s">
        <v>2469</v>
      </c>
      <c r="B1987" s="1" t="s">
        <v>487</v>
      </c>
      <c r="C1987" s="1" t="s">
        <v>218</v>
      </c>
      <c r="D1987" s="1" t="str">
        <f>VLOOKUP(C1987,Products[],2,FALSE)</f>
        <v>Kids Eco 762</v>
      </c>
      <c r="E1987" s="1" t="str">
        <f>VLOOKUP(Orders[[#This Row],[ProductID]],Products[],3,FALSE)</f>
        <v>Apparel</v>
      </c>
      <c r="F1987" s="1" t="s">
        <v>42</v>
      </c>
      <c r="G1987" s="1" t="str">
        <f>_xlfn.XLOOKUP(Orders[[#This Row],[CustomerID]],'Customers'!A:A,'Customers'!E:E)</f>
        <v>Consumer</v>
      </c>
      <c r="H1987" s="2">
        <v>45541</v>
      </c>
      <c r="I1987" s="2">
        <v>45543</v>
      </c>
      <c r="J1987">
        <v>7</v>
      </c>
      <c r="K1987">
        <v>1998.04</v>
      </c>
      <c r="L1987">
        <v>0.05</v>
      </c>
      <c r="M1987" s="1" t="s">
        <v>39</v>
      </c>
      <c r="N1987" s="1" t="s">
        <v>34</v>
      </c>
      <c r="O1987" s="1" t="s">
        <v>29</v>
      </c>
      <c r="P1987" s="3">
        <f>Orders[[#This Row],[Quantity]]*Orders[[#This Row],[UnitPrice]]*(1-Orders[[#This Row],[Discount]])</f>
        <v>13286.965999999999</v>
      </c>
      <c r="Q1987" s="1" t="str">
        <f>IF(AND(Orders[[#This Row],[Order Value]]&gt;50000,Orders[[#This Row],[Status]]="Completed"),"Yes","No")</f>
        <v>No</v>
      </c>
      <c r="R1987" s="1" t="str">
        <f>IF(OR(Orders[[#This Row],[Region]]="Dhaka",Orders[[#This Row],[Region]]="Chattogram"),"Priority","Standard")</f>
        <v>Standard</v>
      </c>
      <c r="S1987" s="1" t="str">
        <f>_xlfn.CONCAT(Orders[[#This Row],[OrderID]],Orders[[#This Row],[CustomerID]],Orders[[#This Row],[Order Value]])</f>
        <v>O02710C005613286.966</v>
      </c>
    </row>
    <row r="1988" spans="1:19" x14ac:dyDescent="0.25">
      <c r="A1988" s="1" t="s">
        <v>2470</v>
      </c>
      <c r="B1988" s="1" t="s">
        <v>514</v>
      </c>
      <c r="C1988" s="1" t="s">
        <v>108</v>
      </c>
      <c r="D1988" s="1" t="str">
        <f>VLOOKUP(C1988,Products[],2,FALSE)</f>
        <v>Men Max 446</v>
      </c>
      <c r="E1988" s="1" t="str">
        <f>VLOOKUP(Orders[[#This Row],[ProductID]],Products[],3,FALSE)</f>
        <v>Apparel</v>
      </c>
      <c r="F1988" s="1" t="s">
        <v>152</v>
      </c>
      <c r="G1988" s="1" t="str">
        <f>_xlfn.XLOOKUP(Orders[[#This Row],[CustomerID]],'Customers'!A:A,'Customers'!E:E)</f>
        <v>consumer</v>
      </c>
      <c r="H1988" s="2">
        <v>46021</v>
      </c>
      <c r="I1988" s="2">
        <v>46026</v>
      </c>
      <c r="J1988">
        <v>19</v>
      </c>
      <c r="K1988">
        <v>5556.57</v>
      </c>
      <c r="L1988">
        <v>0.15</v>
      </c>
      <c r="M1988" s="1" t="s">
        <v>20</v>
      </c>
      <c r="N1988" s="1" t="s">
        <v>28</v>
      </c>
      <c r="O1988" s="1" t="s">
        <v>35</v>
      </c>
      <c r="P1988" s="3">
        <f>Orders[[#This Row],[Quantity]]*Orders[[#This Row],[UnitPrice]]*(1-Orders[[#This Row],[Discount]])</f>
        <v>89738.605499999991</v>
      </c>
      <c r="Q1988" s="1" t="str">
        <f>IF(AND(Orders[[#This Row],[Order Value]]&gt;50000,Orders[[#This Row],[Status]]="Completed"),"Yes","No")</f>
        <v>No</v>
      </c>
      <c r="R1988" s="1" t="str">
        <f>IF(OR(Orders[[#This Row],[Region]]="Dhaka",Orders[[#This Row],[Region]]="Chattogram"),"Priority","Standard")</f>
        <v>Priority</v>
      </c>
      <c r="S1988" s="1" t="str">
        <f>_xlfn.CONCAT(Orders[[#This Row],[OrderID]],Orders[[#This Row],[CustomerID]],Orders[[#This Row],[Order Value]])</f>
        <v>O01808C013189738.6055</v>
      </c>
    </row>
    <row r="1989" spans="1:19" x14ac:dyDescent="0.25">
      <c r="A1989" s="1" t="s">
        <v>2471</v>
      </c>
      <c r="B1989" s="1" t="s">
        <v>1583</v>
      </c>
      <c r="C1989" s="1" t="s">
        <v>18</v>
      </c>
      <c r="D1989" s="1" t="str">
        <f>VLOOKUP(C1989,Products[],2,FALSE)</f>
        <v>Labels Deluxe 800</v>
      </c>
      <c r="E1989" s="1" t="str">
        <f>VLOOKUP(Orders[[#This Row],[ProductID]],Products[],3,FALSE)</f>
        <v>Office Supplies</v>
      </c>
      <c r="F1989" s="1" t="s">
        <v>47</v>
      </c>
      <c r="G1989" s="1" t="str">
        <f>_xlfn.XLOOKUP(Orders[[#This Row],[CustomerID]],'Customers'!A:A,'Customers'!E:E)</f>
        <v>consumer</v>
      </c>
      <c r="H1989" s="2">
        <v>45933</v>
      </c>
      <c r="I1989" s="2">
        <v>45944</v>
      </c>
      <c r="J1989">
        <v>18</v>
      </c>
      <c r="K1989">
        <v>7170.45</v>
      </c>
      <c r="L1989">
        <v>0.2</v>
      </c>
      <c r="M1989" s="1" t="s">
        <v>39</v>
      </c>
      <c r="N1989" s="1" t="s">
        <v>34</v>
      </c>
      <c r="O1989" s="1" t="s">
        <v>21</v>
      </c>
      <c r="P1989" s="3">
        <f>Orders[[#This Row],[Quantity]]*Orders[[#This Row],[UnitPrice]]*(1-Orders[[#This Row],[Discount]])</f>
        <v>103254.48</v>
      </c>
      <c r="Q1989" s="1" t="str">
        <f>IF(AND(Orders[[#This Row],[Order Value]]&gt;50000,Orders[[#This Row],[Status]]="Completed"),"Yes","No")</f>
        <v>Yes</v>
      </c>
      <c r="R1989" s="1" t="str">
        <f>IF(OR(Orders[[#This Row],[Region]]="Dhaka",Orders[[#This Row],[Region]]="Chattogram"),"Priority","Standard")</f>
        <v>Standard</v>
      </c>
      <c r="S1989" s="1" t="str">
        <f>_xlfn.CONCAT(Orders[[#This Row],[OrderID]],Orders[[#This Row],[CustomerID]],Orders[[#This Row],[Order Value]])</f>
        <v>O03497C0418103254.48</v>
      </c>
    </row>
    <row r="1990" spans="1:19" x14ac:dyDescent="0.25">
      <c r="A1990" s="1" t="s">
        <v>2472</v>
      </c>
      <c r="B1990" s="1" t="s">
        <v>37</v>
      </c>
      <c r="C1990" s="1" t="s">
        <v>131</v>
      </c>
      <c r="D1990" s="1" t="str">
        <f>VLOOKUP(C1990,Products[],2,FALSE)</f>
        <v>Tables Plus 844</v>
      </c>
      <c r="E1990" s="1" t="str">
        <f>VLOOKUP(Orders[[#This Row],[ProductID]],Products[],3,FALSE)</f>
        <v>Furniture</v>
      </c>
      <c r="F1990" s="1" t="s">
        <v>82</v>
      </c>
      <c r="G1990" s="1" t="str">
        <f>_xlfn.XLOOKUP(Orders[[#This Row],[CustomerID]],'Customers'!A:A,'Customers'!E:E)</f>
        <v>SMB</v>
      </c>
      <c r="H1990" s="2">
        <v>45804</v>
      </c>
      <c r="I1990" s="2">
        <v>45815</v>
      </c>
      <c r="J1990">
        <v>23</v>
      </c>
      <c r="K1990">
        <v>4919.4799999999996</v>
      </c>
      <c r="L1990">
        <v>0.15</v>
      </c>
      <c r="M1990" s="1" t="s">
        <v>20</v>
      </c>
      <c r="N1990" s="1" t="s">
        <v>84</v>
      </c>
      <c r="O1990" s="1" t="s">
        <v>29</v>
      </c>
      <c r="P1990" s="3">
        <f>Orders[[#This Row],[Quantity]]*Orders[[#This Row],[UnitPrice]]*(1-Orders[[#This Row],[Discount]])</f>
        <v>96175.833999999988</v>
      </c>
      <c r="Q1990" s="1" t="str">
        <f>IF(AND(Orders[[#This Row],[Order Value]]&gt;50000,Orders[[#This Row],[Status]]="Completed"),"Yes","No")</f>
        <v>No</v>
      </c>
      <c r="R1990" s="1" t="str">
        <f>IF(OR(Orders[[#This Row],[Region]]="Dhaka",Orders[[#This Row],[Region]]="Chattogram"),"Priority","Standard")</f>
        <v>Priority</v>
      </c>
      <c r="S1990" s="1" t="str">
        <f>_xlfn.CONCAT(Orders[[#This Row],[OrderID]],Orders[[#This Row],[CustomerID]],Orders[[#This Row],[Order Value]])</f>
        <v>O00237C030996175.834</v>
      </c>
    </row>
    <row r="1991" spans="1:19" x14ac:dyDescent="0.25">
      <c r="A1991" s="1" t="s">
        <v>2473</v>
      </c>
      <c r="B1991" s="1" t="s">
        <v>193</v>
      </c>
      <c r="C1991" s="1" t="s">
        <v>46</v>
      </c>
      <c r="D1991" s="1" t="str">
        <f>VLOOKUP(C1991,Products[],2,FALSE)</f>
        <v>Tables Max 631</v>
      </c>
      <c r="E1991" s="1" t="str">
        <f>VLOOKUP(Orders[[#This Row],[ProductID]],Products[],3,FALSE)</f>
        <v>Furniture</v>
      </c>
      <c r="F1991" s="1" t="s">
        <v>125</v>
      </c>
      <c r="G1991" s="1" t="str">
        <f>_xlfn.XLOOKUP(Orders[[#This Row],[CustomerID]],'Customers'!A:A,'Customers'!E:E)</f>
        <v>Corporate</v>
      </c>
      <c r="H1991" s="2">
        <v>45605</v>
      </c>
      <c r="I1991" s="2">
        <v>45618</v>
      </c>
      <c r="J1991">
        <v>24</v>
      </c>
      <c r="K1991">
        <v>7840.21</v>
      </c>
      <c r="L1991">
        <v>0</v>
      </c>
      <c r="M1991" s="1" t="s">
        <v>43</v>
      </c>
      <c r="N1991" s="1" t="s">
        <v>34</v>
      </c>
      <c r="O1991" s="1" t="s">
        <v>24</v>
      </c>
      <c r="P1991" s="3">
        <f>Orders[[#This Row],[Quantity]]*Orders[[#This Row],[UnitPrice]]*(1-Orders[[#This Row],[Discount]])</f>
        <v>188165.04</v>
      </c>
      <c r="Q1991" s="1" t="str">
        <f>IF(AND(Orders[[#This Row],[Order Value]]&gt;50000,Orders[[#This Row],[Status]]="Completed"),"Yes","No")</f>
        <v>Yes</v>
      </c>
      <c r="R1991" s="1" t="str">
        <f>IF(OR(Orders[[#This Row],[Region]]="Dhaka",Orders[[#This Row],[Region]]="Chattogram"),"Priority","Standard")</f>
        <v>Standard</v>
      </c>
      <c r="S1991" s="1" t="str">
        <f>_xlfn.CONCAT(Orders[[#This Row],[OrderID]],Orders[[#This Row],[CustomerID]],Orders[[#This Row],[Order Value]])</f>
        <v>O01913C0137188165.04</v>
      </c>
    </row>
    <row r="1992" spans="1:19" x14ac:dyDescent="0.25">
      <c r="A1992" s="1" t="s">
        <v>240</v>
      </c>
      <c r="B1992" s="1" t="s">
        <v>241</v>
      </c>
      <c r="C1992" s="1" t="s">
        <v>22</v>
      </c>
      <c r="D1992" s="1" t="str">
        <f>VLOOKUP(C1992,Products[],2,FALSE)</f>
        <v>Laptops Lite 159</v>
      </c>
      <c r="E1992" s="1" t="str">
        <f>VLOOKUP(Orders[[#This Row],[ProductID]],Products[],3,FALSE)</f>
        <v>Electronics</v>
      </c>
      <c r="F1992" s="1" t="s">
        <v>23</v>
      </c>
      <c r="G1992" s="1" t="str">
        <f>_xlfn.XLOOKUP(Orders[[#This Row],[CustomerID]],'Customers'!A:A,'Customers'!E:E)</f>
        <v>Consumer</v>
      </c>
      <c r="H1992" s="2">
        <v>45920</v>
      </c>
      <c r="I1992" s="2">
        <v>45927</v>
      </c>
      <c r="J1992">
        <v>5</v>
      </c>
      <c r="K1992">
        <v>159.31</v>
      </c>
      <c r="L1992">
        <v>0</v>
      </c>
      <c r="M1992" s="1" t="s">
        <v>43</v>
      </c>
      <c r="N1992" s="1" t="s">
        <v>34</v>
      </c>
      <c r="O1992" s="1" t="s">
        <v>24</v>
      </c>
      <c r="P1992" s="3">
        <f>Orders[[#This Row],[Quantity]]*Orders[[#This Row],[UnitPrice]]*(1-Orders[[#This Row],[Discount]])</f>
        <v>796.55</v>
      </c>
      <c r="Q1992" s="1" t="str">
        <f>IF(AND(Orders[[#This Row],[Order Value]]&gt;50000,Orders[[#This Row],[Status]]="Completed"),"Yes","No")</f>
        <v>No</v>
      </c>
      <c r="R1992" s="1" t="str">
        <f>IF(OR(Orders[[#This Row],[Region]]="Dhaka",Orders[[#This Row],[Region]]="Chattogram"),"Priority","Standard")</f>
        <v>Standard</v>
      </c>
      <c r="S1992" s="1" t="str">
        <f>_xlfn.CONCAT(Orders[[#This Row],[OrderID]],Orders[[#This Row],[CustomerID]],Orders[[#This Row],[Order Value]])</f>
        <v>O00250C0039796.55</v>
      </c>
    </row>
    <row r="1993" spans="1:19" x14ac:dyDescent="0.25">
      <c r="A1993" s="1" t="s">
        <v>2474</v>
      </c>
      <c r="B1993" s="1" t="s">
        <v>719</v>
      </c>
      <c r="C1993" s="1" t="s">
        <v>162</v>
      </c>
      <c r="D1993" s="1" t="str">
        <f>VLOOKUP(C1993,Products[],2,FALSE)</f>
        <v>Binders Lite 852</v>
      </c>
      <c r="E1993" s="1" t="str">
        <f>VLOOKUP(Orders[[#This Row],[ProductID]],Products[],3,FALSE)</f>
        <v>Office Supplies</v>
      </c>
      <c r="F1993" s="1" t="s">
        <v>51</v>
      </c>
      <c r="G1993" s="1" t="str">
        <f>_xlfn.XLOOKUP(Orders[[#This Row],[CustomerID]],'Customers'!A:A,'Customers'!E:E)</f>
        <v>Home Office</v>
      </c>
      <c r="H1993" s="2">
        <v>45509</v>
      </c>
      <c r="I1993" s="2">
        <v>45510</v>
      </c>
      <c r="J1993">
        <v>8</v>
      </c>
      <c r="K1993">
        <v>7053.22</v>
      </c>
      <c r="L1993">
        <v>0.1</v>
      </c>
      <c r="M1993" s="1" t="s">
        <v>43</v>
      </c>
      <c r="N1993" s="1" t="s">
        <v>15</v>
      </c>
      <c r="O1993" s="1" t="s">
        <v>35</v>
      </c>
      <c r="P1993" s="3">
        <f>Orders[[#This Row],[Quantity]]*Orders[[#This Row],[UnitPrice]]*(1-Orders[[#This Row],[Discount]])</f>
        <v>50783.184000000001</v>
      </c>
      <c r="Q1993" s="1" t="str">
        <f>IF(AND(Orders[[#This Row],[Order Value]]&gt;50000,Orders[[#This Row],[Status]]="Completed"),"Yes","No")</f>
        <v>No</v>
      </c>
      <c r="R1993" s="1" t="str">
        <f>IF(OR(Orders[[#This Row],[Region]]="Dhaka",Orders[[#This Row],[Region]]="Chattogram"),"Priority","Standard")</f>
        <v>Standard</v>
      </c>
      <c r="S1993" s="1" t="str">
        <f>_xlfn.CONCAT(Orders[[#This Row],[OrderID]],Orders[[#This Row],[CustomerID]],Orders[[#This Row],[Order Value]])</f>
        <v>O02677C000550783.184</v>
      </c>
    </row>
    <row r="1994" spans="1:19" hidden="1" x14ac:dyDescent="0.25">
      <c r="A1994" s="1" t="s">
        <v>2475</v>
      </c>
      <c r="B1994" s="1" t="s">
        <v>239</v>
      </c>
      <c r="C1994" s="1" t="s">
        <v>38</v>
      </c>
      <c r="D1994" s="1" t="e">
        <f>VLOOKUP(C1994,Products[],2,FALSE)</f>
        <v>#N/A</v>
      </c>
      <c r="E1994" s="1" t="e">
        <f>VLOOKUP(Orders[[#This Row],[ProductID]],Products[],3,FALSE)</f>
        <v>#N/A</v>
      </c>
      <c r="F1994" s="1" t="s">
        <v>125</v>
      </c>
      <c r="G1994" s="1" t="str">
        <f>_xlfn.XLOOKUP(Orders[[#This Row],[CustomerID]],'Customers'!A:A,'Customers'!E:E)</f>
        <v>Consumer</v>
      </c>
      <c r="H1994" s="2">
        <v>45636</v>
      </c>
      <c r="I1994" s="2">
        <v>45637</v>
      </c>
      <c r="J1994">
        <v>10</v>
      </c>
      <c r="K1994">
        <v>7570.98</v>
      </c>
      <c r="L1994">
        <v>0.05</v>
      </c>
      <c r="M1994" s="1" t="s">
        <v>39</v>
      </c>
      <c r="N1994" s="1" t="s">
        <v>28</v>
      </c>
      <c r="O1994" s="1" t="s">
        <v>21</v>
      </c>
      <c r="P1994" s="3">
        <f>Orders[[#This Row],[Quantity]]*Orders[[#This Row],[UnitPrice]]*(1-Orders[[#This Row],[Discount]])</f>
        <v>71924.309999999983</v>
      </c>
      <c r="Q1994" s="1" t="str">
        <f>IF(AND(Orders[[#This Row],[Order Value]]&gt;50000,Orders[[#This Row],[Status]]="Completed"),"Yes","No")</f>
        <v>No</v>
      </c>
      <c r="R1994" s="1" t="str">
        <f>IF(OR(Orders[[#This Row],[Region]]="Dhaka",Orders[[#This Row],[Region]]="Chattogram"),"Priority","Standard")</f>
        <v>Standard</v>
      </c>
      <c r="S1994" s="1" t="str">
        <f>_xlfn.CONCAT(Orders[[#This Row],[OrderID]],Orders[[#This Row],[CustomerID]],Orders[[#This Row],[Order Value]])</f>
        <v>O00369C036671924.31</v>
      </c>
    </row>
    <row r="1995" spans="1:19" x14ac:dyDescent="0.25">
      <c r="A1995" s="1" t="s">
        <v>2476</v>
      </c>
      <c r="B1995" s="1" t="s">
        <v>564</v>
      </c>
      <c r="C1995" s="1" t="s">
        <v>174</v>
      </c>
      <c r="D1995" s="1" t="str">
        <f>VLOOKUP(C1995,Products[],2,FALSE)</f>
        <v>Women Eco 309</v>
      </c>
      <c r="E1995" s="1" t="str">
        <f>VLOOKUP(Orders[[#This Row],[ProductID]],Products[],3,FALSE)</f>
        <v>Apparel</v>
      </c>
      <c r="F1995" s="1" t="s">
        <v>59</v>
      </c>
      <c r="G1995" s="1" t="str">
        <f>_xlfn.XLOOKUP(Orders[[#This Row],[CustomerID]],'Customers'!A:A,'Customers'!E:E)</f>
        <v>Home Office</v>
      </c>
      <c r="H1995" s="2">
        <v>45996</v>
      </c>
      <c r="I1995" s="2">
        <v>46002</v>
      </c>
      <c r="J1995">
        <v>15</v>
      </c>
      <c r="K1995">
        <v>3383.9</v>
      </c>
      <c r="L1995">
        <v>0.05</v>
      </c>
      <c r="M1995" s="1" t="s">
        <v>14</v>
      </c>
      <c r="N1995" s="1" t="s">
        <v>34</v>
      </c>
      <c r="O1995" s="1" t="s">
        <v>35</v>
      </c>
      <c r="P1995" s="3">
        <f>Orders[[#This Row],[Quantity]]*Orders[[#This Row],[UnitPrice]]*(1-Orders[[#This Row],[Discount]])</f>
        <v>48220.574999999997</v>
      </c>
      <c r="Q1995" s="1" t="str">
        <f>IF(AND(Orders[[#This Row],[Order Value]]&gt;50000,Orders[[#This Row],[Status]]="Completed"),"Yes","No")</f>
        <v>No</v>
      </c>
      <c r="R1995" s="1" t="str">
        <f>IF(OR(Orders[[#This Row],[Region]]="Dhaka",Orders[[#This Row],[Region]]="Chattogram"),"Priority","Standard")</f>
        <v>Standard</v>
      </c>
      <c r="S1995" s="1" t="str">
        <f>_xlfn.CONCAT(Orders[[#This Row],[OrderID]],Orders[[#This Row],[CustomerID]],Orders[[#This Row],[Order Value]])</f>
        <v>O01091C031248220.575</v>
      </c>
    </row>
    <row r="1996" spans="1:19" x14ac:dyDescent="0.25">
      <c r="A1996" s="1" t="s">
        <v>2477</v>
      </c>
      <c r="B1996" s="1" t="s">
        <v>1064</v>
      </c>
      <c r="C1996" s="1" t="s">
        <v>270</v>
      </c>
      <c r="D1996" s="1" t="str">
        <f>VLOOKUP(C1996,Products[],2,FALSE)</f>
        <v>Storage Mini 899</v>
      </c>
      <c r="E1996" s="1" t="str">
        <f>VLOOKUP(Orders[[#This Row],[ProductID]],Products[],3,FALSE)</f>
        <v>Furniture</v>
      </c>
      <c r="F1996" s="1" t="s">
        <v>23</v>
      </c>
      <c r="G1996" s="1" t="str">
        <f>_xlfn.XLOOKUP(Orders[[#This Row],[CustomerID]],'Customers'!A:A,'Customers'!E:E)</f>
        <v>Consumer</v>
      </c>
      <c r="H1996" s="2">
        <v>45610</v>
      </c>
      <c r="I1996" s="2">
        <v>45614</v>
      </c>
      <c r="J1996">
        <v>14</v>
      </c>
      <c r="K1996">
        <v>4188.29</v>
      </c>
      <c r="L1996">
        <v>0</v>
      </c>
      <c r="M1996" s="1" t="s">
        <v>39</v>
      </c>
      <c r="N1996" s="1" t="s">
        <v>34</v>
      </c>
      <c r="O1996" s="1" t="s">
        <v>24</v>
      </c>
      <c r="P1996" s="3">
        <f>Orders[[#This Row],[Quantity]]*Orders[[#This Row],[UnitPrice]]*(1-Orders[[#This Row],[Discount]])</f>
        <v>58636.06</v>
      </c>
      <c r="Q1996" s="1" t="str">
        <f>IF(AND(Orders[[#This Row],[Order Value]]&gt;50000,Orders[[#This Row],[Status]]="Completed"),"Yes","No")</f>
        <v>Yes</v>
      </c>
      <c r="R1996" s="1" t="str">
        <f>IF(OR(Orders[[#This Row],[Region]]="Dhaka",Orders[[#This Row],[Region]]="Chattogram"),"Priority","Standard")</f>
        <v>Standard</v>
      </c>
      <c r="S1996" s="1" t="str">
        <f>_xlfn.CONCAT(Orders[[#This Row],[OrderID]],Orders[[#This Row],[CustomerID]],Orders[[#This Row],[Order Value]])</f>
        <v>O01482C004558636.06</v>
      </c>
    </row>
    <row r="1997" spans="1:19" x14ac:dyDescent="0.25">
      <c r="A1997" s="1" t="s">
        <v>2478</v>
      </c>
      <c r="B1997" s="1" t="s">
        <v>110</v>
      </c>
      <c r="C1997" s="1" t="s">
        <v>22</v>
      </c>
      <c r="D1997" s="1" t="str">
        <f>VLOOKUP(C1997,Products[],2,FALSE)</f>
        <v>Laptops Lite 159</v>
      </c>
      <c r="E1997" s="1" t="str">
        <f>VLOOKUP(Orders[[#This Row],[ProductID]],Products[],3,FALSE)</f>
        <v>Electronics</v>
      </c>
      <c r="F1997" s="1" t="s">
        <v>152</v>
      </c>
      <c r="G1997" s="1" t="str">
        <f>_xlfn.XLOOKUP(Orders[[#This Row],[CustomerID]],'Customers'!A:A,'Customers'!E:E)</f>
        <v>consumer</v>
      </c>
      <c r="H1997" s="2">
        <v>45422</v>
      </c>
      <c r="I1997" s="2">
        <v>45429</v>
      </c>
      <c r="J1997">
        <v>8</v>
      </c>
      <c r="K1997">
        <v>955.58</v>
      </c>
      <c r="L1997">
        <v>0.05</v>
      </c>
      <c r="M1997" s="1" t="s">
        <v>52</v>
      </c>
      <c r="N1997" s="1" t="s">
        <v>34</v>
      </c>
      <c r="O1997" s="1" t="s">
        <v>21</v>
      </c>
      <c r="P1997" s="3">
        <f>Orders[[#This Row],[Quantity]]*Orders[[#This Row],[UnitPrice]]*(1-Orders[[#This Row],[Discount]])</f>
        <v>7262.4080000000004</v>
      </c>
      <c r="Q1997" s="1" t="str">
        <f>IF(AND(Orders[[#This Row],[Order Value]]&gt;50000,Orders[[#This Row],[Status]]="Completed"),"Yes","No")</f>
        <v>No</v>
      </c>
      <c r="R1997" s="1" t="str">
        <f>IF(OR(Orders[[#This Row],[Region]]="Dhaka",Orders[[#This Row],[Region]]="Chattogram"),"Priority","Standard")</f>
        <v>Priority</v>
      </c>
      <c r="S1997" s="1" t="str">
        <f>_xlfn.CONCAT(Orders[[#This Row],[OrderID]],Orders[[#This Row],[CustomerID]],Orders[[#This Row],[Order Value]])</f>
        <v>O03863C03567262.408</v>
      </c>
    </row>
    <row r="1998" spans="1:19" x14ac:dyDescent="0.25">
      <c r="A1998" s="1" t="s">
        <v>2479</v>
      </c>
      <c r="B1998" s="1" t="s">
        <v>1287</v>
      </c>
      <c r="C1998" s="1" t="s">
        <v>78</v>
      </c>
      <c r="D1998" s="1" t="str">
        <f>VLOOKUP(C1998,Products[],2,FALSE)</f>
        <v>Personal Care Eco 185</v>
      </c>
      <c r="E1998" s="1" t="str">
        <f>VLOOKUP(Orders[[#This Row],[ProductID]],Products[],3,FALSE)</f>
        <v>Groceries</v>
      </c>
      <c r="F1998" s="1" t="s">
        <v>23</v>
      </c>
      <c r="G1998" s="1" t="str">
        <f>_xlfn.XLOOKUP(Orders[[#This Row],[CustomerID]],'Customers'!A:A,'Customers'!E:E)</f>
        <v>Consumer</v>
      </c>
      <c r="H1998" s="2">
        <v>45416</v>
      </c>
      <c r="I1998" s="2">
        <v>45420</v>
      </c>
      <c r="J1998">
        <v>17</v>
      </c>
      <c r="K1998">
        <v>2970.12</v>
      </c>
      <c r="L1998">
        <v>0.2</v>
      </c>
      <c r="M1998" s="1" t="s">
        <v>52</v>
      </c>
      <c r="N1998" s="1" t="s">
        <v>34</v>
      </c>
      <c r="O1998" s="1" t="s">
        <v>29</v>
      </c>
      <c r="P1998" s="3">
        <f>Orders[[#This Row],[Quantity]]*Orders[[#This Row],[UnitPrice]]*(1-Orders[[#This Row],[Discount]])</f>
        <v>40393.632000000005</v>
      </c>
      <c r="Q1998" s="1" t="str">
        <f>IF(AND(Orders[[#This Row],[Order Value]]&gt;50000,Orders[[#This Row],[Status]]="Completed"),"Yes","No")</f>
        <v>No</v>
      </c>
      <c r="R1998" s="1" t="str">
        <f>IF(OR(Orders[[#This Row],[Region]]="Dhaka",Orders[[#This Row],[Region]]="Chattogram"),"Priority","Standard")</f>
        <v>Priority</v>
      </c>
      <c r="S1998" s="1" t="str">
        <f>_xlfn.CONCAT(Orders[[#This Row],[OrderID]],Orders[[#This Row],[CustomerID]],Orders[[#This Row],[Order Value]])</f>
        <v>O03700C040940393.632</v>
      </c>
    </row>
    <row r="1999" spans="1:19" x14ac:dyDescent="0.25">
      <c r="A1999" s="1" t="s">
        <v>2480</v>
      </c>
      <c r="B1999" s="1" t="s">
        <v>522</v>
      </c>
      <c r="C1999" s="1" t="s">
        <v>32</v>
      </c>
      <c r="D1999" s="1" t="str">
        <f>VLOOKUP(C1999,Products[],2,FALSE)</f>
        <v>Binders Max 146</v>
      </c>
      <c r="E1999" s="1" t="str">
        <f>VLOOKUP(Orders[[#This Row],[ProductID]],Products[],3,FALSE)</f>
        <v>Office Supplies</v>
      </c>
      <c r="F1999" s="1" t="s">
        <v>55</v>
      </c>
      <c r="G1999" s="1" t="str">
        <f>_xlfn.XLOOKUP(Orders[[#This Row],[CustomerID]],'Customers'!A:A,'Customers'!E:E)</f>
        <v>Home Office</v>
      </c>
      <c r="H1999" s="2">
        <v>45748</v>
      </c>
      <c r="I1999" s="2">
        <v>45752</v>
      </c>
      <c r="J1999">
        <v>12</v>
      </c>
      <c r="K1999">
        <v>2911.99</v>
      </c>
      <c r="L1999">
        <v>0</v>
      </c>
      <c r="M1999" s="1" t="s">
        <v>39</v>
      </c>
      <c r="N1999" s="1" t="s">
        <v>15</v>
      </c>
      <c r="O1999" s="1" t="s">
        <v>29</v>
      </c>
      <c r="P1999" s="3">
        <f>Orders[[#This Row],[Quantity]]*Orders[[#This Row],[UnitPrice]]*(1-Orders[[#This Row],[Discount]])</f>
        <v>34943.879999999997</v>
      </c>
      <c r="Q1999" s="1" t="str">
        <f>IF(AND(Orders[[#This Row],[Order Value]]&gt;50000,Orders[[#This Row],[Status]]="Completed"),"Yes","No")</f>
        <v>No</v>
      </c>
      <c r="R1999" s="1" t="str">
        <f>IF(OR(Orders[[#This Row],[Region]]="Dhaka",Orders[[#This Row],[Region]]="Chattogram"),"Priority","Standard")</f>
        <v>Standard</v>
      </c>
      <c r="S1999" s="1" t="str">
        <f>_xlfn.CONCAT(Orders[[#This Row],[OrderID]],Orders[[#This Row],[CustomerID]],Orders[[#This Row],[Order Value]])</f>
        <v>O03202C000334943.88</v>
      </c>
    </row>
    <row r="2000" spans="1:19" x14ac:dyDescent="0.25">
      <c r="A2000" s="1" t="s">
        <v>2481</v>
      </c>
      <c r="B2000" s="1" t="s">
        <v>908</v>
      </c>
      <c r="C2000" s="1" t="s">
        <v>157</v>
      </c>
      <c r="D2000" s="1" t="str">
        <f>VLOOKUP(C2000,Products[],2,FALSE)</f>
        <v>Snacks Deluxe 862</v>
      </c>
      <c r="E2000" s="1" t="str">
        <f>VLOOKUP(Orders[[#This Row],[ProductID]],Products[],3,FALSE)</f>
        <v>Groceries</v>
      </c>
      <c r="F2000" s="1" t="s">
        <v>19</v>
      </c>
      <c r="G2000" s="1" t="str">
        <f>_xlfn.XLOOKUP(Orders[[#This Row],[CustomerID]],'Customers'!A:A,'Customers'!E:E)</f>
        <v>consumer</v>
      </c>
      <c r="H2000" s="2">
        <v>45958</v>
      </c>
      <c r="I2000" s="2">
        <v>45958</v>
      </c>
      <c r="J2000">
        <v>24</v>
      </c>
      <c r="K2000">
        <v>6751.12</v>
      </c>
      <c r="L2000">
        <v>0.15</v>
      </c>
      <c r="M2000" s="1" t="s">
        <v>43</v>
      </c>
      <c r="N2000" s="1" t="s">
        <v>34</v>
      </c>
      <c r="O2000" s="1" t="s">
        <v>24</v>
      </c>
      <c r="P2000" s="3">
        <f>Orders[[#This Row],[Quantity]]*Orders[[#This Row],[UnitPrice]]*(1-Orders[[#This Row],[Discount]])</f>
        <v>137722.848</v>
      </c>
      <c r="Q2000" s="1" t="str">
        <f>IF(AND(Orders[[#This Row],[Order Value]]&gt;50000,Orders[[#This Row],[Status]]="Completed"),"Yes","No")</f>
        <v>Yes</v>
      </c>
      <c r="R2000" s="1" t="str">
        <f>IF(OR(Orders[[#This Row],[Region]]="Dhaka",Orders[[#This Row],[Region]]="Chattogram"),"Priority","Standard")</f>
        <v>Standard</v>
      </c>
      <c r="S2000" s="1" t="str">
        <f>_xlfn.CONCAT(Orders[[#This Row],[OrderID]],Orders[[#This Row],[CustomerID]],Orders[[#This Row],[Order Value]])</f>
        <v>O05287C0169137722.848</v>
      </c>
    </row>
    <row r="2001" spans="1:19" x14ac:dyDescent="0.25">
      <c r="A2001" s="1" t="s">
        <v>2482</v>
      </c>
      <c r="B2001" s="1" t="s">
        <v>638</v>
      </c>
      <c r="C2001" s="1" t="s">
        <v>178</v>
      </c>
      <c r="D2001" s="1" t="str">
        <f>VLOOKUP(C2001,Products[],2,FALSE)</f>
        <v>Personal Care Mini 570</v>
      </c>
      <c r="E2001" s="1" t="str">
        <f>VLOOKUP(Orders[[#This Row],[ProductID]],Products[],3,FALSE)</f>
        <v>Groceries</v>
      </c>
      <c r="F2001" s="1" t="s">
        <v>59</v>
      </c>
      <c r="G2001" s="1" t="str">
        <f>_xlfn.XLOOKUP(Orders[[#This Row],[CustomerID]],'Customers'!A:A,'Customers'!E:E)</f>
        <v>consumer</v>
      </c>
      <c r="H2001" s="2">
        <v>45671</v>
      </c>
      <c r="I2001" s="2">
        <v>45669</v>
      </c>
      <c r="J2001">
        <v>6</v>
      </c>
      <c r="K2001">
        <v>6048.62</v>
      </c>
      <c r="L2001">
        <v>0</v>
      </c>
      <c r="M2001" s="1" t="s">
        <v>43</v>
      </c>
      <c r="N2001" s="1" t="s">
        <v>28</v>
      </c>
      <c r="O2001" s="1" t="s">
        <v>24</v>
      </c>
      <c r="P2001" s="3">
        <f>Orders[[#This Row],[Quantity]]*Orders[[#This Row],[UnitPrice]]*(1-Orders[[#This Row],[Discount]])</f>
        <v>36291.72</v>
      </c>
      <c r="Q2001" s="1" t="str">
        <f>IF(AND(Orders[[#This Row],[Order Value]]&gt;50000,Orders[[#This Row],[Status]]="Completed"),"Yes","No")</f>
        <v>No</v>
      </c>
      <c r="R2001" s="1" t="str">
        <f>IF(OR(Orders[[#This Row],[Region]]="Dhaka",Orders[[#This Row],[Region]]="Chattogram"),"Priority","Standard")</f>
        <v>Standard</v>
      </c>
      <c r="S2001" s="1" t="str">
        <f>_xlfn.CONCAT(Orders[[#This Row],[OrderID]],Orders[[#This Row],[CustomerID]],Orders[[#This Row],[Order Value]])</f>
        <v>O03562C021636291.72</v>
      </c>
    </row>
    <row r="2002" spans="1:19" x14ac:dyDescent="0.25">
      <c r="A2002" s="1" t="s">
        <v>2483</v>
      </c>
      <c r="B2002" s="1" t="s">
        <v>1142</v>
      </c>
      <c r="C2002" s="1" t="s">
        <v>73</v>
      </c>
      <c r="D2002" s="1" t="str">
        <f>VLOOKUP(C2002,Products[],2,FALSE)</f>
        <v>Mobile Accessories Max 508</v>
      </c>
      <c r="E2002" s="1" t="str">
        <f>VLOOKUP(Orders[[#This Row],[ProductID]],Products[],3,FALSE)</f>
        <v>Electronics</v>
      </c>
      <c r="F2002" s="1" t="s">
        <v>51</v>
      </c>
      <c r="G2002" s="1" t="str">
        <f>_xlfn.XLOOKUP(Orders[[#This Row],[CustomerID]],'Customers'!A:A,'Customers'!E:E)</f>
        <v>Home Office</v>
      </c>
      <c r="H2002" s="2">
        <v>45445</v>
      </c>
      <c r="I2002" s="2">
        <v>45452</v>
      </c>
      <c r="J2002">
        <v>2</v>
      </c>
      <c r="K2002">
        <v>7994.15</v>
      </c>
      <c r="L2002">
        <v>0</v>
      </c>
      <c r="M2002" s="1" t="s">
        <v>14</v>
      </c>
      <c r="N2002" s="1" t="s">
        <v>28</v>
      </c>
      <c r="O2002" s="1" t="s">
        <v>29</v>
      </c>
      <c r="P2002" s="3">
        <f>Orders[[#This Row],[Quantity]]*Orders[[#This Row],[UnitPrice]]*(1-Orders[[#This Row],[Discount]])</f>
        <v>15988.3</v>
      </c>
      <c r="Q2002" s="1" t="str">
        <f>IF(AND(Orders[[#This Row],[Order Value]]&gt;50000,Orders[[#This Row],[Status]]="Completed"),"Yes","No")</f>
        <v>No</v>
      </c>
      <c r="R2002" s="1" t="str">
        <f>IF(OR(Orders[[#This Row],[Region]]="Dhaka",Orders[[#This Row],[Region]]="Chattogram"),"Priority","Standard")</f>
        <v>Standard</v>
      </c>
      <c r="S2002" s="1" t="str">
        <f>_xlfn.CONCAT(Orders[[#This Row],[OrderID]],Orders[[#This Row],[CustomerID]],Orders[[#This Row],[Order Value]])</f>
        <v>O02260C019715988.3</v>
      </c>
    </row>
    <row r="2003" spans="1:19" hidden="1" x14ac:dyDescent="0.25">
      <c r="A2003" s="1" t="s">
        <v>2484</v>
      </c>
      <c r="B2003" s="1" t="s">
        <v>101</v>
      </c>
      <c r="C2003" s="1" t="s">
        <v>38</v>
      </c>
      <c r="D2003" s="1" t="e">
        <f>VLOOKUP(C2003,Products[],2,FALSE)</f>
        <v>#N/A</v>
      </c>
      <c r="E2003" s="1" t="e">
        <f>VLOOKUP(Orders[[#This Row],[ProductID]],Products[],3,FALSE)</f>
        <v>#N/A</v>
      </c>
      <c r="F2003" s="1" t="s">
        <v>23</v>
      </c>
      <c r="G2003" s="1" t="str">
        <f>_xlfn.XLOOKUP(Orders[[#This Row],[CustomerID]],'Customers'!A:A,'Customers'!E:E)</f>
        <v>Home Office</v>
      </c>
      <c r="H2003" s="2">
        <v>45994</v>
      </c>
      <c r="I2003" s="2">
        <v>46006</v>
      </c>
      <c r="J2003">
        <v>10</v>
      </c>
      <c r="K2003">
        <v>2869.74</v>
      </c>
      <c r="L2003">
        <v>0</v>
      </c>
      <c r="M2003" s="1" t="s">
        <v>39</v>
      </c>
      <c r="N2003" s="1" t="s">
        <v>84</v>
      </c>
      <c r="O2003" s="1" t="s">
        <v>24</v>
      </c>
      <c r="P2003" s="3">
        <f>Orders[[#This Row],[Quantity]]*Orders[[#This Row],[UnitPrice]]*(1-Orders[[#This Row],[Discount]])</f>
        <v>28697.399999999998</v>
      </c>
      <c r="Q2003" s="1" t="str">
        <f>IF(AND(Orders[[#This Row],[Order Value]]&gt;50000,Orders[[#This Row],[Status]]="Completed"),"Yes","No")</f>
        <v>No</v>
      </c>
      <c r="R2003" s="1" t="str">
        <f>IF(OR(Orders[[#This Row],[Region]]="Dhaka",Orders[[#This Row],[Region]]="Chattogram"),"Priority","Standard")</f>
        <v>Standard</v>
      </c>
      <c r="S2003" s="1" t="str">
        <f>_xlfn.CONCAT(Orders[[#This Row],[OrderID]],Orders[[#This Row],[CustomerID]],Orders[[#This Row],[Order Value]])</f>
        <v>O02850C015828697.4</v>
      </c>
    </row>
    <row r="2004" spans="1:19" x14ac:dyDescent="0.25">
      <c r="A2004" s="1" t="s">
        <v>2485</v>
      </c>
      <c r="B2004" s="1" t="s">
        <v>31</v>
      </c>
      <c r="C2004" s="1" t="s">
        <v>138</v>
      </c>
      <c r="D2004" s="1" t="str">
        <f>VLOOKUP(C2004,Products[],2,FALSE)</f>
        <v>Pens Deluxe 654</v>
      </c>
      <c r="E2004" s="1" t="str">
        <f>VLOOKUP(Orders[[#This Row],[ProductID]],Products[],3,FALSE)</f>
        <v>Office Supplies</v>
      </c>
      <c r="F2004" s="1" t="s">
        <v>105</v>
      </c>
      <c r="G2004" s="1" t="str">
        <f>_xlfn.XLOOKUP(Orders[[#This Row],[CustomerID]],'Customers'!A:A,'Customers'!E:E)</f>
        <v>Consumer</v>
      </c>
      <c r="H2004" s="2">
        <v>45317</v>
      </c>
      <c r="I2004" s="2">
        <v>45326</v>
      </c>
      <c r="J2004">
        <v>8</v>
      </c>
      <c r="K2004">
        <v>3669.22</v>
      </c>
      <c r="L2004">
        <v>0</v>
      </c>
      <c r="M2004" s="1" t="s">
        <v>39</v>
      </c>
      <c r="N2004" s="1" t="s">
        <v>34</v>
      </c>
      <c r="O2004" s="1" t="s">
        <v>35</v>
      </c>
      <c r="P2004" s="3">
        <f>Orders[[#This Row],[Quantity]]*Orders[[#This Row],[UnitPrice]]*(1-Orders[[#This Row],[Discount]])</f>
        <v>29353.759999999998</v>
      </c>
      <c r="Q2004" s="1" t="str">
        <f>IF(AND(Orders[[#This Row],[Order Value]]&gt;50000,Orders[[#This Row],[Status]]="Completed"),"Yes","No")</f>
        <v>No</v>
      </c>
      <c r="R2004" s="1" t="str">
        <f>IF(OR(Orders[[#This Row],[Region]]="Dhaka",Orders[[#This Row],[Region]]="Chattogram"),"Priority","Standard")</f>
        <v>Standard</v>
      </c>
      <c r="S2004" s="1" t="str">
        <f>_xlfn.CONCAT(Orders[[#This Row],[OrderID]],Orders[[#This Row],[CustomerID]],Orders[[#This Row],[Order Value]])</f>
        <v>O04937C036729353.76</v>
      </c>
    </row>
    <row r="2005" spans="1:19" x14ac:dyDescent="0.25">
      <c r="A2005" s="1" t="s">
        <v>2392</v>
      </c>
      <c r="B2005" s="1" t="s">
        <v>1144</v>
      </c>
      <c r="C2005" s="1" t="s">
        <v>54</v>
      </c>
      <c r="D2005" s="1" t="str">
        <f>VLOOKUP(C2005,Products[],2,FALSE)</f>
        <v>Women Lite 643</v>
      </c>
      <c r="E2005" s="1" t="str">
        <f>VLOOKUP(Orders[[#This Row],[ProductID]],Products[],3,FALSE)</f>
        <v>Apparel</v>
      </c>
      <c r="F2005" s="1" t="s">
        <v>79</v>
      </c>
      <c r="G2005" s="1" t="str">
        <f>_xlfn.XLOOKUP(Orders[[#This Row],[CustomerID]],'Customers'!A:A,'Customers'!E:E)</f>
        <v>consumer</v>
      </c>
      <c r="H2005" s="2">
        <v>45926</v>
      </c>
      <c r="I2005" s="2">
        <v>45932</v>
      </c>
      <c r="J2005">
        <v>19</v>
      </c>
      <c r="K2005">
        <v>936.81</v>
      </c>
      <c r="L2005">
        <v>0</v>
      </c>
      <c r="M2005" s="1" t="s">
        <v>20</v>
      </c>
      <c r="N2005" s="1" t="s">
        <v>84</v>
      </c>
      <c r="O2005" s="1" t="s">
        <v>21</v>
      </c>
      <c r="P2005" s="3">
        <f>Orders[[#This Row],[Quantity]]*Orders[[#This Row],[UnitPrice]]*(1-Orders[[#This Row],[Discount]])</f>
        <v>17799.39</v>
      </c>
      <c r="Q2005" s="1" t="str">
        <f>IF(AND(Orders[[#This Row],[Order Value]]&gt;50000,Orders[[#This Row],[Status]]="Completed"),"Yes","No")</f>
        <v>No</v>
      </c>
      <c r="R2005" s="1" t="str">
        <f>IF(OR(Orders[[#This Row],[Region]]="Dhaka",Orders[[#This Row],[Region]]="Chattogram"),"Priority","Standard")</f>
        <v>Priority</v>
      </c>
      <c r="S2005" s="1" t="str">
        <f>_xlfn.CONCAT(Orders[[#This Row],[OrderID]],Orders[[#This Row],[CustomerID]],Orders[[#This Row],[Order Value]])</f>
        <v>O04331C014917799.39</v>
      </c>
    </row>
    <row r="2006" spans="1:19" x14ac:dyDescent="0.25">
      <c r="A2006" s="1" t="s">
        <v>2486</v>
      </c>
      <c r="B2006" s="1" t="s">
        <v>319</v>
      </c>
      <c r="C2006" s="1" t="s">
        <v>68</v>
      </c>
      <c r="D2006" s="1" t="str">
        <f>VLOOKUP(C2006,Products[],2,FALSE)</f>
        <v>Tables Prime 385</v>
      </c>
      <c r="E2006" s="1" t="str">
        <f>VLOOKUP(Orders[[#This Row],[ProductID]],Products[],3,FALSE)</f>
        <v>Furniture</v>
      </c>
      <c r="F2006" s="1" t="s">
        <v>59</v>
      </c>
      <c r="G2006" s="1" t="str">
        <f>_xlfn.XLOOKUP(Orders[[#This Row],[CustomerID]],'Customers'!A:A,'Customers'!E:E)</f>
        <v>Corporate</v>
      </c>
      <c r="H2006" s="2">
        <v>45311</v>
      </c>
      <c r="I2006" s="2">
        <v>45323</v>
      </c>
      <c r="J2006">
        <v>13</v>
      </c>
      <c r="K2006">
        <v>385.98</v>
      </c>
      <c r="L2006">
        <v>0.15</v>
      </c>
      <c r="M2006" s="1" t="s">
        <v>14</v>
      </c>
      <c r="N2006" s="1" t="s">
        <v>84</v>
      </c>
      <c r="O2006" s="1" t="s">
        <v>29</v>
      </c>
      <c r="P2006" s="3">
        <f>Orders[[#This Row],[Quantity]]*Orders[[#This Row],[UnitPrice]]*(1-Orders[[#This Row],[Discount]])</f>
        <v>4265.0789999999997</v>
      </c>
      <c r="Q2006" s="1" t="str">
        <f>IF(AND(Orders[[#This Row],[Order Value]]&gt;50000,Orders[[#This Row],[Status]]="Completed"),"Yes","No")</f>
        <v>No</v>
      </c>
      <c r="R2006" s="1" t="str">
        <f>IF(OR(Orders[[#This Row],[Region]]="Dhaka",Orders[[#This Row],[Region]]="Chattogram"),"Priority","Standard")</f>
        <v>Standard</v>
      </c>
      <c r="S2006" s="1" t="str">
        <f>_xlfn.CONCAT(Orders[[#This Row],[OrderID]],Orders[[#This Row],[CustomerID]],Orders[[#This Row],[Order Value]])</f>
        <v>O04324C04314265.079</v>
      </c>
    </row>
    <row r="2007" spans="1:19" x14ac:dyDescent="0.25">
      <c r="A2007" s="1" t="s">
        <v>2487</v>
      </c>
      <c r="B2007" s="1" t="s">
        <v>94</v>
      </c>
      <c r="C2007" s="1" t="s">
        <v>124</v>
      </c>
      <c r="D2007" s="1" t="str">
        <f>VLOOKUP(C2007,Products[],2,FALSE)</f>
        <v>Decor Lite 474</v>
      </c>
      <c r="E2007" s="1" t="str">
        <f>VLOOKUP(Orders[[#This Row],[ProductID]],Products[],3,FALSE)</f>
        <v>Furniture</v>
      </c>
      <c r="F2007" s="1" t="s">
        <v>63</v>
      </c>
      <c r="G2007" s="1" t="str">
        <f>_xlfn.XLOOKUP(Orders[[#This Row],[CustomerID]],'Customers'!A:A,'Customers'!E:E)</f>
        <v>consumer</v>
      </c>
      <c r="H2007" s="2">
        <v>45554</v>
      </c>
      <c r="I2007" s="2">
        <v>45565</v>
      </c>
      <c r="J2007">
        <v>13</v>
      </c>
      <c r="K2007">
        <v>5596.69</v>
      </c>
      <c r="L2007">
        <v>0.15</v>
      </c>
      <c r="M2007" s="1" t="s">
        <v>39</v>
      </c>
      <c r="N2007" s="1" t="s">
        <v>28</v>
      </c>
      <c r="O2007" s="1" t="s">
        <v>24</v>
      </c>
      <c r="P2007" s="3">
        <f>Orders[[#This Row],[Quantity]]*Orders[[#This Row],[UnitPrice]]*(1-Orders[[#This Row],[Discount]])</f>
        <v>61843.424500000001</v>
      </c>
      <c r="Q2007" s="1" t="str">
        <f>IF(AND(Orders[[#This Row],[Order Value]]&gt;50000,Orders[[#This Row],[Status]]="Completed"),"Yes","No")</f>
        <v>No</v>
      </c>
      <c r="R2007" s="1" t="str">
        <f>IF(OR(Orders[[#This Row],[Region]]="Dhaka",Orders[[#This Row],[Region]]="Chattogram"),"Priority","Standard")</f>
        <v>Standard</v>
      </c>
      <c r="S2007" s="1" t="str">
        <f>_xlfn.CONCAT(Orders[[#This Row],[OrderID]],Orders[[#This Row],[CustomerID]],Orders[[#This Row],[Order Value]])</f>
        <v>O02177C040761843.4245</v>
      </c>
    </row>
    <row r="2008" spans="1:19" x14ac:dyDescent="0.25">
      <c r="A2008" s="1" t="s">
        <v>2488</v>
      </c>
      <c r="B2008" s="1" t="s">
        <v>324</v>
      </c>
      <c r="C2008" s="1" t="s">
        <v>65</v>
      </c>
      <c r="D2008" s="1" t="str">
        <f>VLOOKUP(C2008,Products[],2,FALSE)</f>
        <v>Household Classic 671</v>
      </c>
      <c r="E2008" s="1" t="str">
        <f>VLOOKUP(Orders[[#This Row],[ProductID]],Products[],3,FALSE)</f>
        <v>Groceries</v>
      </c>
      <c r="F2008" s="1" t="s">
        <v>79</v>
      </c>
      <c r="G2008" s="1" t="str">
        <f>_xlfn.XLOOKUP(Orders[[#This Row],[CustomerID]],'Customers'!A:A,'Customers'!E:E)</f>
        <v>SMB</v>
      </c>
      <c r="H2008" s="2">
        <v>45362</v>
      </c>
      <c r="I2008" s="2">
        <v>45367</v>
      </c>
      <c r="J2008">
        <v>13</v>
      </c>
      <c r="K2008">
        <v>7991.02</v>
      </c>
      <c r="L2008">
        <v>0.1</v>
      </c>
      <c r="M2008" s="1" t="s">
        <v>20</v>
      </c>
      <c r="N2008" s="1" t="s">
        <v>34</v>
      </c>
      <c r="O2008" s="1" t="s">
        <v>35</v>
      </c>
      <c r="P2008" s="3">
        <f>Orders[[#This Row],[Quantity]]*Orders[[#This Row],[UnitPrice]]*(1-Orders[[#This Row],[Discount]])</f>
        <v>93494.934000000008</v>
      </c>
      <c r="Q2008" s="1" t="str">
        <f>IF(AND(Orders[[#This Row],[Order Value]]&gt;50000,Orders[[#This Row],[Status]]="Completed"),"Yes","No")</f>
        <v>Yes</v>
      </c>
      <c r="R2008" s="1" t="str">
        <f>IF(OR(Orders[[#This Row],[Region]]="Dhaka",Orders[[#This Row],[Region]]="Chattogram"),"Priority","Standard")</f>
        <v>Priority</v>
      </c>
      <c r="S2008" s="1" t="str">
        <f>_xlfn.CONCAT(Orders[[#This Row],[OrderID]],Orders[[#This Row],[CustomerID]],Orders[[#This Row],[Order Value]])</f>
        <v>O01704C015293494.934</v>
      </c>
    </row>
    <row r="2009" spans="1:19" x14ac:dyDescent="0.25">
      <c r="A2009" s="1" t="s">
        <v>2489</v>
      </c>
      <c r="B2009" s="1" t="s">
        <v>265</v>
      </c>
      <c r="C2009" s="1" t="s">
        <v>267</v>
      </c>
      <c r="D2009" s="1" t="str">
        <f>VLOOKUP(C2009,Products[],2,FALSE)</f>
        <v>Decor Prime 953</v>
      </c>
      <c r="E2009" s="1" t="str">
        <f>VLOOKUP(Orders[[#This Row],[ProductID]],Products[],3,FALSE)</f>
        <v>Furniture</v>
      </c>
      <c r="F2009" s="1" t="s">
        <v>63</v>
      </c>
      <c r="G2009" s="1" t="str">
        <f>_xlfn.XLOOKUP(Orders[[#This Row],[CustomerID]],'Customers'!A:A,'Customers'!E:E)</f>
        <v>Corporate</v>
      </c>
      <c r="H2009" s="2">
        <v>45579</v>
      </c>
      <c r="I2009" s="2">
        <v>45587</v>
      </c>
      <c r="J2009">
        <v>14</v>
      </c>
      <c r="K2009">
        <v>2268.5500000000002</v>
      </c>
      <c r="L2009">
        <v>0.1</v>
      </c>
      <c r="M2009" s="1" t="s">
        <v>52</v>
      </c>
      <c r="N2009" s="1" t="s">
        <v>34</v>
      </c>
      <c r="O2009" s="1" t="s">
        <v>24</v>
      </c>
      <c r="P2009" s="3">
        <f>Orders[[#This Row],[Quantity]]*Orders[[#This Row],[UnitPrice]]*(1-Orders[[#This Row],[Discount]])</f>
        <v>28583.730000000003</v>
      </c>
      <c r="Q2009" s="1" t="str">
        <f>IF(AND(Orders[[#This Row],[Order Value]]&gt;50000,Orders[[#This Row],[Status]]="Completed"),"Yes","No")</f>
        <v>No</v>
      </c>
      <c r="R2009" s="1" t="str">
        <f>IF(OR(Orders[[#This Row],[Region]]="Dhaka",Orders[[#This Row],[Region]]="Chattogram"),"Priority","Standard")</f>
        <v>Priority</v>
      </c>
      <c r="S2009" s="1" t="str">
        <f>_xlfn.CONCAT(Orders[[#This Row],[OrderID]],Orders[[#This Row],[CustomerID]],Orders[[#This Row],[Order Value]])</f>
        <v>O05785C045328583.73</v>
      </c>
    </row>
    <row r="2010" spans="1:19" x14ac:dyDescent="0.25">
      <c r="A2010" s="1" t="s">
        <v>2490</v>
      </c>
      <c r="B2010" s="1" t="s">
        <v>277</v>
      </c>
      <c r="C2010" s="1" t="s">
        <v>148</v>
      </c>
      <c r="D2010" s="1" t="str">
        <f>VLOOKUP(C2010,Products[],2,FALSE)</f>
        <v>Audio Classic 927</v>
      </c>
      <c r="E2010" s="1" t="str">
        <f>VLOOKUP(Orders[[#This Row],[ProductID]],Products[],3,FALSE)</f>
        <v>Electronics</v>
      </c>
      <c r="F2010" s="1" t="s">
        <v>55</v>
      </c>
      <c r="G2010" s="1" t="str">
        <f>_xlfn.XLOOKUP(Orders[[#This Row],[CustomerID]],'Customers'!A:A,'Customers'!E:E)</f>
        <v>Corporate</v>
      </c>
      <c r="H2010" s="2">
        <v>45907</v>
      </c>
      <c r="I2010" s="2">
        <v>45914</v>
      </c>
      <c r="J2010">
        <v>24</v>
      </c>
      <c r="K2010">
        <v>3785.22</v>
      </c>
      <c r="L2010">
        <v>0.2</v>
      </c>
      <c r="M2010" s="1" t="s">
        <v>39</v>
      </c>
      <c r="N2010" s="1" t="s">
        <v>34</v>
      </c>
      <c r="O2010" s="1" t="s">
        <v>35</v>
      </c>
      <c r="P2010" s="3">
        <f>Orders[[#This Row],[Quantity]]*Orders[[#This Row],[UnitPrice]]*(1-Orders[[#This Row],[Discount]])</f>
        <v>72676.224000000002</v>
      </c>
      <c r="Q2010" s="1" t="str">
        <f>IF(AND(Orders[[#This Row],[Order Value]]&gt;50000,Orders[[#This Row],[Status]]="Completed"),"Yes","No")</f>
        <v>Yes</v>
      </c>
      <c r="R2010" s="1" t="str">
        <f>IF(OR(Orders[[#This Row],[Region]]="Dhaka",Orders[[#This Row],[Region]]="Chattogram"),"Priority","Standard")</f>
        <v>Standard</v>
      </c>
      <c r="S2010" s="1" t="str">
        <f>_xlfn.CONCAT(Orders[[#This Row],[OrderID]],Orders[[#This Row],[CustomerID]],Orders[[#This Row],[Order Value]])</f>
        <v>O03805C004172676.224</v>
      </c>
    </row>
    <row r="2011" spans="1:19" x14ac:dyDescent="0.25">
      <c r="A2011" s="1" t="s">
        <v>2491</v>
      </c>
      <c r="B2011" s="1" t="s">
        <v>1104</v>
      </c>
      <c r="C2011" s="1" t="s">
        <v>230</v>
      </c>
      <c r="D2011" s="1" t="str">
        <f>VLOOKUP(C2011,Products[],2,FALSE)</f>
        <v>Footwear Eco 532</v>
      </c>
      <c r="E2011" s="1" t="str">
        <f>VLOOKUP(Orders[[#This Row],[ProductID]],Products[],3,FALSE)</f>
        <v>Apparel</v>
      </c>
      <c r="F2011" s="1" t="s">
        <v>13</v>
      </c>
      <c r="G2011" s="1" t="str">
        <f>_xlfn.XLOOKUP(Orders[[#This Row],[CustomerID]],'Customers'!A:A,'Customers'!E:E)</f>
        <v>SMB</v>
      </c>
      <c r="H2011" s="2">
        <v>45424</v>
      </c>
      <c r="I2011" s="2">
        <v>45438</v>
      </c>
      <c r="J2011">
        <v>18</v>
      </c>
      <c r="K2011">
        <v>3354.21</v>
      </c>
      <c r="L2011">
        <v>0</v>
      </c>
      <c r="M2011" s="1" t="s">
        <v>39</v>
      </c>
      <c r="N2011" s="1" t="s">
        <v>84</v>
      </c>
      <c r="O2011" s="1" t="s">
        <v>29</v>
      </c>
      <c r="P2011" s="3">
        <f>Orders[[#This Row],[Quantity]]*Orders[[#This Row],[UnitPrice]]*(1-Orders[[#This Row],[Discount]])</f>
        <v>60375.78</v>
      </c>
      <c r="Q2011" s="1" t="str">
        <f>IF(AND(Orders[[#This Row],[Order Value]]&gt;50000,Orders[[#This Row],[Status]]="Completed"),"Yes","No")</f>
        <v>No</v>
      </c>
      <c r="R2011" s="1" t="str">
        <f>IF(OR(Orders[[#This Row],[Region]]="Dhaka",Orders[[#This Row],[Region]]="Chattogram"),"Priority","Standard")</f>
        <v>Standard</v>
      </c>
      <c r="S2011" s="1" t="str">
        <f>_xlfn.CONCAT(Orders[[#This Row],[OrderID]],Orders[[#This Row],[CustomerID]],Orders[[#This Row],[Order Value]])</f>
        <v>O02082C013560375.78</v>
      </c>
    </row>
    <row r="2012" spans="1:19" x14ac:dyDescent="0.25">
      <c r="A2012" s="1" t="s">
        <v>2492</v>
      </c>
      <c r="B2012" s="1" t="s">
        <v>553</v>
      </c>
      <c r="C2012" s="1" t="s">
        <v>218</v>
      </c>
      <c r="D2012" s="1" t="str">
        <f>VLOOKUP(C2012,Products[],2,FALSE)</f>
        <v>Kids Eco 762</v>
      </c>
      <c r="E2012" s="1" t="str">
        <f>VLOOKUP(Orders[[#This Row],[ProductID]],Products[],3,FALSE)</f>
        <v>Apparel</v>
      </c>
      <c r="F2012" s="1" t="s">
        <v>51</v>
      </c>
      <c r="G2012" s="1" t="str">
        <f>_xlfn.XLOOKUP(Orders[[#This Row],[CustomerID]],'Customers'!A:A,'Customers'!E:E)</f>
        <v>consumer</v>
      </c>
      <c r="H2012" s="2">
        <v>45809</v>
      </c>
      <c r="I2012" s="2">
        <v>45814</v>
      </c>
      <c r="J2012">
        <v>10</v>
      </c>
      <c r="K2012">
        <v>1202.1199999999999</v>
      </c>
      <c r="L2012">
        <v>0</v>
      </c>
      <c r="M2012" s="1" t="s">
        <v>52</v>
      </c>
      <c r="N2012" s="1" t="s">
        <v>15</v>
      </c>
      <c r="O2012" s="1" t="s">
        <v>29</v>
      </c>
      <c r="P2012" s="3">
        <f>Orders[[#This Row],[Quantity]]*Orders[[#This Row],[UnitPrice]]*(1-Orders[[#This Row],[Discount]])</f>
        <v>12021.199999999999</v>
      </c>
      <c r="Q2012" s="1" t="str">
        <f>IF(AND(Orders[[#This Row],[Order Value]]&gt;50000,Orders[[#This Row],[Status]]="Completed"),"Yes","No")</f>
        <v>No</v>
      </c>
      <c r="R2012" s="1" t="str">
        <f>IF(OR(Orders[[#This Row],[Region]]="Dhaka",Orders[[#This Row],[Region]]="Chattogram"),"Priority","Standard")</f>
        <v>Priority</v>
      </c>
      <c r="S2012" s="1" t="str">
        <f>_xlfn.CONCAT(Orders[[#This Row],[OrderID]],Orders[[#This Row],[CustomerID]],Orders[[#This Row],[Order Value]])</f>
        <v>O02161C015112021.2</v>
      </c>
    </row>
    <row r="2013" spans="1:19" x14ac:dyDescent="0.25">
      <c r="A2013" s="1" t="s">
        <v>2493</v>
      </c>
      <c r="B2013" s="1" t="s">
        <v>384</v>
      </c>
      <c r="C2013" s="1" t="s">
        <v>201</v>
      </c>
      <c r="D2013" s="1" t="str">
        <f>VLOOKUP(C2013,Products[],2,FALSE)</f>
        <v>Men Lite 154 (New)</v>
      </c>
      <c r="E2013" s="1" t="str">
        <f>VLOOKUP(Orders[[#This Row],[ProductID]],Products[],3,FALSE)</f>
        <v>Apparel</v>
      </c>
      <c r="F2013" s="1" t="s">
        <v>79</v>
      </c>
      <c r="G2013" s="1" t="str">
        <f>_xlfn.XLOOKUP(Orders[[#This Row],[CustomerID]],'Customers'!A:A,'Customers'!E:E)</f>
        <v>Home Office</v>
      </c>
      <c r="H2013" s="2">
        <v>45677</v>
      </c>
      <c r="I2013" s="2">
        <v>45677</v>
      </c>
      <c r="J2013">
        <v>17</v>
      </c>
      <c r="K2013">
        <v>789.86</v>
      </c>
      <c r="L2013">
        <v>0.1</v>
      </c>
      <c r="M2013" s="1" t="s">
        <v>14</v>
      </c>
      <c r="N2013" s="1" t="s">
        <v>84</v>
      </c>
      <c r="O2013" s="1" t="s">
        <v>35</v>
      </c>
      <c r="P2013" s="3">
        <f>Orders[[#This Row],[Quantity]]*Orders[[#This Row],[UnitPrice]]*(1-Orders[[#This Row],[Discount]])</f>
        <v>12084.858</v>
      </c>
      <c r="Q2013" s="1" t="str">
        <f>IF(AND(Orders[[#This Row],[Order Value]]&gt;50000,Orders[[#This Row],[Status]]="Completed"),"Yes","No")</f>
        <v>No</v>
      </c>
      <c r="R2013" s="1" t="str">
        <f>IF(OR(Orders[[#This Row],[Region]]="Dhaka",Orders[[#This Row],[Region]]="Chattogram"),"Priority","Standard")</f>
        <v>Standard</v>
      </c>
      <c r="S2013" s="1" t="str">
        <f>_xlfn.CONCAT(Orders[[#This Row],[OrderID]],Orders[[#This Row],[CustomerID]],Orders[[#This Row],[Order Value]])</f>
        <v>O05283C001412084.858</v>
      </c>
    </row>
    <row r="2014" spans="1:19" hidden="1" x14ac:dyDescent="0.25">
      <c r="A2014" s="1" t="s">
        <v>2494</v>
      </c>
      <c r="B2014" s="1" t="s">
        <v>145</v>
      </c>
      <c r="C2014" s="1" t="s">
        <v>95</v>
      </c>
      <c r="D2014" s="1" t="e">
        <f>VLOOKUP(C2014,Products[],2,FALSE)</f>
        <v>#N/A</v>
      </c>
      <c r="E2014" s="1" t="e">
        <f>VLOOKUP(Orders[[#This Row],[ProductID]],Products[],3,FALSE)</f>
        <v>#N/A</v>
      </c>
      <c r="F2014" s="1" t="s">
        <v>79</v>
      </c>
      <c r="G2014" s="1" t="str">
        <f>_xlfn.XLOOKUP(Orders[[#This Row],[CustomerID]],'Customers'!A:A,'Customers'!E:E)</f>
        <v>Corporate</v>
      </c>
      <c r="H2014" s="2">
        <v>45742</v>
      </c>
      <c r="I2014" s="2">
        <v>45748</v>
      </c>
      <c r="J2014">
        <v>7</v>
      </c>
      <c r="K2014">
        <v>1955.93</v>
      </c>
      <c r="L2014">
        <v>0</v>
      </c>
      <c r="M2014" s="1" t="s">
        <v>20</v>
      </c>
      <c r="N2014" s="1" t="s">
        <v>34</v>
      </c>
      <c r="O2014" s="1" t="s">
        <v>29</v>
      </c>
      <c r="P2014" s="3">
        <f>Orders[[#This Row],[Quantity]]*Orders[[#This Row],[UnitPrice]]*(1-Orders[[#This Row],[Discount]])</f>
        <v>13691.51</v>
      </c>
      <c r="Q2014" s="1" t="str">
        <f>IF(AND(Orders[[#This Row],[Order Value]]&gt;50000,Orders[[#This Row],[Status]]="Completed"),"Yes","No")</f>
        <v>No</v>
      </c>
      <c r="R2014" s="1" t="str">
        <f>IF(OR(Orders[[#This Row],[Region]]="Dhaka",Orders[[#This Row],[Region]]="Chattogram"),"Priority","Standard")</f>
        <v>Priority</v>
      </c>
      <c r="S2014" s="1" t="str">
        <f>_xlfn.CONCAT(Orders[[#This Row],[OrderID]],Orders[[#This Row],[CustomerID]],Orders[[#This Row],[Order Value]])</f>
        <v>O02242C029313691.51</v>
      </c>
    </row>
    <row r="2015" spans="1:19" x14ac:dyDescent="0.25">
      <c r="A2015" s="1" t="s">
        <v>2495</v>
      </c>
      <c r="B2015" s="1" t="s">
        <v>1647</v>
      </c>
      <c r="C2015" s="1" t="s">
        <v>78</v>
      </c>
      <c r="D2015" s="1" t="str">
        <f>VLOOKUP(C2015,Products[],2,FALSE)</f>
        <v>Personal Care Eco 185</v>
      </c>
      <c r="E2015" s="1" t="str">
        <f>VLOOKUP(Orders[[#This Row],[ProductID]],Products[],3,FALSE)</f>
        <v>Groceries</v>
      </c>
      <c r="F2015" s="1" t="s">
        <v>82</v>
      </c>
      <c r="G2015" s="1" t="str">
        <f>_xlfn.XLOOKUP(Orders[[#This Row],[CustomerID]],'Customers'!A:A,'Customers'!E:E)</f>
        <v>SMB</v>
      </c>
      <c r="H2015" s="2">
        <v>45894</v>
      </c>
      <c r="I2015" s="2">
        <v>45907</v>
      </c>
      <c r="J2015">
        <v>24</v>
      </c>
      <c r="K2015">
        <v>6223.05</v>
      </c>
      <c r="L2015">
        <v>0.15</v>
      </c>
      <c r="M2015" s="1" t="s">
        <v>52</v>
      </c>
      <c r="N2015" s="1" t="s">
        <v>34</v>
      </c>
      <c r="O2015" s="1" t="s">
        <v>35</v>
      </c>
      <c r="P2015" s="3">
        <f>Orders[[#This Row],[Quantity]]*Orders[[#This Row],[UnitPrice]]*(1-Orders[[#This Row],[Discount]])</f>
        <v>126950.22</v>
      </c>
      <c r="Q2015" s="1" t="str">
        <f>IF(AND(Orders[[#This Row],[Order Value]]&gt;50000,Orders[[#This Row],[Status]]="Completed"),"Yes","No")</f>
        <v>Yes</v>
      </c>
      <c r="R2015" s="1" t="str">
        <f>IF(OR(Orders[[#This Row],[Region]]="Dhaka",Orders[[#This Row],[Region]]="Chattogram"),"Priority","Standard")</f>
        <v>Priority</v>
      </c>
      <c r="S2015" s="1" t="str">
        <f>_xlfn.CONCAT(Orders[[#This Row],[OrderID]],Orders[[#This Row],[CustomerID]],Orders[[#This Row],[Order Value]])</f>
        <v>O02949C0477126950.22</v>
      </c>
    </row>
    <row r="2016" spans="1:19" x14ac:dyDescent="0.25">
      <c r="A2016" s="1" t="s">
        <v>2496</v>
      </c>
      <c r="B2016" s="1" t="s">
        <v>147</v>
      </c>
      <c r="C2016" s="1" t="s">
        <v>473</v>
      </c>
      <c r="D2016" s="1" t="str">
        <f>VLOOKUP(C2016,Products[],2,FALSE)</f>
        <v>Laptops Prime 770</v>
      </c>
      <c r="E2016" s="1" t="str">
        <f>VLOOKUP(Orders[[#This Row],[ProductID]],Products[],3,FALSE)</f>
        <v>Electronics</v>
      </c>
      <c r="F2016" s="1" t="s">
        <v>47</v>
      </c>
      <c r="G2016" s="1" t="str">
        <f>_xlfn.XLOOKUP(Orders[[#This Row],[CustomerID]],'Customers'!A:A,'Customers'!E:E)</f>
        <v>Consumer</v>
      </c>
      <c r="H2016" s="2">
        <v>45412</v>
      </c>
      <c r="I2016" s="2">
        <v>45412</v>
      </c>
      <c r="J2016">
        <v>7</v>
      </c>
      <c r="K2016">
        <v>863.09</v>
      </c>
      <c r="L2016">
        <v>0.1</v>
      </c>
      <c r="M2016" s="1" t="s">
        <v>43</v>
      </c>
      <c r="N2016" s="1" t="s">
        <v>34</v>
      </c>
      <c r="O2016" s="1" t="s">
        <v>29</v>
      </c>
      <c r="P2016" s="3">
        <f>Orders[[#This Row],[Quantity]]*Orders[[#This Row],[UnitPrice]]*(1-Orders[[#This Row],[Discount]])</f>
        <v>5437.4670000000006</v>
      </c>
      <c r="Q2016" s="1" t="str">
        <f>IF(AND(Orders[[#This Row],[Order Value]]&gt;50000,Orders[[#This Row],[Status]]="Completed"),"Yes","No")</f>
        <v>No</v>
      </c>
      <c r="R2016" s="1" t="str">
        <f>IF(OR(Orders[[#This Row],[Region]]="Dhaka",Orders[[#This Row],[Region]]="Chattogram"),"Priority","Standard")</f>
        <v>Standard</v>
      </c>
      <c r="S2016" s="1" t="str">
        <f>_xlfn.CONCAT(Orders[[#This Row],[OrderID]],Orders[[#This Row],[CustomerID]],Orders[[#This Row],[Order Value]])</f>
        <v>O04381C01555437.467</v>
      </c>
    </row>
    <row r="2017" spans="1:19" x14ac:dyDescent="0.25">
      <c r="A2017" s="1" t="s">
        <v>2497</v>
      </c>
      <c r="B2017" s="1" t="s">
        <v>447</v>
      </c>
      <c r="C2017" s="1" t="s">
        <v>32</v>
      </c>
      <c r="D2017" s="1" t="str">
        <f>VLOOKUP(C2017,Products[],2,FALSE)</f>
        <v>Binders Max 146</v>
      </c>
      <c r="E2017" s="1" t="str">
        <f>VLOOKUP(Orders[[#This Row],[ProductID]],Products[],3,FALSE)</f>
        <v>Office Supplies</v>
      </c>
      <c r="F2017" s="1" t="s">
        <v>51</v>
      </c>
      <c r="G2017" s="1" t="str">
        <f>_xlfn.XLOOKUP(Orders[[#This Row],[CustomerID]],'Customers'!A:A,'Customers'!E:E)</f>
        <v>SMB</v>
      </c>
      <c r="H2017" s="2">
        <v>45991</v>
      </c>
      <c r="I2017" s="2">
        <v>46000</v>
      </c>
      <c r="J2017">
        <v>22</v>
      </c>
      <c r="K2017">
        <v>1313.27</v>
      </c>
      <c r="L2017">
        <v>0</v>
      </c>
      <c r="M2017" s="1" t="s">
        <v>20</v>
      </c>
      <c r="N2017" s="1" t="s">
        <v>34</v>
      </c>
      <c r="O2017" s="1" t="s">
        <v>35</v>
      </c>
      <c r="P2017" s="3">
        <f>Orders[[#This Row],[Quantity]]*Orders[[#This Row],[UnitPrice]]*(1-Orders[[#This Row],[Discount]])</f>
        <v>28891.94</v>
      </c>
      <c r="Q2017" s="1" t="str">
        <f>IF(AND(Orders[[#This Row],[Order Value]]&gt;50000,Orders[[#This Row],[Status]]="Completed"),"Yes","No")</f>
        <v>No</v>
      </c>
      <c r="R2017" s="1" t="str">
        <f>IF(OR(Orders[[#This Row],[Region]]="Dhaka",Orders[[#This Row],[Region]]="Chattogram"),"Priority","Standard")</f>
        <v>Priority</v>
      </c>
      <c r="S2017" s="1" t="str">
        <f>_xlfn.CONCAT(Orders[[#This Row],[OrderID]],Orders[[#This Row],[CustomerID]],Orders[[#This Row],[Order Value]])</f>
        <v>O00864C031828891.94</v>
      </c>
    </row>
    <row r="2018" spans="1:19" hidden="1" x14ac:dyDescent="0.25">
      <c r="A2018" s="1" t="s">
        <v>2498</v>
      </c>
      <c r="B2018" s="1" t="s">
        <v>346</v>
      </c>
      <c r="C2018" s="1" t="s">
        <v>248</v>
      </c>
      <c r="D2018" s="1" t="e">
        <f>VLOOKUP(C2018,Products[],2,FALSE)</f>
        <v>#N/A</v>
      </c>
      <c r="E2018" s="1" t="e">
        <f>VLOOKUP(Orders[[#This Row],[ProductID]],Products[],3,FALSE)</f>
        <v>#N/A</v>
      </c>
      <c r="F2018" s="1" t="s">
        <v>33</v>
      </c>
      <c r="G2018" s="1" t="str">
        <f>_xlfn.XLOOKUP(Orders[[#This Row],[CustomerID]],'Customers'!A:A,'Customers'!E:E)</f>
        <v>SMB</v>
      </c>
      <c r="H2018" s="2">
        <v>45921</v>
      </c>
      <c r="I2018" s="2">
        <v>45921</v>
      </c>
      <c r="J2018">
        <v>21</v>
      </c>
      <c r="K2018">
        <v>6759.93</v>
      </c>
      <c r="L2018">
        <v>0</v>
      </c>
      <c r="M2018" s="1" t="s">
        <v>14</v>
      </c>
      <c r="N2018" s="1" t="s">
        <v>34</v>
      </c>
      <c r="O2018" s="1" t="s">
        <v>29</v>
      </c>
      <c r="P2018" s="3">
        <f>Orders[[#This Row],[Quantity]]*Orders[[#This Row],[UnitPrice]]*(1-Orders[[#This Row],[Discount]])</f>
        <v>141958.53</v>
      </c>
      <c r="Q2018" s="1" t="str">
        <f>IF(AND(Orders[[#This Row],[Order Value]]&gt;50000,Orders[[#This Row],[Status]]="Completed"),"Yes","No")</f>
        <v>Yes</v>
      </c>
      <c r="R2018" s="1" t="str">
        <f>IF(OR(Orders[[#This Row],[Region]]="Dhaka",Orders[[#This Row],[Region]]="Chattogram"),"Priority","Standard")</f>
        <v>Standard</v>
      </c>
      <c r="S2018" s="1" t="str">
        <f>_xlfn.CONCAT(Orders[[#This Row],[OrderID]],Orders[[#This Row],[CustomerID]],Orders[[#This Row],[Order Value]])</f>
        <v>O04022C0471141958.53</v>
      </c>
    </row>
    <row r="2019" spans="1:19" x14ac:dyDescent="0.25">
      <c r="A2019" s="1" t="s">
        <v>2499</v>
      </c>
      <c r="B2019" s="1" t="s">
        <v>610</v>
      </c>
      <c r="C2019" s="1" t="s">
        <v>178</v>
      </c>
      <c r="D2019" s="1" t="str">
        <f>VLOOKUP(C2019,Products[],2,FALSE)</f>
        <v>Personal Care Mini 570</v>
      </c>
      <c r="E2019" s="1" t="str">
        <f>VLOOKUP(Orders[[#This Row],[ProductID]],Products[],3,FALSE)</f>
        <v>Groceries</v>
      </c>
      <c r="F2019" s="1" t="s">
        <v>152</v>
      </c>
      <c r="G2019" s="1" t="str">
        <f>_xlfn.XLOOKUP(Orders[[#This Row],[CustomerID]],'Customers'!A:A,'Customers'!E:E)</f>
        <v>Consumer</v>
      </c>
      <c r="H2019" s="2">
        <v>45912</v>
      </c>
      <c r="I2019" s="2">
        <v>45914</v>
      </c>
      <c r="J2019">
        <v>2</v>
      </c>
      <c r="K2019">
        <v>6427.61</v>
      </c>
      <c r="L2019">
        <v>0.2</v>
      </c>
      <c r="M2019" s="1" t="s">
        <v>52</v>
      </c>
      <c r="N2019" s="1" t="s">
        <v>15</v>
      </c>
      <c r="O2019" s="1" t="s">
        <v>24</v>
      </c>
      <c r="P2019" s="3">
        <f>Orders[[#This Row],[Quantity]]*Orders[[#This Row],[UnitPrice]]*(1-Orders[[#This Row],[Discount]])</f>
        <v>10284.175999999999</v>
      </c>
      <c r="Q2019" s="1" t="str">
        <f>IF(AND(Orders[[#This Row],[Order Value]]&gt;50000,Orders[[#This Row],[Status]]="Completed"),"Yes","No")</f>
        <v>No</v>
      </c>
      <c r="R2019" s="1" t="str">
        <f>IF(OR(Orders[[#This Row],[Region]]="Dhaka",Orders[[#This Row],[Region]]="Chattogram"),"Priority","Standard")</f>
        <v>Priority</v>
      </c>
      <c r="S2019" s="1" t="str">
        <f>_xlfn.CONCAT(Orders[[#This Row],[OrderID]],Orders[[#This Row],[CustomerID]],Orders[[#This Row],[Order Value]])</f>
        <v>O00027C002310284.176</v>
      </c>
    </row>
    <row r="2020" spans="1:19" x14ac:dyDescent="0.25">
      <c r="A2020" s="1" t="s">
        <v>2500</v>
      </c>
      <c r="B2020" s="1" t="s">
        <v>534</v>
      </c>
      <c r="C2020" s="1" t="s">
        <v>157</v>
      </c>
      <c r="D2020" s="1" t="str">
        <f>VLOOKUP(C2020,Products[],2,FALSE)</f>
        <v>Snacks Deluxe 862</v>
      </c>
      <c r="E2020" s="1" t="str">
        <f>VLOOKUP(Orders[[#This Row],[ProductID]],Products[],3,FALSE)</f>
        <v>Groceries</v>
      </c>
      <c r="F2020" s="1" t="s">
        <v>19</v>
      </c>
      <c r="G2020" s="1" t="str">
        <f>_xlfn.XLOOKUP(Orders[[#This Row],[CustomerID]],'Customers'!A:A,'Customers'!E:E)</f>
        <v>Home Office</v>
      </c>
      <c r="H2020" s="2">
        <v>45943</v>
      </c>
      <c r="I2020" s="2">
        <v>45953</v>
      </c>
      <c r="J2020">
        <v>18</v>
      </c>
      <c r="K2020">
        <v>7935.28</v>
      </c>
      <c r="L2020">
        <v>0.05</v>
      </c>
      <c r="M2020" s="1" t="s">
        <v>20</v>
      </c>
      <c r="N2020" s="1" t="s">
        <v>34</v>
      </c>
      <c r="O2020" s="1" t="s">
        <v>29</v>
      </c>
      <c r="P2020" s="3">
        <f>Orders[[#This Row],[Quantity]]*Orders[[#This Row],[UnitPrice]]*(1-Orders[[#This Row],[Discount]])</f>
        <v>135693.288</v>
      </c>
      <c r="Q2020" s="1" t="str">
        <f>IF(AND(Orders[[#This Row],[Order Value]]&gt;50000,Orders[[#This Row],[Status]]="Completed"),"Yes","No")</f>
        <v>Yes</v>
      </c>
      <c r="R2020" s="1" t="str">
        <f>IF(OR(Orders[[#This Row],[Region]]="Dhaka",Orders[[#This Row],[Region]]="Chattogram"),"Priority","Standard")</f>
        <v>Priority</v>
      </c>
      <c r="S2020" s="1" t="str">
        <f>_xlfn.CONCAT(Orders[[#This Row],[OrderID]],Orders[[#This Row],[CustomerID]],Orders[[#This Row],[Order Value]])</f>
        <v>O00224C0388135693.288</v>
      </c>
    </row>
    <row r="2021" spans="1:19" x14ac:dyDescent="0.25">
      <c r="A2021" s="1" t="s">
        <v>2501</v>
      </c>
      <c r="B2021" s="1" t="s">
        <v>432</v>
      </c>
      <c r="C2021" s="1" t="s">
        <v>154</v>
      </c>
      <c r="D2021" s="1" t="str">
        <f>VLOOKUP(C2021,Products[],2,FALSE)</f>
        <v>Household Standard 873</v>
      </c>
      <c r="E2021" s="1" t="str">
        <f>VLOOKUP(Orders[[#This Row],[ProductID]],Products[],3,FALSE)</f>
        <v>Groceries</v>
      </c>
      <c r="F2021" s="1" t="s">
        <v>55</v>
      </c>
      <c r="G2021" s="1" t="str">
        <f>_xlfn.XLOOKUP(Orders[[#This Row],[CustomerID]],'Customers'!A:A,'Customers'!E:E)</f>
        <v>SMB</v>
      </c>
      <c r="H2021" s="2">
        <v>45821</v>
      </c>
      <c r="I2021" s="2">
        <v>45820</v>
      </c>
      <c r="J2021">
        <v>2</v>
      </c>
      <c r="K2021">
        <v>5565.59</v>
      </c>
      <c r="L2021">
        <v>0.15</v>
      </c>
      <c r="M2021" s="1" t="s">
        <v>14</v>
      </c>
      <c r="N2021" s="1" t="s">
        <v>34</v>
      </c>
      <c r="O2021" s="1" t="s">
        <v>24</v>
      </c>
      <c r="P2021" s="3">
        <f>Orders[[#This Row],[Quantity]]*Orders[[#This Row],[UnitPrice]]*(1-Orders[[#This Row],[Discount]])</f>
        <v>9461.5030000000006</v>
      </c>
      <c r="Q2021" s="1" t="str">
        <f>IF(AND(Orders[[#This Row],[Order Value]]&gt;50000,Orders[[#This Row],[Status]]="Completed"),"Yes","No")</f>
        <v>No</v>
      </c>
      <c r="R2021" s="1" t="str">
        <f>IF(OR(Orders[[#This Row],[Region]]="Dhaka",Orders[[#This Row],[Region]]="Chattogram"),"Priority","Standard")</f>
        <v>Standard</v>
      </c>
      <c r="S2021" s="1" t="str">
        <f>_xlfn.CONCAT(Orders[[#This Row],[OrderID]],Orders[[#This Row],[CustomerID]],Orders[[#This Row],[Order Value]])</f>
        <v>O00690C00969461.503</v>
      </c>
    </row>
    <row r="2022" spans="1:19" x14ac:dyDescent="0.25">
      <c r="A2022" s="1" t="s">
        <v>2502</v>
      </c>
      <c r="B2022" s="1" t="s">
        <v>817</v>
      </c>
      <c r="C2022" s="1" t="s">
        <v>133</v>
      </c>
      <c r="D2022" s="1" t="str">
        <f>VLOOKUP(C2022,Products[],2,FALSE)</f>
        <v>Paper Eco 932</v>
      </c>
      <c r="E2022" s="1" t="str">
        <f>VLOOKUP(Orders[[#This Row],[ProductID]],Products[],3,FALSE)</f>
        <v>Office Supplies</v>
      </c>
      <c r="F2022" s="1" t="s">
        <v>42</v>
      </c>
      <c r="G2022" s="1" t="str">
        <f>_xlfn.XLOOKUP(Orders[[#This Row],[CustomerID]],'Customers'!A:A,'Customers'!E:E)</f>
        <v>Consumer</v>
      </c>
      <c r="H2022" s="2">
        <v>45496</v>
      </c>
      <c r="I2022" s="2">
        <v>45501</v>
      </c>
      <c r="J2022">
        <v>10</v>
      </c>
      <c r="K2022">
        <v>7506.51</v>
      </c>
      <c r="L2022">
        <v>0.15</v>
      </c>
      <c r="M2022" s="1" t="s">
        <v>52</v>
      </c>
      <c r="N2022" s="1" t="s">
        <v>34</v>
      </c>
      <c r="O2022" s="1" t="s">
        <v>21</v>
      </c>
      <c r="P2022" s="3">
        <f>Orders[[#This Row],[Quantity]]*Orders[[#This Row],[UnitPrice]]*(1-Orders[[#This Row],[Discount]])</f>
        <v>63805.335000000006</v>
      </c>
      <c r="Q2022" s="1" t="str">
        <f>IF(AND(Orders[[#This Row],[Order Value]]&gt;50000,Orders[[#This Row],[Status]]="Completed"),"Yes","No")</f>
        <v>Yes</v>
      </c>
      <c r="R2022" s="1" t="str">
        <f>IF(OR(Orders[[#This Row],[Region]]="Dhaka",Orders[[#This Row],[Region]]="Chattogram"),"Priority","Standard")</f>
        <v>Priority</v>
      </c>
      <c r="S2022" s="1" t="str">
        <f>_xlfn.CONCAT(Orders[[#This Row],[OrderID]],Orders[[#This Row],[CustomerID]],Orders[[#This Row],[Order Value]])</f>
        <v>O02687C044763805.335</v>
      </c>
    </row>
    <row r="2023" spans="1:19" x14ac:dyDescent="0.25">
      <c r="A2023" s="1" t="s">
        <v>2503</v>
      </c>
      <c r="B2023" s="1" t="s">
        <v>730</v>
      </c>
      <c r="C2023" s="1" t="s">
        <v>65</v>
      </c>
      <c r="D2023" s="1" t="str">
        <f>VLOOKUP(C2023,Products[],2,FALSE)</f>
        <v>Household Classic 671</v>
      </c>
      <c r="E2023" s="1" t="str">
        <f>VLOOKUP(Orders[[#This Row],[ProductID]],Products[],3,FALSE)</f>
        <v>Groceries</v>
      </c>
      <c r="F2023" s="1" t="s">
        <v>13</v>
      </c>
      <c r="G2023" s="1" t="str">
        <f>_xlfn.XLOOKUP(Orders[[#This Row],[CustomerID]],'Customers'!A:A,'Customers'!E:E)</f>
        <v>SMB</v>
      </c>
      <c r="H2023" s="2">
        <v>45330</v>
      </c>
      <c r="I2023" s="2">
        <v>45329</v>
      </c>
      <c r="J2023">
        <v>22</v>
      </c>
      <c r="K2023">
        <v>141.85</v>
      </c>
      <c r="L2023">
        <v>0</v>
      </c>
      <c r="M2023" s="1" t="s">
        <v>14</v>
      </c>
      <c r="N2023" s="1" t="s">
        <v>15</v>
      </c>
      <c r="O2023" s="1" t="s">
        <v>24</v>
      </c>
      <c r="P2023" s="3">
        <f>Orders[[#This Row],[Quantity]]*Orders[[#This Row],[UnitPrice]]*(1-Orders[[#This Row],[Discount]])</f>
        <v>3120.7</v>
      </c>
      <c r="Q2023" s="1" t="str">
        <f>IF(AND(Orders[[#This Row],[Order Value]]&gt;50000,Orders[[#This Row],[Status]]="Completed"),"Yes","No")</f>
        <v>No</v>
      </c>
      <c r="R2023" s="1" t="str">
        <f>IF(OR(Orders[[#This Row],[Region]]="Dhaka",Orders[[#This Row],[Region]]="Chattogram"),"Priority","Standard")</f>
        <v>Standard</v>
      </c>
      <c r="S2023" s="1" t="str">
        <f>_xlfn.CONCAT(Orders[[#This Row],[OrderID]],Orders[[#This Row],[CustomerID]],Orders[[#This Row],[Order Value]])</f>
        <v>O03688C04843120.7</v>
      </c>
    </row>
    <row r="2024" spans="1:19" x14ac:dyDescent="0.25">
      <c r="A2024" s="1" t="s">
        <v>2504</v>
      </c>
      <c r="B2024" s="1" t="s">
        <v>812</v>
      </c>
      <c r="C2024" s="1" t="s">
        <v>160</v>
      </c>
      <c r="D2024" s="1" t="str">
        <f>VLOOKUP(C2024,Products[],2,FALSE)</f>
        <v>Audio Pro 619</v>
      </c>
      <c r="E2024" s="1" t="str">
        <f>VLOOKUP(Orders[[#This Row],[ProductID]],Products[],3,FALSE)</f>
        <v>Electronics</v>
      </c>
      <c r="F2024" s="1" t="s">
        <v>105</v>
      </c>
      <c r="G2024" s="1" t="str">
        <f>_xlfn.XLOOKUP(Orders[[#This Row],[CustomerID]],'Customers'!A:A,'Customers'!E:E)</f>
        <v>Consumer</v>
      </c>
      <c r="H2024" s="2">
        <v>45680</v>
      </c>
      <c r="I2024" s="2">
        <v>45679</v>
      </c>
      <c r="J2024">
        <v>23</v>
      </c>
      <c r="K2024">
        <v>4939.71</v>
      </c>
      <c r="L2024">
        <v>0.1</v>
      </c>
      <c r="M2024" s="1" t="s">
        <v>43</v>
      </c>
      <c r="N2024" s="1" t="s">
        <v>84</v>
      </c>
      <c r="O2024" s="1" t="s">
        <v>35</v>
      </c>
      <c r="P2024" s="3">
        <f>Orders[[#This Row],[Quantity]]*Orders[[#This Row],[UnitPrice]]*(1-Orders[[#This Row],[Discount]])</f>
        <v>102251.997</v>
      </c>
      <c r="Q2024" s="1" t="str">
        <f>IF(AND(Orders[[#This Row],[Order Value]]&gt;50000,Orders[[#This Row],[Status]]="Completed"),"Yes","No")</f>
        <v>No</v>
      </c>
      <c r="R2024" s="1" t="str">
        <f>IF(OR(Orders[[#This Row],[Region]]="Dhaka",Orders[[#This Row],[Region]]="Chattogram"),"Priority","Standard")</f>
        <v>Standard</v>
      </c>
      <c r="S2024" s="1" t="str">
        <f>_xlfn.CONCAT(Orders[[#This Row],[OrderID]],Orders[[#This Row],[CustomerID]],Orders[[#This Row],[Order Value]])</f>
        <v>O03157C0031102251.997</v>
      </c>
    </row>
    <row r="2025" spans="1:19" x14ac:dyDescent="0.25">
      <c r="A2025" s="1" t="s">
        <v>2505</v>
      </c>
      <c r="B2025" s="1" t="s">
        <v>860</v>
      </c>
      <c r="C2025" s="1" t="s">
        <v>201</v>
      </c>
      <c r="D2025" s="1" t="str">
        <f>VLOOKUP(C2025,Products[],2,FALSE)</f>
        <v>Men Lite 154 (New)</v>
      </c>
      <c r="E2025" s="1" t="str">
        <f>VLOOKUP(Orders[[#This Row],[ProductID]],Products[],3,FALSE)</f>
        <v>Apparel</v>
      </c>
      <c r="F2025" s="1" t="s">
        <v>152</v>
      </c>
      <c r="G2025" s="1" t="str">
        <f>_xlfn.XLOOKUP(Orders[[#This Row],[CustomerID]],'Customers'!A:A,'Customers'!E:E)</f>
        <v>Corporate</v>
      </c>
      <c r="H2025" s="2">
        <v>45318</v>
      </c>
      <c r="I2025" s="2">
        <v>45321</v>
      </c>
      <c r="J2025">
        <v>11</v>
      </c>
      <c r="K2025">
        <v>3845.65</v>
      </c>
      <c r="L2025">
        <v>0</v>
      </c>
      <c r="M2025" s="1" t="s">
        <v>20</v>
      </c>
      <c r="N2025" s="1" t="s">
        <v>15</v>
      </c>
      <c r="O2025" s="1" t="s">
        <v>29</v>
      </c>
      <c r="P2025" s="3">
        <f>Orders[[#This Row],[Quantity]]*Orders[[#This Row],[UnitPrice]]*(1-Orders[[#This Row],[Discount]])</f>
        <v>42302.15</v>
      </c>
      <c r="Q2025" s="1" t="str">
        <f>IF(AND(Orders[[#This Row],[Order Value]]&gt;50000,Orders[[#This Row],[Status]]="Completed"),"Yes","No")</f>
        <v>No</v>
      </c>
      <c r="R2025" s="1" t="str">
        <f>IF(OR(Orders[[#This Row],[Region]]="Dhaka",Orders[[#This Row],[Region]]="Chattogram"),"Priority","Standard")</f>
        <v>Priority</v>
      </c>
      <c r="S2025" s="1" t="str">
        <f>_xlfn.CONCAT(Orders[[#This Row],[OrderID]],Orders[[#This Row],[CustomerID]],Orders[[#This Row],[Order Value]])</f>
        <v>O00046C028742302.15</v>
      </c>
    </row>
    <row r="2026" spans="1:19" x14ac:dyDescent="0.25">
      <c r="A2026" s="1" t="s">
        <v>2506</v>
      </c>
      <c r="B2026" s="1" t="s">
        <v>505</v>
      </c>
      <c r="C2026" s="1" t="s">
        <v>148</v>
      </c>
      <c r="D2026" s="1" t="str">
        <f>VLOOKUP(C2026,Products[],2,FALSE)</f>
        <v>Audio Classic 927</v>
      </c>
      <c r="E2026" s="1" t="str">
        <f>VLOOKUP(Orders[[#This Row],[ProductID]],Products[],3,FALSE)</f>
        <v>Electronics</v>
      </c>
      <c r="F2026" s="1" t="s">
        <v>59</v>
      </c>
      <c r="G2026" s="1" t="str">
        <f>_xlfn.XLOOKUP(Orders[[#This Row],[CustomerID]],'Customers'!A:A,'Customers'!E:E)</f>
        <v>consumer</v>
      </c>
      <c r="H2026" s="2">
        <v>45621</v>
      </c>
      <c r="I2026" s="2">
        <v>45630</v>
      </c>
      <c r="J2026">
        <v>20</v>
      </c>
      <c r="K2026">
        <v>4758.04</v>
      </c>
      <c r="L2026">
        <v>0</v>
      </c>
      <c r="M2026" s="1" t="s">
        <v>52</v>
      </c>
      <c r="N2026" s="1" t="s">
        <v>34</v>
      </c>
      <c r="O2026" s="1" t="s">
        <v>35</v>
      </c>
      <c r="P2026" s="3">
        <f>Orders[[#This Row],[Quantity]]*Orders[[#This Row],[UnitPrice]]*(1-Orders[[#This Row],[Discount]])</f>
        <v>95160.8</v>
      </c>
      <c r="Q2026" s="1" t="str">
        <f>IF(AND(Orders[[#This Row],[Order Value]]&gt;50000,Orders[[#This Row],[Status]]="Completed"),"Yes","No")</f>
        <v>Yes</v>
      </c>
      <c r="R2026" s="1" t="str">
        <f>IF(OR(Orders[[#This Row],[Region]]="Dhaka",Orders[[#This Row],[Region]]="Chattogram"),"Priority","Standard")</f>
        <v>Priority</v>
      </c>
      <c r="S2026" s="1" t="str">
        <f>_xlfn.CONCAT(Orders[[#This Row],[OrderID]],Orders[[#This Row],[CustomerID]],Orders[[#This Row],[Order Value]])</f>
        <v>O00996C047095160.8</v>
      </c>
    </row>
    <row r="2027" spans="1:19" x14ac:dyDescent="0.25">
      <c r="A2027" s="1" t="s">
        <v>2507</v>
      </c>
      <c r="B2027" s="1" t="s">
        <v>328</v>
      </c>
      <c r="C2027" s="1" t="s">
        <v>108</v>
      </c>
      <c r="D2027" s="1" t="str">
        <f>VLOOKUP(C2027,Products[],2,FALSE)</f>
        <v>Men Max 446</v>
      </c>
      <c r="E2027" s="1" t="str">
        <f>VLOOKUP(Orders[[#This Row],[ProductID]],Products[],3,FALSE)</f>
        <v>Apparel</v>
      </c>
      <c r="F2027" s="1" t="s">
        <v>105</v>
      </c>
      <c r="G2027" s="1" t="str">
        <f>_xlfn.XLOOKUP(Orders[[#This Row],[CustomerID]],'Customers'!A:A,'Customers'!E:E)</f>
        <v>Consumer</v>
      </c>
      <c r="H2027" s="2">
        <v>45394</v>
      </c>
      <c r="I2027" s="2">
        <v>45397</v>
      </c>
      <c r="J2027">
        <v>15</v>
      </c>
      <c r="K2027">
        <v>2531.6799999999998</v>
      </c>
      <c r="L2027">
        <v>0</v>
      </c>
      <c r="M2027" s="1" t="s">
        <v>39</v>
      </c>
      <c r="N2027" s="1" t="s">
        <v>34</v>
      </c>
      <c r="O2027" s="1" t="s">
        <v>35</v>
      </c>
      <c r="P2027" s="3">
        <f>Orders[[#This Row],[Quantity]]*Orders[[#This Row],[UnitPrice]]*(1-Orders[[#This Row],[Discount]])</f>
        <v>37975.199999999997</v>
      </c>
      <c r="Q2027" s="1" t="str">
        <f>IF(AND(Orders[[#This Row],[Order Value]]&gt;50000,Orders[[#This Row],[Status]]="Completed"),"Yes","No")</f>
        <v>No</v>
      </c>
      <c r="R2027" s="1" t="str">
        <f>IF(OR(Orders[[#This Row],[Region]]="Dhaka",Orders[[#This Row],[Region]]="Chattogram"),"Priority","Standard")</f>
        <v>Standard</v>
      </c>
      <c r="S2027" s="1" t="str">
        <f>_xlfn.CONCAT(Orders[[#This Row],[OrderID]],Orders[[#This Row],[CustomerID]],Orders[[#This Row],[Order Value]])</f>
        <v>O04092C007537975.2</v>
      </c>
    </row>
    <row r="2028" spans="1:19" x14ac:dyDescent="0.25">
      <c r="A2028" s="1" t="s">
        <v>2508</v>
      </c>
      <c r="B2028" s="1" t="s">
        <v>446</v>
      </c>
      <c r="C2028" s="1" t="s">
        <v>78</v>
      </c>
      <c r="D2028" s="1" t="str">
        <f>VLOOKUP(C2028,Products[],2,FALSE)</f>
        <v>Personal Care Eco 185</v>
      </c>
      <c r="E2028" s="1" t="str">
        <f>VLOOKUP(Orders[[#This Row],[ProductID]],Products[],3,FALSE)</f>
        <v>Groceries</v>
      </c>
      <c r="F2028" s="1" t="s">
        <v>79</v>
      </c>
      <c r="G2028" s="1" t="str">
        <f>_xlfn.XLOOKUP(Orders[[#This Row],[CustomerID]],'Customers'!A:A,'Customers'!E:E)</f>
        <v>consumer</v>
      </c>
      <c r="H2028" s="2">
        <v>45515</v>
      </c>
      <c r="I2028" s="2">
        <v>45529</v>
      </c>
      <c r="J2028">
        <v>12</v>
      </c>
      <c r="K2028">
        <v>7970.03</v>
      </c>
      <c r="L2028">
        <v>0</v>
      </c>
      <c r="M2028" s="1" t="s">
        <v>39</v>
      </c>
      <c r="N2028" s="1" t="s">
        <v>28</v>
      </c>
      <c r="O2028" s="1" t="s">
        <v>21</v>
      </c>
      <c r="P2028" s="3">
        <f>Orders[[#This Row],[Quantity]]*Orders[[#This Row],[UnitPrice]]*(1-Orders[[#This Row],[Discount]])</f>
        <v>95640.36</v>
      </c>
      <c r="Q2028" s="1" t="str">
        <f>IF(AND(Orders[[#This Row],[Order Value]]&gt;50000,Orders[[#This Row],[Status]]="Completed"),"Yes","No")</f>
        <v>No</v>
      </c>
      <c r="R2028" s="1" t="str">
        <f>IF(OR(Orders[[#This Row],[Region]]="Dhaka",Orders[[#This Row],[Region]]="Chattogram"),"Priority","Standard")</f>
        <v>Standard</v>
      </c>
      <c r="S2028" s="1" t="str">
        <f>_xlfn.CONCAT(Orders[[#This Row],[OrderID]],Orders[[#This Row],[CustomerID]],Orders[[#This Row],[Order Value]])</f>
        <v>O05033C032095640.36</v>
      </c>
    </row>
    <row r="2029" spans="1:19" x14ac:dyDescent="0.25">
      <c r="A2029" s="1" t="s">
        <v>2509</v>
      </c>
      <c r="B2029" s="1" t="s">
        <v>692</v>
      </c>
      <c r="C2029" s="1" t="s">
        <v>89</v>
      </c>
      <c r="D2029" s="1" t="str">
        <f>VLOOKUP(C2029,Products[],2,FALSE)</f>
        <v>Chairs Mini 737</v>
      </c>
      <c r="E2029" s="1" t="str">
        <f>VLOOKUP(Orders[[#This Row],[ProductID]],Products[],3,FALSE)</f>
        <v>Furniture</v>
      </c>
      <c r="F2029" s="1" t="s">
        <v>59</v>
      </c>
      <c r="G2029" s="1" t="str">
        <f>_xlfn.XLOOKUP(Orders[[#This Row],[CustomerID]],'Customers'!A:A,'Customers'!E:E)</f>
        <v>Corporate</v>
      </c>
      <c r="H2029" s="2">
        <v>45874</v>
      </c>
      <c r="I2029" s="2">
        <v>45877</v>
      </c>
      <c r="J2029">
        <v>21</v>
      </c>
      <c r="K2029">
        <v>1974.95</v>
      </c>
      <c r="L2029">
        <v>0</v>
      </c>
      <c r="M2029" s="1" t="s">
        <v>20</v>
      </c>
      <c r="N2029" s="1" t="s">
        <v>84</v>
      </c>
      <c r="O2029" s="1" t="s">
        <v>29</v>
      </c>
      <c r="P2029" s="3">
        <f>Orders[[#This Row],[Quantity]]*Orders[[#This Row],[UnitPrice]]*(1-Orders[[#This Row],[Discount]])</f>
        <v>41473.950000000004</v>
      </c>
      <c r="Q2029" s="1" t="str">
        <f>IF(AND(Orders[[#This Row],[Order Value]]&gt;50000,Orders[[#This Row],[Status]]="Completed"),"Yes","No")</f>
        <v>No</v>
      </c>
      <c r="R2029" s="1" t="str">
        <f>IF(OR(Orders[[#This Row],[Region]]="Dhaka",Orders[[#This Row],[Region]]="Chattogram"),"Priority","Standard")</f>
        <v>Priority</v>
      </c>
      <c r="S2029" s="1" t="str">
        <f>_xlfn.CONCAT(Orders[[#This Row],[OrderID]],Orders[[#This Row],[CustomerID]],Orders[[#This Row],[Order Value]])</f>
        <v>O02800C026441473.95</v>
      </c>
    </row>
    <row r="2030" spans="1:19" x14ac:dyDescent="0.25">
      <c r="A2030" s="1" t="s">
        <v>2510</v>
      </c>
      <c r="B2030" s="1" t="s">
        <v>487</v>
      </c>
      <c r="C2030" s="1" t="s">
        <v>162</v>
      </c>
      <c r="D2030" s="1" t="str">
        <f>VLOOKUP(C2030,Products[],2,FALSE)</f>
        <v>Binders Lite 852</v>
      </c>
      <c r="E2030" s="1" t="str">
        <f>VLOOKUP(Orders[[#This Row],[ProductID]],Products[],3,FALSE)</f>
        <v>Office Supplies</v>
      </c>
      <c r="F2030" s="1" t="s">
        <v>42</v>
      </c>
      <c r="G2030" s="1" t="str">
        <f>_xlfn.XLOOKUP(Orders[[#This Row],[CustomerID]],'Customers'!A:A,'Customers'!E:E)</f>
        <v>Consumer</v>
      </c>
      <c r="H2030" s="2">
        <v>45919</v>
      </c>
      <c r="I2030" s="2">
        <v>45918</v>
      </c>
      <c r="J2030">
        <v>18</v>
      </c>
      <c r="K2030">
        <v>7071.94</v>
      </c>
      <c r="L2030">
        <v>0</v>
      </c>
      <c r="M2030" s="1" t="s">
        <v>14</v>
      </c>
      <c r="N2030" s="1" t="s">
        <v>15</v>
      </c>
      <c r="O2030" s="1" t="s">
        <v>24</v>
      </c>
      <c r="P2030" s="3">
        <f>Orders[[#This Row],[Quantity]]*Orders[[#This Row],[UnitPrice]]*(1-Orders[[#This Row],[Discount]])</f>
        <v>127294.92</v>
      </c>
      <c r="Q2030" s="1" t="str">
        <f>IF(AND(Orders[[#This Row],[Order Value]]&gt;50000,Orders[[#This Row],[Status]]="Completed"),"Yes","No")</f>
        <v>No</v>
      </c>
      <c r="R2030" s="1" t="str">
        <f>IF(OR(Orders[[#This Row],[Region]]="Dhaka",Orders[[#This Row],[Region]]="Chattogram"),"Priority","Standard")</f>
        <v>Standard</v>
      </c>
      <c r="S2030" s="1" t="str">
        <f>_xlfn.CONCAT(Orders[[#This Row],[OrderID]],Orders[[#This Row],[CustomerID]],Orders[[#This Row],[Order Value]])</f>
        <v>O03125C0056127294.92</v>
      </c>
    </row>
    <row r="2031" spans="1:19" x14ac:dyDescent="0.25">
      <c r="A2031" s="1" t="s">
        <v>2511</v>
      </c>
      <c r="B2031" s="1" t="s">
        <v>447</v>
      </c>
      <c r="C2031" s="1" t="s">
        <v>12</v>
      </c>
      <c r="D2031" s="1" t="str">
        <f>VLOOKUP(C2031,Products[],2,FALSE)</f>
        <v>Beverages Plus 578</v>
      </c>
      <c r="E2031" s="1" t="str">
        <f>VLOOKUP(Orders[[#This Row],[ProductID]],Products[],3,FALSE)</f>
        <v>Groceries</v>
      </c>
      <c r="F2031" s="1" t="s">
        <v>63</v>
      </c>
      <c r="G2031" s="1" t="str">
        <f>_xlfn.XLOOKUP(Orders[[#This Row],[CustomerID]],'Customers'!A:A,'Customers'!E:E)</f>
        <v>SMB</v>
      </c>
      <c r="H2031" s="2">
        <v>45942</v>
      </c>
      <c r="I2031" s="2">
        <v>45942</v>
      </c>
      <c r="J2031">
        <v>23</v>
      </c>
      <c r="K2031">
        <v>3312.43</v>
      </c>
      <c r="L2031">
        <v>0.1</v>
      </c>
      <c r="M2031" s="1" t="s">
        <v>20</v>
      </c>
      <c r="N2031" s="1" t="s">
        <v>15</v>
      </c>
      <c r="O2031" s="1" t="s">
        <v>24</v>
      </c>
      <c r="P2031" s="3">
        <f>Orders[[#This Row],[Quantity]]*Orders[[#This Row],[UnitPrice]]*(1-Orders[[#This Row],[Discount]])</f>
        <v>68567.301000000007</v>
      </c>
      <c r="Q2031" s="1" t="str">
        <f>IF(AND(Orders[[#This Row],[Order Value]]&gt;50000,Orders[[#This Row],[Status]]="Completed"),"Yes","No")</f>
        <v>No</v>
      </c>
      <c r="R2031" s="1" t="str">
        <f>IF(OR(Orders[[#This Row],[Region]]="Dhaka",Orders[[#This Row],[Region]]="Chattogram"),"Priority","Standard")</f>
        <v>Priority</v>
      </c>
      <c r="S2031" s="1" t="str">
        <f>_xlfn.CONCAT(Orders[[#This Row],[OrderID]],Orders[[#This Row],[CustomerID]],Orders[[#This Row],[Order Value]])</f>
        <v>O02229C031868567.301</v>
      </c>
    </row>
    <row r="2032" spans="1:19" x14ac:dyDescent="0.25">
      <c r="A2032" s="1" t="s">
        <v>2512</v>
      </c>
      <c r="B2032" s="1" t="s">
        <v>408</v>
      </c>
      <c r="C2032" s="1" t="s">
        <v>159</v>
      </c>
      <c r="D2032" s="1" t="str">
        <f>VLOOKUP(C2032,Products[],2,FALSE)</f>
        <v>Kids Pro 394</v>
      </c>
      <c r="E2032" s="1" t="str">
        <f>VLOOKUP(Orders[[#This Row],[ProductID]],Products[],3,FALSE)</f>
        <v>Apparel</v>
      </c>
      <c r="F2032" s="1" t="s">
        <v>79</v>
      </c>
      <c r="G2032" s="1" t="str">
        <f>_xlfn.XLOOKUP(Orders[[#This Row],[CustomerID]],'Customers'!A:A,'Customers'!E:E)</f>
        <v>Corporate</v>
      </c>
      <c r="H2032" s="2">
        <v>45447</v>
      </c>
      <c r="I2032" s="2">
        <v>45456</v>
      </c>
      <c r="J2032">
        <v>20</v>
      </c>
      <c r="K2032">
        <v>4631.3100000000004</v>
      </c>
      <c r="L2032">
        <v>0</v>
      </c>
      <c r="M2032" s="1" t="s">
        <v>43</v>
      </c>
      <c r="N2032" s="1" t="s">
        <v>15</v>
      </c>
      <c r="O2032" s="1" t="s">
        <v>29</v>
      </c>
      <c r="P2032" s="3">
        <f>Orders[[#This Row],[Quantity]]*Orders[[#This Row],[UnitPrice]]*(1-Orders[[#This Row],[Discount]])</f>
        <v>92626.200000000012</v>
      </c>
      <c r="Q2032" s="1" t="str">
        <f>IF(AND(Orders[[#This Row],[Order Value]]&gt;50000,Orders[[#This Row],[Status]]="Completed"),"Yes","No")</f>
        <v>No</v>
      </c>
      <c r="R2032" s="1" t="str">
        <f>IF(OR(Orders[[#This Row],[Region]]="Dhaka",Orders[[#This Row],[Region]]="Chattogram"),"Priority","Standard")</f>
        <v>Standard</v>
      </c>
      <c r="S2032" s="1" t="str">
        <f>_xlfn.CONCAT(Orders[[#This Row],[OrderID]],Orders[[#This Row],[CustomerID]],Orders[[#This Row],[Order Value]])</f>
        <v>O04897C033592626.2</v>
      </c>
    </row>
    <row r="2033" spans="1:19" x14ac:dyDescent="0.25">
      <c r="A2033" s="1" t="s">
        <v>2513</v>
      </c>
      <c r="B2033" s="1" t="s">
        <v>1689</v>
      </c>
      <c r="C2033" s="1" t="s">
        <v>58</v>
      </c>
      <c r="D2033" s="1" t="str">
        <f>VLOOKUP(C2033,Products[],2,FALSE)</f>
        <v>Beverages Standard 258</v>
      </c>
      <c r="E2033" s="1" t="str">
        <f>VLOOKUP(Orders[[#This Row],[ProductID]],Products[],3,FALSE)</f>
        <v>Groceries</v>
      </c>
      <c r="F2033" s="1" t="s">
        <v>13</v>
      </c>
      <c r="G2033" s="1" t="str">
        <f>_xlfn.XLOOKUP(Orders[[#This Row],[CustomerID]],'Customers'!A:A,'Customers'!E:E)</f>
        <v>Home Office</v>
      </c>
      <c r="H2033" s="2">
        <v>45630</v>
      </c>
      <c r="I2033" s="2">
        <v>45637</v>
      </c>
      <c r="J2033">
        <v>1</v>
      </c>
      <c r="K2033">
        <v>3833.19</v>
      </c>
      <c r="L2033">
        <v>0.15</v>
      </c>
      <c r="M2033" s="1" t="s">
        <v>20</v>
      </c>
      <c r="N2033" s="1" t="s">
        <v>28</v>
      </c>
      <c r="O2033" s="1" t="s">
        <v>24</v>
      </c>
      <c r="P2033" s="3">
        <f>Orders[[#This Row],[Quantity]]*Orders[[#This Row],[UnitPrice]]*(1-Orders[[#This Row],[Discount]])</f>
        <v>3258.2114999999999</v>
      </c>
      <c r="Q2033" s="1" t="str">
        <f>IF(AND(Orders[[#This Row],[Order Value]]&gt;50000,Orders[[#This Row],[Status]]="Completed"),"Yes","No")</f>
        <v>No</v>
      </c>
      <c r="R2033" s="1" t="str">
        <f>IF(OR(Orders[[#This Row],[Region]]="Dhaka",Orders[[#This Row],[Region]]="Chattogram"),"Priority","Standard")</f>
        <v>Priority</v>
      </c>
      <c r="S2033" s="1" t="str">
        <f>_xlfn.CONCAT(Orders[[#This Row],[OrderID]],Orders[[#This Row],[CustomerID]],Orders[[#This Row],[Order Value]])</f>
        <v>O00488C00793258.2115</v>
      </c>
    </row>
    <row r="2034" spans="1:19" hidden="1" x14ac:dyDescent="0.25">
      <c r="A2034" s="1" t="s">
        <v>2514</v>
      </c>
      <c r="B2034" s="1" t="s">
        <v>432</v>
      </c>
      <c r="C2034" s="1" t="s">
        <v>95</v>
      </c>
      <c r="D2034" s="1" t="e">
        <f>VLOOKUP(C2034,Products[],2,FALSE)</f>
        <v>#N/A</v>
      </c>
      <c r="E2034" s="1" t="e">
        <f>VLOOKUP(Orders[[#This Row],[ProductID]],Products[],3,FALSE)</f>
        <v>#N/A</v>
      </c>
      <c r="F2034" s="1" t="s">
        <v>19</v>
      </c>
      <c r="G2034" s="1" t="str">
        <f>_xlfn.XLOOKUP(Orders[[#This Row],[CustomerID]],'Customers'!A:A,'Customers'!E:E)</f>
        <v>SMB</v>
      </c>
      <c r="H2034" s="2">
        <v>45534</v>
      </c>
      <c r="I2034" s="2">
        <v>45543</v>
      </c>
      <c r="J2034">
        <v>23</v>
      </c>
      <c r="K2034">
        <v>7460.47</v>
      </c>
      <c r="L2034">
        <v>0.1</v>
      </c>
      <c r="M2034" s="1" t="s">
        <v>20</v>
      </c>
      <c r="N2034" s="1" t="s">
        <v>84</v>
      </c>
      <c r="O2034" s="1" t="s">
        <v>35</v>
      </c>
      <c r="P2034" s="3">
        <f>Orders[[#This Row],[Quantity]]*Orders[[#This Row],[UnitPrice]]*(1-Orders[[#This Row],[Discount]])</f>
        <v>154431.72899999999</v>
      </c>
      <c r="Q2034" s="1" t="str">
        <f>IF(AND(Orders[[#This Row],[Order Value]]&gt;50000,Orders[[#This Row],[Status]]="Completed"),"Yes","No")</f>
        <v>No</v>
      </c>
      <c r="R2034" s="1" t="str">
        <f>IF(OR(Orders[[#This Row],[Region]]="Dhaka",Orders[[#This Row],[Region]]="Chattogram"),"Priority","Standard")</f>
        <v>Priority</v>
      </c>
      <c r="S2034" s="1" t="str">
        <f>_xlfn.CONCAT(Orders[[#This Row],[OrderID]],Orders[[#This Row],[CustomerID]],Orders[[#This Row],[Order Value]])</f>
        <v>O03507C0096154431.729</v>
      </c>
    </row>
    <row r="2035" spans="1:19" x14ac:dyDescent="0.25">
      <c r="A2035" s="1" t="s">
        <v>2515</v>
      </c>
      <c r="B2035" s="1" t="s">
        <v>512</v>
      </c>
      <c r="C2035" s="1" t="s">
        <v>230</v>
      </c>
      <c r="D2035" s="1" t="str">
        <f>VLOOKUP(C2035,Products[],2,FALSE)</f>
        <v>Footwear Eco 532</v>
      </c>
      <c r="E2035" s="1" t="str">
        <f>VLOOKUP(Orders[[#This Row],[ProductID]],Products[],3,FALSE)</f>
        <v>Apparel</v>
      </c>
      <c r="F2035" s="1" t="s">
        <v>125</v>
      </c>
      <c r="G2035" s="1" t="str">
        <f>_xlfn.XLOOKUP(Orders[[#This Row],[CustomerID]],'Customers'!A:A,'Customers'!E:E)</f>
        <v>consumer</v>
      </c>
      <c r="H2035" s="2">
        <v>45914</v>
      </c>
      <c r="I2035" s="2">
        <v>45913</v>
      </c>
      <c r="J2035">
        <v>4</v>
      </c>
      <c r="K2035">
        <v>2590.15</v>
      </c>
      <c r="L2035">
        <v>0.2</v>
      </c>
      <c r="M2035" s="1" t="s">
        <v>43</v>
      </c>
      <c r="N2035" s="1" t="s">
        <v>34</v>
      </c>
      <c r="O2035" s="1" t="s">
        <v>35</v>
      </c>
      <c r="P2035" s="3">
        <f>Orders[[#This Row],[Quantity]]*Orders[[#This Row],[UnitPrice]]*(1-Orders[[#This Row],[Discount]])</f>
        <v>8288.4800000000014</v>
      </c>
      <c r="Q2035" s="1" t="str">
        <f>IF(AND(Orders[[#This Row],[Order Value]]&gt;50000,Orders[[#This Row],[Status]]="Completed"),"Yes","No")</f>
        <v>No</v>
      </c>
      <c r="R2035" s="1" t="str">
        <f>IF(OR(Orders[[#This Row],[Region]]="Dhaka",Orders[[#This Row],[Region]]="Chattogram"),"Priority","Standard")</f>
        <v>Standard</v>
      </c>
      <c r="S2035" s="1" t="str">
        <f>_xlfn.CONCAT(Orders[[#This Row],[OrderID]],Orders[[#This Row],[CustomerID]],Orders[[#This Row],[Order Value]])</f>
        <v>O03577C03468288.48</v>
      </c>
    </row>
    <row r="2036" spans="1:19" x14ac:dyDescent="0.25">
      <c r="A2036" s="1" t="s">
        <v>2516</v>
      </c>
      <c r="B2036" s="1" t="s">
        <v>49</v>
      </c>
      <c r="C2036" s="1" t="s">
        <v>160</v>
      </c>
      <c r="D2036" s="1" t="str">
        <f>VLOOKUP(C2036,Products[],2,FALSE)</f>
        <v>Audio Pro 619</v>
      </c>
      <c r="E2036" s="1" t="str">
        <f>VLOOKUP(Orders[[#This Row],[ProductID]],Products[],3,FALSE)</f>
        <v>Electronics</v>
      </c>
      <c r="F2036" s="1" t="s">
        <v>105</v>
      </c>
      <c r="G2036" s="1" t="str">
        <f>_xlfn.XLOOKUP(Orders[[#This Row],[CustomerID]],'Customers'!A:A,'Customers'!E:E)</f>
        <v>Consumer</v>
      </c>
      <c r="H2036" s="2">
        <v>45867</v>
      </c>
      <c r="I2036" s="2">
        <v>45872</v>
      </c>
      <c r="J2036">
        <v>2</v>
      </c>
      <c r="K2036">
        <v>3146.04</v>
      </c>
      <c r="L2036">
        <v>0</v>
      </c>
      <c r="M2036" s="1" t="s">
        <v>52</v>
      </c>
      <c r="N2036" s="1" t="s">
        <v>28</v>
      </c>
      <c r="O2036" s="1" t="s">
        <v>21</v>
      </c>
      <c r="P2036" s="3">
        <f>Orders[[#This Row],[Quantity]]*Orders[[#This Row],[UnitPrice]]*(1-Orders[[#This Row],[Discount]])</f>
        <v>6292.08</v>
      </c>
      <c r="Q2036" s="1" t="str">
        <f>IF(AND(Orders[[#This Row],[Order Value]]&gt;50000,Orders[[#This Row],[Status]]="Completed"),"Yes","No")</f>
        <v>No</v>
      </c>
      <c r="R2036" s="1" t="str">
        <f>IF(OR(Orders[[#This Row],[Region]]="Dhaka",Orders[[#This Row],[Region]]="Chattogram"),"Priority","Standard")</f>
        <v>Priority</v>
      </c>
      <c r="S2036" s="1" t="str">
        <f>_xlfn.CONCAT(Orders[[#This Row],[OrderID]],Orders[[#This Row],[CustomerID]],Orders[[#This Row],[Order Value]])</f>
        <v>O03572C04766292.08</v>
      </c>
    </row>
    <row r="2037" spans="1:19" x14ac:dyDescent="0.25">
      <c r="A2037" s="1" t="s">
        <v>2517</v>
      </c>
      <c r="B2037" s="1" t="s">
        <v>534</v>
      </c>
      <c r="C2037" s="1" t="s">
        <v>128</v>
      </c>
      <c r="D2037" s="1" t="str">
        <f>VLOOKUP(C2037,Products[],2,FALSE)</f>
        <v>Paper Prime 195</v>
      </c>
      <c r="E2037" s="1" t="str">
        <f>VLOOKUP(Orders[[#This Row],[ProductID]],Products[],3,FALSE)</f>
        <v>Office Supplies</v>
      </c>
      <c r="F2037" s="1" t="s">
        <v>23</v>
      </c>
      <c r="G2037" s="1" t="str">
        <f>_xlfn.XLOOKUP(Orders[[#This Row],[CustomerID]],'Customers'!A:A,'Customers'!E:E)</f>
        <v>Home Office</v>
      </c>
      <c r="H2037" s="2">
        <v>45330</v>
      </c>
      <c r="I2037" s="2">
        <v>45329</v>
      </c>
      <c r="J2037">
        <v>18</v>
      </c>
      <c r="K2037">
        <v>1450.93</v>
      </c>
      <c r="L2037">
        <v>0.2</v>
      </c>
      <c r="M2037" s="1" t="s">
        <v>14</v>
      </c>
      <c r="N2037" s="1" t="s">
        <v>34</v>
      </c>
      <c r="O2037" s="1" t="s">
        <v>29</v>
      </c>
      <c r="P2037" s="3">
        <f>Orders[[#This Row],[Quantity]]*Orders[[#This Row],[UnitPrice]]*(1-Orders[[#This Row],[Discount]])</f>
        <v>20893.392000000003</v>
      </c>
      <c r="Q2037" s="1" t="str">
        <f>IF(AND(Orders[[#This Row],[Order Value]]&gt;50000,Orders[[#This Row],[Status]]="Completed"),"Yes","No")</f>
        <v>No</v>
      </c>
      <c r="R2037" s="1" t="str">
        <f>IF(OR(Orders[[#This Row],[Region]]="Dhaka",Orders[[#This Row],[Region]]="Chattogram"),"Priority","Standard")</f>
        <v>Standard</v>
      </c>
      <c r="S2037" s="1" t="str">
        <f>_xlfn.CONCAT(Orders[[#This Row],[OrderID]],Orders[[#This Row],[CustomerID]],Orders[[#This Row],[Order Value]])</f>
        <v>O01107C038820893.392</v>
      </c>
    </row>
    <row r="2038" spans="1:19" x14ac:dyDescent="0.25">
      <c r="A2038" s="1" t="s">
        <v>2518</v>
      </c>
      <c r="B2038" s="1" t="s">
        <v>482</v>
      </c>
      <c r="C2038" s="1" t="s">
        <v>108</v>
      </c>
      <c r="D2038" s="1" t="str">
        <f>VLOOKUP(C2038,Products[],2,FALSE)</f>
        <v>Men Max 446</v>
      </c>
      <c r="E2038" s="1" t="str">
        <f>VLOOKUP(Orders[[#This Row],[ProductID]],Products[],3,FALSE)</f>
        <v>Apparel</v>
      </c>
      <c r="F2038" s="1" t="s">
        <v>19</v>
      </c>
      <c r="G2038" s="1" t="str">
        <f>_xlfn.XLOOKUP(Orders[[#This Row],[CustomerID]],'Customers'!A:A,'Customers'!E:E)</f>
        <v>SMB</v>
      </c>
      <c r="H2038" s="2">
        <v>45725</v>
      </c>
      <c r="I2038" s="2">
        <v>45738</v>
      </c>
      <c r="J2038">
        <v>9</v>
      </c>
      <c r="K2038">
        <v>1285.31</v>
      </c>
      <c r="L2038">
        <v>0.05</v>
      </c>
      <c r="M2038" s="1" t="s">
        <v>43</v>
      </c>
      <c r="N2038" s="1" t="s">
        <v>34</v>
      </c>
      <c r="O2038" s="1" t="s">
        <v>35</v>
      </c>
      <c r="P2038" s="3">
        <f>Orders[[#This Row],[Quantity]]*Orders[[#This Row],[UnitPrice]]*(1-Orders[[#This Row],[Discount]])</f>
        <v>10989.400499999998</v>
      </c>
      <c r="Q2038" s="1" t="str">
        <f>IF(AND(Orders[[#This Row],[Order Value]]&gt;50000,Orders[[#This Row],[Status]]="Completed"),"Yes","No")</f>
        <v>No</v>
      </c>
      <c r="R2038" s="1" t="str">
        <f>IF(OR(Orders[[#This Row],[Region]]="Dhaka",Orders[[#This Row],[Region]]="Chattogram"),"Priority","Standard")</f>
        <v>Standard</v>
      </c>
      <c r="S2038" s="1" t="str">
        <f>_xlfn.CONCAT(Orders[[#This Row],[OrderID]],Orders[[#This Row],[CustomerID]],Orders[[#This Row],[Order Value]])</f>
        <v>O00520C046710989.4005</v>
      </c>
    </row>
    <row r="2039" spans="1:19" x14ac:dyDescent="0.25">
      <c r="A2039" s="1" t="s">
        <v>2519</v>
      </c>
      <c r="B2039" s="1" t="s">
        <v>334</v>
      </c>
      <c r="C2039" s="1" t="s">
        <v>54</v>
      </c>
      <c r="D2039" s="1" t="str">
        <f>VLOOKUP(C2039,Products[],2,FALSE)</f>
        <v>Women Lite 643</v>
      </c>
      <c r="E2039" s="1" t="str">
        <f>VLOOKUP(Orders[[#This Row],[ProductID]],Products[],3,FALSE)</f>
        <v>Apparel</v>
      </c>
      <c r="F2039" s="1" t="s">
        <v>23</v>
      </c>
      <c r="G2039" s="1" t="str">
        <f>_xlfn.XLOOKUP(Orders[[#This Row],[CustomerID]],'Customers'!A:A,'Customers'!E:E)</f>
        <v>consumer</v>
      </c>
      <c r="H2039" s="2">
        <v>45335</v>
      </c>
      <c r="I2039" s="2">
        <v>45337</v>
      </c>
      <c r="J2039">
        <v>20</v>
      </c>
      <c r="K2039">
        <v>251.81</v>
      </c>
      <c r="L2039">
        <v>0.15</v>
      </c>
      <c r="M2039" s="1" t="s">
        <v>52</v>
      </c>
      <c r="N2039" s="1" t="s">
        <v>34</v>
      </c>
      <c r="O2039" s="1" t="s">
        <v>35</v>
      </c>
      <c r="P2039" s="3">
        <f>Orders[[#This Row],[Quantity]]*Orders[[#This Row],[UnitPrice]]*(1-Orders[[#This Row],[Discount]])</f>
        <v>4280.7699999999995</v>
      </c>
      <c r="Q2039" s="1" t="str">
        <f>IF(AND(Orders[[#This Row],[Order Value]]&gt;50000,Orders[[#This Row],[Status]]="Completed"),"Yes","No")</f>
        <v>No</v>
      </c>
      <c r="R2039" s="1" t="str">
        <f>IF(OR(Orders[[#This Row],[Region]]="Dhaka",Orders[[#This Row],[Region]]="Chattogram"),"Priority","Standard")</f>
        <v>Priority</v>
      </c>
      <c r="S2039" s="1" t="str">
        <f>_xlfn.CONCAT(Orders[[#This Row],[OrderID]],Orders[[#This Row],[CustomerID]],Orders[[#This Row],[Order Value]])</f>
        <v>O02701C03934280.77</v>
      </c>
    </row>
    <row r="2040" spans="1:19" x14ac:dyDescent="0.25">
      <c r="A2040" s="1" t="s">
        <v>2520</v>
      </c>
      <c r="B2040" s="1" t="s">
        <v>1507</v>
      </c>
      <c r="C2040" s="1" t="s">
        <v>54</v>
      </c>
      <c r="D2040" s="1" t="str">
        <f>VLOOKUP(C2040,Products[],2,FALSE)</f>
        <v>Women Lite 643</v>
      </c>
      <c r="E2040" s="1" t="str">
        <f>VLOOKUP(Orders[[#This Row],[ProductID]],Products[],3,FALSE)</f>
        <v>Apparel</v>
      </c>
      <c r="F2040" s="1" t="s">
        <v>152</v>
      </c>
      <c r="G2040" s="1" t="str">
        <f>_xlfn.XLOOKUP(Orders[[#This Row],[CustomerID]],'Customers'!A:A,'Customers'!E:E)</f>
        <v>consumer</v>
      </c>
      <c r="H2040" s="2">
        <v>45860</v>
      </c>
      <c r="I2040" s="2">
        <v>45871</v>
      </c>
      <c r="J2040">
        <v>20</v>
      </c>
      <c r="K2040">
        <v>7820.43</v>
      </c>
      <c r="L2040">
        <v>0.2</v>
      </c>
      <c r="M2040" s="1" t="s">
        <v>20</v>
      </c>
      <c r="N2040" s="1" t="s">
        <v>34</v>
      </c>
      <c r="O2040" s="1" t="s">
        <v>35</v>
      </c>
      <c r="P2040" s="3">
        <f>Orders[[#This Row],[Quantity]]*Orders[[#This Row],[UnitPrice]]*(1-Orders[[#This Row],[Discount]])</f>
        <v>125126.88</v>
      </c>
      <c r="Q2040" s="1" t="str">
        <f>IF(AND(Orders[[#This Row],[Order Value]]&gt;50000,Orders[[#This Row],[Status]]="Completed"),"Yes","No")</f>
        <v>Yes</v>
      </c>
      <c r="R2040" s="1" t="str">
        <f>IF(OR(Orders[[#This Row],[Region]]="Dhaka",Orders[[#This Row],[Region]]="Chattogram"),"Priority","Standard")</f>
        <v>Priority</v>
      </c>
      <c r="S2040" s="1" t="str">
        <f>_xlfn.CONCAT(Orders[[#This Row],[OrderID]],Orders[[#This Row],[CustomerID]],Orders[[#This Row],[Order Value]])</f>
        <v>O04713C0072125126.88</v>
      </c>
    </row>
    <row r="2041" spans="1:19" x14ac:dyDescent="0.25">
      <c r="A2041" s="1" t="s">
        <v>2521</v>
      </c>
      <c r="B2041" s="1" t="s">
        <v>873</v>
      </c>
      <c r="C2041" s="1" t="s">
        <v>201</v>
      </c>
      <c r="D2041" s="1" t="str">
        <f>VLOOKUP(C2041,Products[],2,FALSE)</f>
        <v>Men Lite 154 (New)</v>
      </c>
      <c r="E2041" s="1" t="str">
        <f>VLOOKUP(Orders[[#This Row],[ProductID]],Products[],3,FALSE)</f>
        <v>Apparel</v>
      </c>
      <c r="F2041" s="1" t="s">
        <v>79</v>
      </c>
      <c r="G2041" s="1" t="str">
        <f>_xlfn.XLOOKUP(Orders[[#This Row],[CustomerID]],'Customers'!A:A,'Customers'!E:E)</f>
        <v>Corporate</v>
      </c>
      <c r="H2041" s="2">
        <v>45865</v>
      </c>
      <c r="I2041" s="2">
        <v>45873</v>
      </c>
      <c r="J2041">
        <v>24</v>
      </c>
      <c r="K2041">
        <v>5131.16</v>
      </c>
      <c r="L2041">
        <v>0</v>
      </c>
      <c r="M2041" s="1" t="s">
        <v>43</v>
      </c>
      <c r="N2041" s="1" t="s">
        <v>34</v>
      </c>
      <c r="O2041" s="1" t="s">
        <v>35</v>
      </c>
      <c r="P2041" s="3">
        <f>Orders[[#This Row],[Quantity]]*Orders[[#This Row],[UnitPrice]]*(1-Orders[[#This Row],[Discount]])</f>
        <v>123147.84</v>
      </c>
      <c r="Q2041" s="1" t="str">
        <f>IF(AND(Orders[[#This Row],[Order Value]]&gt;50000,Orders[[#This Row],[Status]]="Completed"),"Yes","No")</f>
        <v>Yes</v>
      </c>
      <c r="R2041" s="1" t="str">
        <f>IF(OR(Orders[[#This Row],[Region]]="Dhaka",Orders[[#This Row],[Region]]="Chattogram"),"Priority","Standard")</f>
        <v>Standard</v>
      </c>
      <c r="S2041" s="1" t="str">
        <f>_xlfn.CONCAT(Orders[[#This Row],[OrderID]],Orders[[#This Row],[CustomerID]],Orders[[#This Row],[Order Value]])</f>
        <v>O03418C0074123147.84</v>
      </c>
    </row>
    <row r="2042" spans="1:19" x14ac:dyDescent="0.25">
      <c r="A2042" s="1" t="s">
        <v>2522</v>
      </c>
      <c r="B2042" s="1" t="s">
        <v>394</v>
      </c>
      <c r="C2042" s="1" t="s">
        <v>50</v>
      </c>
      <c r="D2042" s="1" t="str">
        <f>VLOOKUP(C2042,Products[],2,FALSE)</f>
        <v>Kids Pro 311</v>
      </c>
      <c r="E2042" s="1" t="str">
        <f>VLOOKUP(Orders[[#This Row],[ProductID]],Products[],3,FALSE)</f>
        <v>Apparel</v>
      </c>
      <c r="F2042" s="1" t="s">
        <v>13</v>
      </c>
      <c r="G2042" s="1" t="str">
        <f>_xlfn.XLOOKUP(Orders[[#This Row],[CustomerID]],'Customers'!A:A,'Customers'!E:E)</f>
        <v>Corporate</v>
      </c>
      <c r="H2042" s="2">
        <v>45745</v>
      </c>
      <c r="I2042" s="2">
        <v>45756</v>
      </c>
      <c r="J2042">
        <v>2</v>
      </c>
      <c r="K2042">
        <v>2939.84</v>
      </c>
      <c r="L2042">
        <v>0</v>
      </c>
      <c r="M2042" s="1" t="s">
        <v>20</v>
      </c>
      <c r="N2042" s="1" t="s">
        <v>28</v>
      </c>
      <c r="O2042" s="1" t="s">
        <v>21</v>
      </c>
      <c r="P2042" s="3">
        <f>Orders[[#This Row],[Quantity]]*Orders[[#This Row],[UnitPrice]]*(1-Orders[[#This Row],[Discount]])</f>
        <v>5879.68</v>
      </c>
      <c r="Q2042" s="1" t="str">
        <f>IF(AND(Orders[[#This Row],[Order Value]]&gt;50000,Orders[[#This Row],[Status]]="Completed"),"Yes","No")</f>
        <v>No</v>
      </c>
      <c r="R2042" s="1" t="str">
        <f>IF(OR(Orders[[#This Row],[Region]]="Dhaka",Orders[[#This Row],[Region]]="Chattogram"),"Priority","Standard")</f>
        <v>Priority</v>
      </c>
      <c r="S2042" s="1" t="str">
        <f>_xlfn.CONCAT(Orders[[#This Row],[OrderID]],Orders[[#This Row],[CustomerID]],Orders[[#This Row],[Order Value]])</f>
        <v>O03283C03535879.68</v>
      </c>
    </row>
    <row r="2043" spans="1:19" x14ac:dyDescent="0.25">
      <c r="A2043" s="1" t="s">
        <v>2523</v>
      </c>
      <c r="B2043" s="1" t="s">
        <v>324</v>
      </c>
      <c r="C2043" s="1" t="s">
        <v>212</v>
      </c>
      <c r="D2043" s="1" t="str">
        <f>VLOOKUP(C2043,Products[],2,FALSE)</f>
        <v>Binders Lite 858</v>
      </c>
      <c r="E2043" s="1" t="str">
        <f>VLOOKUP(Orders[[#This Row],[ProductID]],Products[],3,FALSE)</f>
        <v>Office Supplies</v>
      </c>
      <c r="F2043" s="1" t="s">
        <v>55</v>
      </c>
      <c r="G2043" s="1" t="str">
        <f>_xlfn.XLOOKUP(Orders[[#This Row],[CustomerID]],'Customers'!A:A,'Customers'!E:E)</f>
        <v>SMB</v>
      </c>
      <c r="H2043" s="2">
        <v>45537</v>
      </c>
      <c r="I2043" s="2">
        <v>45536</v>
      </c>
      <c r="J2043">
        <v>11</v>
      </c>
      <c r="K2043">
        <v>1349.53</v>
      </c>
      <c r="L2043">
        <v>0.05</v>
      </c>
      <c r="M2043" s="1" t="s">
        <v>39</v>
      </c>
      <c r="N2043" s="1" t="s">
        <v>34</v>
      </c>
      <c r="O2043" s="1" t="s">
        <v>35</v>
      </c>
      <c r="P2043" s="3">
        <f>Orders[[#This Row],[Quantity]]*Orders[[#This Row],[UnitPrice]]*(1-Orders[[#This Row],[Discount]])</f>
        <v>14102.5885</v>
      </c>
      <c r="Q2043" s="1" t="str">
        <f>IF(AND(Orders[[#This Row],[Order Value]]&gt;50000,Orders[[#This Row],[Status]]="Completed"),"Yes","No")</f>
        <v>No</v>
      </c>
      <c r="R2043" s="1" t="str">
        <f>IF(OR(Orders[[#This Row],[Region]]="Dhaka",Orders[[#This Row],[Region]]="Chattogram"),"Priority","Standard")</f>
        <v>Standard</v>
      </c>
      <c r="S2043" s="1" t="str">
        <f>_xlfn.CONCAT(Orders[[#This Row],[OrderID]],Orders[[#This Row],[CustomerID]],Orders[[#This Row],[Order Value]])</f>
        <v>O01202C015214102.5885</v>
      </c>
    </row>
    <row r="2044" spans="1:19" x14ac:dyDescent="0.25">
      <c r="A2044" s="1" t="s">
        <v>2524</v>
      </c>
      <c r="B2044" s="1" t="s">
        <v>534</v>
      </c>
      <c r="C2044" s="1" t="s">
        <v>178</v>
      </c>
      <c r="D2044" s="1" t="str">
        <f>VLOOKUP(C2044,Products[],2,FALSE)</f>
        <v>Personal Care Mini 570</v>
      </c>
      <c r="E2044" s="1" t="str">
        <f>VLOOKUP(Orders[[#This Row],[ProductID]],Products[],3,FALSE)</f>
        <v>Groceries</v>
      </c>
      <c r="F2044" s="1" t="s">
        <v>152</v>
      </c>
      <c r="G2044" s="1" t="str">
        <f>_xlfn.XLOOKUP(Orders[[#This Row],[CustomerID]],'Customers'!A:A,'Customers'!E:E)</f>
        <v>Home Office</v>
      </c>
      <c r="H2044" s="2">
        <v>46003</v>
      </c>
      <c r="I2044" s="2">
        <v>46011</v>
      </c>
      <c r="J2044">
        <v>17</v>
      </c>
      <c r="K2044">
        <v>6008.42</v>
      </c>
      <c r="L2044">
        <v>0</v>
      </c>
      <c r="M2044" s="1" t="s">
        <v>14</v>
      </c>
      <c r="N2044" s="1" t="s">
        <v>15</v>
      </c>
      <c r="O2044" s="1" t="s">
        <v>29</v>
      </c>
      <c r="P2044" s="3">
        <f>Orders[[#This Row],[Quantity]]*Orders[[#This Row],[UnitPrice]]*(1-Orders[[#This Row],[Discount]])</f>
        <v>102143.14</v>
      </c>
      <c r="Q2044" s="1" t="str">
        <f>IF(AND(Orders[[#This Row],[Order Value]]&gt;50000,Orders[[#This Row],[Status]]="Completed"),"Yes","No")</f>
        <v>No</v>
      </c>
      <c r="R2044" s="1" t="str">
        <f>IF(OR(Orders[[#This Row],[Region]]="Dhaka",Orders[[#This Row],[Region]]="Chattogram"),"Priority","Standard")</f>
        <v>Standard</v>
      </c>
      <c r="S2044" s="1" t="str">
        <f>_xlfn.CONCAT(Orders[[#This Row],[OrderID]],Orders[[#This Row],[CustomerID]],Orders[[#This Row],[Order Value]])</f>
        <v>O00952C0388102143.14</v>
      </c>
    </row>
    <row r="2045" spans="1:19" x14ac:dyDescent="0.25">
      <c r="A2045" s="1" t="s">
        <v>2525</v>
      </c>
      <c r="B2045" s="1" t="s">
        <v>666</v>
      </c>
      <c r="C2045" s="1" t="s">
        <v>124</v>
      </c>
      <c r="D2045" s="1" t="str">
        <f>VLOOKUP(C2045,Products[],2,FALSE)</f>
        <v>Decor Lite 474</v>
      </c>
      <c r="E2045" s="1" t="str">
        <f>VLOOKUP(Orders[[#This Row],[ProductID]],Products[],3,FALSE)</f>
        <v>Furniture</v>
      </c>
      <c r="F2045" s="1" t="s">
        <v>47</v>
      </c>
      <c r="G2045" s="1" t="str">
        <f>_xlfn.XLOOKUP(Orders[[#This Row],[CustomerID]],'Customers'!A:A,'Customers'!E:E)</f>
        <v>Corporate</v>
      </c>
      <c r="H2045" s="2">
        <v>45648</v>
      </c>
      <c r="I2045" s="2">
        <v>45657</v>
      </c>
      <c r="J2045">
        <v>18</v>
      </c>
      <c r="K2045">
        <v>4710.33</v>
      </c>
      <c r="L2045">
        <v>0</v>
      </c>
      <c r="M2045" s="1" t="s">
        <v>39</v>
      </c>
      <c r="N2045" s="1" t="s">
        <v>84</v>
      </c>
      <c r="O2045" s="1" t="s">
        <v>29</v>
      </c>
      <c r="P2045" s="3">
        <f>Orders[[#This Row],[Quantity]]*Orders[[#This Row],[UnitPrice]]*(1-Orders[[#This Row],[Discount]])</f>
        <v>84785.94</v>
      </c>
      <c r="Q2045" s="1" t="str">
        <f>IF(AND(Orders[[#This Row],[Order Value]]&gt;50000,Orders[[#This Row],[Status]]="Completed"),"Yes","No")</f>
        <v>No</v>
      </c>
      <c r="R2045" s="1" t="str">
        <f>IF(OR(Orders[[#This Row],[Region]]="Dhaka",Orders[[#This Row],[Region]]="Chattogram"),"Priority","Standard")</f>
        <v>Standard</v>
      </c>
      <c r="S2045" s="1" t="str">
        <f>_xlfn.CONCAT(Orders[[#This Row],[OrderID]],Orders[[#This Row],[CustomerID]],Orders[[#This Row],[Order Value]])</f>
        <v>O04189C036584785.94</v>
      </c>
    </row>
    <row r="2046" spans="1:19" x14ac:dyDescent="0.25">
      <c r="A2046" s="1" t="s">
        <v>2526</v>
      </c>
      <c r="B2046" s="1" t="s">
        <v>572</v>
      </c>
      <c r="C2046" s="1" t="s">
        <v>65</v>
      </c>
      <c r="D2046" s="1" t="str">
        <f>VLOOKUP(C2046,Products[],2,FALSE)</f>
        <v>Household Classic 671</v>
      </c>
      <c r="E2046" s="1" t="str">
        <f>VLOOKUP(Orders[[#This Row],[ProductID]],Products[],3,FALSE)</f>
        <v>Groceries</v>
      </c>
      <c r="F2046" s="1" t="s">
        <v>42</v>
      </c>
      <c r="G2046" s="1" t="str">
        <f>_xlfn.XLOOKUP(Orders[[#This Row],[CustomerID]],'Customers'!A:A,'Customers'!E:E)</f>
        <v>consumer</v>
      </c>
      <c r="H2046" s="2">
        <v>45624</v>
      </c>
      <c r="I2046" s="2">
        <v>45624</v>
      </c>
      <c r="J2046">
        <v>13</v>
      </c>
      <c r="K2046">
        <v>5044.71</v>
      </c>
      <c r="L2046">
        <v>0</v>
      </c>
      <c r="M2046" s="1" t="s">
        <v>43</v>
      </c>
      <c r="N2046" s="1" t="s">
        <v>28</v>
      </c>
      <c r="O2046" s="1" t="s">
        <v>21</v>
      </c>
      <c r="P2046" s="3">
        <f>Orders[[#This Row],[Quantity]]*Orders[[#This Row],[UnitPrice]]*(1-Orders[[#This Row],[Discount]])</f>
        <v>65581.23</v>
      </c>
      <c r="Q2046" s="1" t="str">
        <f>IF(AND(Orders[[#This Row],[Order Value]]&gt;50000,Orders[[#This Row],[Status]]="Completed"),"Yes","No")</f>
        <v>No</v>
      </c>
      <c r="R2046" s="1" t="str">
        <f>IF(OR(Orders[[#This Row],[Region]]="Dhaka",Orders[[#This Row],[Region]]="Chattogram"),"Priority","Standard")</f>
        <v>Standard</v>
      </c>
      <c r="S2046" s="1" t="str">
        <f>_xlfn.CONCAT(Orders[[#This Row],[OrderID]],Orders[[#This Row],[CustomerID]],Orders[[#This Row],[Order Value]])</f>
        <v>O02221C026365581.23</v>
      </c>
    </row>
    <row r="2047" spans="1:19" x14ac:dyDescent="0.25">
      <c r="A2047" s="1" t="s">
        <v>1214</v>
      </c>
      <c r="B2047" s="1" t="s">
        <v>553</v>
      </c>
      <c r="C2047" s="1" t="s">
        <v>160</v>
      </c>
      <c r="D2047" s="1" t="str">
        <f>VLOOKUP(C2047,Products[],2,FALSE)</f>
        <v>Audio Pro 619</v>
      </c>
      <c r="E2047" s="1" t="str">
        <f>VLOOKUP(Orders[[#This Row],[ProductID]],Products[],3,FALSE)</f>
        <v>Electronics</v>
      </c>
      <c r="F2047" s="1" t="s">
        <v>125</v>
      </c>
      <c r="G2047" s="1" t="str">
        <f>_xlfn.XLOOKUP(Orders[[#This Row],[CustomerID]],'Customers'!A:A,'Customers'!E:E)</f>
        <v>consumer</v>
      </c>
      <c r="H2047" s="2">
        <v>45338</v>
      </c>
      <c r="I2047" s="2">
        <v>45340</v>
      </c>
      <c r="J2047">
        <v>20</v>
      </c>
      <c r="K2047">
        <v>5152.01</v>
      </c>
      <c r="L2047">
        <v>0</v>
      </c>
      <c r="M2047" s="1" t="s">
        <v>43</v>
      </c>
      <c r="N2047" s="1" t="s">
        <v>34</v>
      </c>
      <c r="O2047" s="1" t="s">
        <v>29</v>
      </c>
      <c r="P2047" s="3">
        <f>Orders[[#This Row],[Quantity]]*Orders[[#This Row],[UnitPrice]]*(1-Orders[[#This Row],[Discount]])</f>
        <v>103040.20000000001</v>
      </c>
      <c r="Q2047" s="1" t="str">
        <f>IF(AND(Orders[[#This Row],[Order Value]]&gt;50000,Orders[[#This Row],[Status]]="Completed"),"Yes","No")</f>
        <v>Yes</v>
      </c>
      <c r="R2047" s="1" t="str">
        <f>IF(OR(Orders[[#This Row],[Region]]="Dhaka",Orders[[#This Row],[Region]]="Chattogram"),"Priority","Standard")</f>
        <v>Standard</v>
      </c>
      <c r="S2047" s="1" t="str">
        <f>_xlfn.CONCAT(Orders[[#This Row],[OrderID]],Orders[[#This Row],[CustomerID]],Orders[[#This Row],[Order Value]])</f>
        <v>O00929C0151103040.2</v>
      </c>
    </row>
    <row r="2048" spans="1:19" x14ac:dyDescent="0.25">
      <c r="A2048" s="1" t="s">
        <v>2527</v>
      </c>
      <c r="B2048" s="1" t="s">
        <v>740</v>
      </c>
      <c r="C2048" s="1" t="s">
        <v>162</v>
      </c>
      <c r="D2048" s="1" t="str">
        <f>VLOOKUP(C2048,Products[],2,FALSE)</f>
        <v>Binders Lite 852</v>
      </c>
      <c r="E2048" s="1" t="str">
        <f>VLOOKUP(Orders[[#This Row],[ProductID]],Products[],3,FALSE)</f>
        <v>Office Supplies</v>
      </c>
      <c r="F2048" s="1" t="s">
        <v>79</v>
      </c>
      <c r="G2048" s="1" t="str">
        <f>_xlfn.XLOOKUP(Orders[[#This Row],[CustomerID]],'Customers'!A:A,'Customers'!E:E)</f>
        <v>consumer</v>
      </c>
      <c r="H2048" s="2">
        <v>45921</v>
      </c>
      <c r="I2048" s="2">
        <v>45925</v>
      </c>
      <c r="J2048">
        <v>7</v>
      </c>
      <c r="K2048">
        <v>3192.9</v>
      </c>
      <c r="L2048">
        <v>0</v>
      </c>
      <c r="M2048" s="1" t="s">
        <v>20</v>
      </c>
      <c r="N2048" s="1" t="s">
        <v>15</v>
      </c>
      <c r="O2048" s="1" t="s">
        <v>24</v>
      </c>
      <c r="P2048" s="3">
        <f>Orders[[#This Row],[Quantity]]*Orders[[#This Row],[UnitPrice]]*(1-Orders[[#This Row],[Discount]])</f>
        <v>22350.3</v>
      </c>
      <c r="Q2048" s="1" t="str">
        <f>IF(AND(Orders[[#This Row],[Order Value]]&gt;50000,Orders[[#This Row],[Status]]="Completed"),"Yes","No")</f>
        <v>No</v>
      </c>
      <c r="R2048" s="1" t="str">
        <f>IF(OR(Orders[[#This Row],[Region]]="Dhaka",Orders[[#This Row],[Region]]="Chattogram"),"Priority","Standard")</f>
        <v>Priority</v>
      </c>
      <c r="S2048" s="1" t="str">
        <f>_xlfn.CONCAT(Orders[[#This Row],[OrderID]],Orders[[#This Row],[CustomerID]],Orders[[#This Row],[Order Value]])</f>
        <v>O00358C000822350.3</v>
      </c>
    </row>
    <row r="2049" spans="1:19" hidden="1" x14ac:dyDescent="0.25">
      <c r="A2049" s="1" t="s">
        <v>2528</v>
      </c>
      <c r="B2049" s="1" t="s">
        <v>1069</v>
      </c>
      <c r="C2049" s="1" t="s">
        <v>221</v>
      </c>
      <c r="D2049" s="1" t="e">
        <f>VLOOKUP(C2049,Products[],2,FALSE)</f>
        <v>#N/A</v>
      </c>
      <c r="E2049" s="1" t="e">
        <f>VLOOKUP(Orders[[#This Row],[ProductID]],Products[],3,FALSE)</f>
        <v>#N/A</v>
      </c>
      <c r="F2049" s="1" t="s">
        <v>42</v>
      </c>
      <c r="G2049" s="1" t="str">
        <f>_xlfn.XLOOKUP(Orders[[#This Row],[CustomerID]],'Customers'!A:A,'Customers'!E:E)</f>
        <v>consumer</v>
      </c>
      <c r="H2049" s="2">
        <v>45915</v>
      </c>
      <c r="I2049" s="2">
        <v>45924</v>
      </c>
      <c r="J2049">
        <v>4</v>
      </c>
      <c r="K2049">
        <v>7015.96</v>
      </c>
      <c r="L2049">
        <v>0.1</v>
      </c>
      <c r="M2049" s="1" t="s">
        <v>14</v>
      </c>
      <c r="N2049" s="1" t="s">
        <v>34</v>
      </c>
      <c r="O2049" s="1" t="s">
        <v>29</v>
      </c>
      <c r="P2049" s="3">
        <f>Orders[[#This Row],[Quantity]]*Orders[[#This Row],[UnitPrice]]*(1-Orders[[#This Row],[Discount]])</f>
        <v>25257.456000000002</v>
      </c>
      <c r="Q2049" s="1" t="str">
        <f>IF(AND(Orders[[#This Row],[Order Value]]&gt;50000,Orders[[#This Row],[Status]]="Completed"),"Yes","No")</f>
        <v>No</v>
      </c>
      <c r="R2049" s="1" t="str">
        <f>IF(OR(Orders[[#This Row],[Region]]="Dhaka",Orders[[#This Row],[Region]]="Chattogram"),"Priority","Standard")</f>
        <v>Standard</v>
      </c>
      <c r="S2049" s="1" t="str">
        <f>_xlfn.CONCAT(Orders[[#This Row],[OrderID]],Orders[[#This Row],[CustomerID]],Orders[[#This Row],[Order Value]])</f>
        <v>O02063C019025257.456</v>
      </c>
    </row>
    <row r="2050" spans="1:19" hidden="1" x14ac:dyDescent="0.25">
      <c r="A2050" s="1" t="s">
        <v>2529</v>
      </c>
      <c r="B2050" s="1" t="s">
        <v>878</v>
      </c>
      <c r="C2050" s="1" t="s">
        <v>38</v>
      </c>
      <c r="D2050" s="1" t="e">
        <f>VLOOKUP(C2050,Products[],2,FALSE)</f>
        <v>#N/A</v>
      </c>
      <c r="E2050" s="1" t="e">
        <f>VLOOKUP(Orders[[#This Row],[ProductID]],Products[],3,FALSE)</f>
        <v>#N/A</v>
      </c>
      <c r="F2050" s="1" t="s">
        <v>55</v>
      </c>
      <c r="G2050" s="1" t="str">
        <f>_xlfn.XLOOKUP(Orders[[#This Row],[CustomerID]],'Customers'!A:A,'Customers'!E:E)</f>
        <v>Corporate</v>
      </c>
      <c r="H2050" s="2">
        <v>45483</v>
      </c>
      <c r="I2050" s="2">
        <v>45493</v>
      </c>
      <c r="J2050">
        <v>23</v>
      </c>
      <c r="K2050">
        <v>4433.5600000000004</v>
      </c>
      <c r="L2050">
        <v>0.05</v>
      </c>
      <c r="M2050" s="1" t="s">
        <v>52</v>
      </c>
      <c r="N2050" s="1" t="s">
        <v>34</v>
      </c>
      <c r="O2050" s="1" t="s">
        <v>24</v>
      </c>
      <c r="P2050" s="3">
        <f>Orders[[#This Row],[Quantity]]*Orders[[#This Row],[UnitPrice]]*(1-Orders[[#This Row],[Discount]])</f>
        <v>96873.285999999993</v>
      </c>
      <c r="Q2050" s="1" t="str">
        <f>IF(AND(Orders[[#This Row],[Order Value]]&gt;50000,Orders[[#This Row],[Status]]="Completed"),"Yes","No")</f>
        <v>Yes</v>
      </c>
      <c r="R2050" s="1" t="str">
        <f>IF(OR(Orders[[#This Row],[Region]]="Dhaka",Orders[[#This Row],[Region]]="Chattogram"),"Priority","Standard")</f>
        <v>Priority</v>
      </c>
      <c r="S2050" s="1" t="str">
        <f>_xlfn.CONCAT(Orders[[#This Row],[OrderID]],Orders[[#This Row],[CustomerID]],Orders[[#This Row],[Order Value]])</f>
        <v>O02190C025796873.286</v>
      </c>
    </row>
    <row r="2051" spans="1:19" x14ac:dyDescent="0.25">
      <c r="A2051" s="1" t="s">
        <v>2530</v>
      </c>
      <c r="B2051" s="1" t="s">
        <v>833</v>
      </c>
      <c r="C2051" s="1" t="s">
        <v>151</v>
      </c>
      <c r="D2051" s="1" t="str">
        <f>VLOOKUP(C2051,Products[],2,FALSE)</f>
        <v>Paper Lite 570</v>
      </c>
      <c r="E2051" s="1" t="str">
        <f>VLOOKUP(Orders[[#This Row],[ProductID]],Products[],3,FALSE)</f>
        <v>Office Supplies</v>
      </c>
      <c r="F2051" s="1" t="s">
        <v>55</v>
      </c>
      <c r="G2051" s="1" t="str">
        <f>_xlfn.XLOOKUP(Orders[[#This Row],[CustomerID]],'Customers'!A:A,'Customers'!E:E)</f>
        <v>consumer</v>
      </c>
      <c r="H2051" s="2">
        <v>45651</v>
      </c>
      <c r="I2051" s="2">
        <v>45654</v>
      </c>
      <c r="J2051">
        <v>5</v>
      </c>
      <c r="K2051">
        <v>7583.83</v>
      </c>
      <c r="L2051">
        <v>0</v>
      </c>
      <c r="M2051" s="1" t="s">
        <v>14</v>
      </c>
      <c r="N2051" s="1" t="s">
        <v>28</v>
      </c>
      <c r="O2051" s="1" t="s">
        <v>29</v>
      </c>
      <c r="P2051" s="3">
        <f>Orders[[#This Row],[Quantity]]*Orders[[#This Row],[UnitPrice]]*(1-Orders[[#This Row],[Discount]])</f>
        <v>37919.15</v>
      </c>
      <c r="Q2051" s="1" t="str">
        <f>IF(AND(Orders[[#This Row],[Order Value]]&gt;50000,Orders[[#This Row],[Status]]="Completed"),"Yes","No")</f>
        <v>No</v>
      </c>
      <c r="R2051" s="1" t="str">
        <f>IF(OR(Orders[[#This Row],[Region]]="Dhaka",Orders[[#This Row],[Region]]="Chattogram"),"Priority","Standard")</f>
        <v>Standard</v>
      </c>
      <c r="S2051" s="1" t="str">
        <f>_xlfn.CONCAT(Orders[[#This Row],[OrderID]],Orders[[#This Row],[CustomerID]],Orders[[#This Row],[Order Value]])</f>
        <v>O00340C014037919.15</v>
      </c>
    </row>
    <row r="2052" spans="1:19" x14ac:dyDescent="0.25">
      <c r="A2052" s="1" t="s">
        <v>2531</v>
      </c>
      <c r="B2052" s="1" t="s">
        <v>180</v>
      </c>
      <c r="C2052" s="1" t="s">
        <v>124</v>
      </c>
      <c r="D2052" s="1" t="str">
        <f>VLOOKUP(C2052,Products[],2,FALSE)</f>
        <v>Decor Lite 474</v>
      </c>
      <c r="E2052" s="1" t="str">
        <f>VLOOKUP(Orders[[#This Row],[ProductID]],Products[],3,FALSE)</f>
        <v>Furniture</v>
      </c>
      <c r="F2052" s="1" t="s">
        <v>33</v>
      </c>
      <c r="G2052" s="1" t="str">
        <f>_xlfn.XLOOKUP(Orders[[#This Row],[CustomerID]],'Customers'!A:A,'Customers'!E:E)</f>
        <v>Corporate</v>
      </c>
      <c r="H2052" s="2">
        <v>45928</v>
      </c>
      <c r="I2052" s="2">
        <v>45942</v>
      </c>
      <c r="J2052">
        <v>4</v>
      </c>
      <c r="K2052">
        <v>5970.02</v>
      </c>
      <c r="L2052">
        <v>0.05</v>
      </c>
      <c r="M2052" s="1" t="s">
        <v>14</v>
      </c>
      <c r="N2052" s="1" t="s">
        <v>84</v>
      </c>
      <c r="O2052" s="1" t="s">
        <v>35</v>
      </c>
      <c r="P2052" s="3">
        <f>Orders[[#This Row],[Quantity]]*Orders[[#This Row],[UnitPrice]]*(1-Orders[[#This Row],[Discount]])</f>
        <v>22686.076000000001</v>
      </c>
      <c r="Q2052" s="1" t="str">
        <f>IF(AND(Orders[[#This Row],[Order Value]]&gt;50000,Orders[[#This Row],[Status]]="Completed"),"Yes","No")</f>
        <v>No</v>
      </c>
      <c r="R2052" s="1" t="str">
        <f>IF(OR(Orders[[#This Row],[Region]]="Dhaka",Orders[[#This Row],[Region]]="Chattogram"),"Priority","Standard")</f>
        <v>Standard</v>
      </c>
      <c r="S2052" s="1" t="str">
        <f>_xlfn.CONCAT(Orders[[#This Row],[OrderID]],Orders[[#This Row],[CustomerID]],Orders[[#This Row],[Order Value]])</f>
        <v>O04143C030122686.076</v>
      </c>
    </row>
    <row r="2053" spans="1:19" x14ac:dyDescent="0.25">
      <c r="A2053" s="1" t="s">
        <v>2532</v>
      </c>
      <c r="B2053" s="1" t="s">
        <v>736</v>
      </c>
      <c r="C2053" s="1" t="s">
        <v>73</v>
      </c>
      <c r="D2053" s="1" t="str">
        <f>VLOOKUP(C2053,Products[],2,FALSE)</f>
        <v>Mobile Accessories Max 508</v>
      </c>
      <c r="E2053" s="1" t="str">
        <f>VLOOKUP(Orders[[#This Row],[ProductID]],Products[],3,FALSE)</f>
        <v>Electronics</v>
      </c>
      <c r="F2053" s="1" t="s">
        <v>125</v>
      </c>
      <c r="G2053" s="1" t="str">
        <f>_xlfn.XLOOKUP(Orders[[#This Row],[CustomerID]],'Customers'!A:A,'Customers'!E:E)</f>
        <v>consumer</v>
      </c>
      <c r="H2053" s="2">
        <v>45507</v>
      </c>
      <c r="I2053" s="2">
        <v>45521</v>
      </c>
      <c r="J2053">
        <v>12</v>
      </c>
      <c r="K2053">
        <v>3594.28</v>
      </c>
      <c r="L2053">
        <v>0</v>
      </c>
      <c r="M2053" s="1" t="s">
        <v>43</v>
      </c>
      <c r="N2053" s="1" t="s">
        <v>34</v>
      </c>
      <c r="O2053" s="1" t="s">
        <v>35</v>
      </c>
      <c r="P2053" s="3">
        <f>Orders[[#This Row],[Quantity]]*Orders[[#This Row],[UnitPrice]]*(1-Orders[[#This Row],[Discount]])</f>
        <v>43131.360000000001</v>
      </c>
      <c r="Q2053" s="1" t="str">
        <f>IF(AND(Orders[[#This Row],[Order Value]]&gt;50000,Orders[[#This Row],[Status]]="Completed"),"Yes","No")</f>
        <v>No</v>
      </c>
      <c r="R2053" s="1" t="str">
        <f>IF(OR(Orders[[#This Row],[Region]]="Dhaka",Orders[[#This Row],[Region]]="Chattogram"),"Priority","Standard")</f>
        <v>Standard</v>
      </c>
      <c r="S2053" s="1" t="str">
        <f>_xlfn.CONCAT(Orders[[#This Row],[OrderID]],Orders[[#This Row],[CustomerID]],Orders[[#This Row],[Order Value]])</f>
        <v>O00017C027143131.36</v>
      </c>
    </row>
    <row r="2054" spans="1:19" x14ac:dyDescent="0.25">
      <c r="A2054" s="1" t="s">
        <v>2533</v>
      </c>
      <c r="B2054" s="1" t="s">
        <v>90</v>
      </c>
      <c r="C2054" s="1" t="s">
        <v>73</v>
      </c>
      <c r="D2054" s="1" t="str">
        <f>VLOOKUP(C2054,Products[],2,FALSE)</f>
        <v>Mobile Accessories Max 508</v>
      </c>
      <c r="E2054" s="1" t="str">
        <f>VLOOKUP(Orders[[#This Row],[ProductID]],Products[],3,FALSE)</f>
        <v>Electronics</v>
      </c>
      <c r="F2054" s="1" t="s">
        <v>105</v>
      </c>
      <c r="G2054" s="1" t="str">
        <f>_xlfn.XLOOKUP(Orders[[#This Row],[CustomerID]],'Customers'!A:A,'Customers'!E:E)</f>
        <v>consumer</v>
      </c>
      <c r="H2054" s="2">
        <v>45784</v>
      </c>
      <c r="I2054" s="2">
        <v>45786</v>
      </c>
      <c r="J2054">
        <v>18</v>
      </c>
      <c r="K2054">
        <v>3534.93</v>
      </c>
      <c r="L2054">
        <v>0.1</v>
      </c>
      <c r="M2054" s="1" t="s">
        <v>20</v>
      </c>
      <c r="N2054" s="1" t="s">
        <v>34</v>
      </c>
      <c r="O2054" s="1" t="s">
        <v>21</v>
      </c>
      <c r="P2054" s="3">
        <f>Orders[[#This Row],[Quantity]]*Orders[[#This Row],[UnitPrice]]*(1-Orders[[#This Row],[Discount]])</f>
        <v>57265.866000000002</v>
      </c>
      <c r="Q2054" s="1" t="str">
        <f>IF(AND(Orders[[#This Row],[Order Value]]&gt;50000,Orders[[#This Row],[Status]]="Completed"),"Yes","No")</f>
        <v>Yes</v>
      </c>
      <c r="R2054" s="1" t="str">
        <f>IF(OR(Orders[[#This Row],[Region]]="Dhaka",Orders[[#This Row],[Region]]="Chattogram"),"Priority","Standard")</f>
        <v>Priority</v>
      </c>
      <c r="S2054" s="1" t="str">
        <f>_xlfn.CONCAT(Orders[[#This Row],[OrderID]],Orders[[#This Row],[CustomerID]],Orders[[#This Row],[Order Value]])</f>
        <v>O02074C014157265.866</v>
      </c>
    </row>
    <row r="2055" spans="1:19" x14ac:dyDescent="0.25">
      <c r="A2055" s="1" t="s">
        <v>2534</v>
      </c>
      <c r="B2055" s="1" t="s">
        <v>198</v>
      </c>
      <c r="C2055" s="1" t="s">
        <v>121</v>
      </c>
      <c r="D2055" s="1" t="str">
        <f>VLOOKUP(C2055,Products[],2,FALSE)</f>
        <v>Storage Max 865</v>
      </c>
      <c r="E2055" s="1" t="str">
        <f>VLOOKUP(Orders[[#This Row],[ProductID]],Products[],3,FALSE)</f>
        <v>Furniture</v>
      </c>
      <c r="F2055" s="1" t="s">
        <v>59</v>
      </c>
      <c r="G2055" s="1" t="str">
        <f>_xlfn.XLOOKUP(Orders[[#This Row],[CustomerID]],'Customers'!A:A,'Customers'!E:E)</f>
        <v>Home Office</v>
      </c>
      <c r="H2055" s="2">
        <v>45524</v>
      </c>
      <c r="I2055" s="2">
        <v>45529</v>
      </c>
      <c r="J2055">
        <v>19</v>
      </c>
      <c r="K2055">
        <v>2567.4899999999998</v>
      </c>
      <c r="L2055">
        <v>0.15</v>
      </c>
      <c r="M2055" s="1" t="s">
        <v>39</v>
      </c>
      <c r="N2055" s="1" t="s">
        <v>28</v>
      </c>
      <c r="O2055" s="1" t="s">
        <v>35</v>
      </c>
      <c r="P2055" s="3">
        <f>Orders[[#This Row],[Quantity]]*Orders[[#This Row],[UnitPrice]]*(1-Orders[[#This Row],[Discount]])</f>
        <v>41464.963499999998</v>
      </c>
      <c r="Q2055" s="1" t="str">
        <f>IF(AND(Orders[[#This Row],[Order Value]]&gt;50000,Orders[[#This Row],[Status]]="Completed"),"Yes","No")</f>
        <v>No</v>
      </c>
      <c r="R2055" s="1" t="str">
        <f>IF(OR(Orders[[#This Row],[Region]]="Dhaka",Orders[[#This Row],[Region]]="Chattogram"),"Priority","Standard")</f>
        <v>Standard</v>
      </c>
      <c r="S2055" s="1" t="str">
        <f>_xlfn.CONCAT(Orders[[#This Row],[OrderID]],Orders[[#This Row],[CustomerID]],Orders[[#This Row],[Order Value]])</f>
        <v>O05603C004641464.9635</v>
      </c>
    </row>
    <row r="2056" spans="1:19" x14ac:dyDescent="0.25">
      <c r="A2056" s="1" t="s">
        <v>2535</v>
      </c>
      <c r="B2056" s="1" t="s">
        <v>451</v>
      </c>
      <c r="C2056" s="1" t="s">
        <v>201</v>
      </c>
      <c r="D2056" s="1" t="str">
        <f>VLOOKUP(C2056,Products[],2,FALSE)</f>
        <v>Men Lite 154 (New)</v>
      </c>
      <c r="E2056" s="1" t="str">
        <f>VLOOKUP(Orders[[#This Row],[ProductID]],Products[],3,FALSE)</f>
        <v>Apparel</v>
      </c>
      <c r="F2056" s="1" t="s">
        <v>152</v>
      </c>
      <c r="G2056" s="1" t="str">
        <f>_xlfn.XLOOKUP(Orders[[#This Row],[CustomerID]],'Customers'!A:A,'Customers'!E:E)</f>
        <v>consumer</v>
      </c>
      <c r="H2056" s="2">
        <v>45599</v>
      </c>
      <c r="I2056" s="2">
        <v>45605</v>
      </c>
      <c r="J2056">
        <v>12</v>
      </c>
      <c r="K2056">
        <v>5643.13</v>
      </c>
      <c r="L2056">
        <v>0</v>
      </c>
      <c r="M2056" s="1" t="s">
        <v>39</v>
      </c>
      <c r="N2056" s="1" t="s">
        <v>34</v>
      </c>
      <c r="O2056" s="1" t="s">
        <v>29</v>
      </c>
      <c r="P2056" s="3">
        <f>Orders[[#This Row],[Quantity]]*Orders[[#This Row],[UnitPrice]]*(1-Orders[[#This Row],[Discount]])</f>
        <v>67717.56</v>
      </c>
      <c r="Q2056" s="1" t="str">
        <f>IF(AND(Orders[[#This Row],[Order Value]]&gt;50000,Orders[[#This Row],[Status]]="Completed"),"Yes","No")</f>
        <v>Yes</v>
      </c>
      <c r="R2056" s="1" t="str">
        <f>IF(OR(Orders[[#This Row],[Region]]="Dhaka",Orders[[#This Row],[Region]]="Chattogram"),"Priority","Standard")</f>
        <v>Standard</v>
      </c>
      <c r="S2056" s="1" t="str">
        <f>_xlfn.CONCAT(Orders[[#This Row],[OrderID]],Orders[[#This Row],[CustomerID]],Orders[[#This Row],[Order Value]])</f>
        <v>O03272C015467717.56</v>
      </c>
    </row>
    <row r="2057" spans="1:19" x14ac:dyDescent="0.25">
      <c r="A2057" s="1" t="s">
        <v>2536</v>
      </c>
      <c r="B2057" s="1" t="s">
        <v>288</v>
      </c>
      <c r="C2057" s="1" t="s">
        <v>114</v>
      </c>
      <c r="D2057" s="1" t="str">
        <f>VLOOKUP(C2057,Products[],2,FALSE)</f>
        <v>Snacks Standard 963</v>
      </c>
      <c r="E2057" s="1" t="str">
        <f>VLOOKUP(Orders[[#This Row],[ProductID]],Products[],3,FALSE)</f>
        <v>Groceries</v>
      </c>
      <c r="F2057" s="1" t="s">
        <v>63</v>
      </c>
      <c r="G2057" s="1" t="str">
        <f>_xlfn.XLOOKUP(Orders[[#This Row],[CustomerID]],'Customers'!A:A,'Customers'!E:E)</f>
        <v>Corporate</v>
      </c>
      <c r="H2057" s="2">
        <v>45999</v>
      </c>
      <c r="I2057" s="2">
        <v>46008</v>
      </c>
      <c r="J2057">
        <v>17</v>
      </c>
      <c r="K2057">
        <v>7105.2</v>
      </c>
      <c r="L2057">
        <v>0.1</v>
      </c>
      <c r="M2057" s="1" t="s">
        <v>20</v>
      </c>
      <c r="N2057" s="1" t="s">
        <v>28</v>
      </c>
      <c r="O2057" s="1" t="s">
        <v>35</v>
      </c>
      <c r="P2057" s="3">
        <f>Orders[[#This Row],[Quantity]]*Orders[[#This Row],[UnitPrice]]*(1-Orders[[#This Row],[Discount]])</f>
        <v>108709.56</v>
      </c>
      <c r="Q2057" s="1" t="str">
        <f>IF(AND(Orders[[#This Row],[Order Value]]&gt;50000,Orders[[#This Row],[Status]]="Completed"),"Yes","No")</f>
        <v>No</v>
      </c>
      <c r="R2057" s="1" t="str">
        <f>IF(OR(Orders[[#This Row],[Region]]="Dhaka",Orders[[#This Row],[Region]]="Chattogram"),"Priority","Standard")</f>
        <v>Priority</v>
      </c>
      <c r="S2057" s="1" t="str">
        <f>_xlfn.CONCAT(Orders[[#This Row],[OrderID]],Orders[[#This Row],[CustomerID]],Orders[[#This Row],[Order Value]])</f>
        <v>O02526C0090108709.56</v>
      </c>
    </row>
    <row r="2058" spans="1:19" x14ac:dyDescent="0.25">
      <c r="A2058" s="1" t="s">
        <v>2537</v>
      </c>
      <c r="B2058" s="1" t="s">
        <v>779</v>
      </c>
      <c r="C2058" s="1" t="s">
        <v>148</v>
      </c>
      <c r="D2058" s="1" t="str">
        <f>VLOOKUP(C2058,Products[],2,FALSE)</f>
        <v>Audio Classic 927</v>
      </c>
      <c r="E2058" s="1" t="str">
        <f>VLOOKUP(Orders[[#This Row],[ProductID]],Products[],3,FALSE)</f>
        <v>Electronics</v>
      </c>
      <c r="F2058" s="1" t="s">
        <v>63</v>
      </c>
      <c r="G2058" s="1" t="str">
        <f>_xlfn.XLOOKUP(Orders[[#This Row],[CustomerID]],'Customers'!A:A,'Customers'!E:E)</f>
        <v>SMB</v>
      </c>
      <c r="H2058" s="2">
        <v>45334</v>
      </c>
      <c r="I2058" s="2">
        <v>45343</v>
      </c>
      <c r="J2058">
        <v>19</v>
      </c>
      <c r="K2058">
        <v>4578.09</v>
      </c>
      <c r="L2058">
        <v>0.05</v>
      </c>
      <c r="M2058" s="1" t="s">
        <v>43</v>
      </c>
      <c r="N2058" s="1" t="s">
        <v>34</v>
      </c>
      <c r="O2058" s="1" t="s">
        <v>29</v>
      </c>
      <c r="P2058" s="3">
        <f>Orders[[#This Row],[Quantity]]*Orders[[#This Row],[UnitPrice]]*(1-Orders[[#This Row],[Discount]])</f>
        <v>82634.5245</v>
      </c>
      <c r="Q2058" s="1" t="str">
        <f>IF(AND(Orders[[#This Row],[Order Value]]&gt;50000,Orders[[#This Row],[Status]]="Completed"),"Yes","No")</f>
        <v>Yes</v>
      </c>
      <c r="R2058" s="1" t="str">
        <f>IF(OR(Orders[[#This Row],[Region]]="Dhaka",Orders[[#This Row],[Region]]="Chattogram"),"Priority","Standard")</f>
        <v>Standard</v>
      </c>
      <c r="S2058" s="1" t="str">
        <f>_xlfn.CONCAT(Orders[[#This Row],[OrderID]],Orders[[#This Row],[CustomerID]],Orders[[#This Row],[Order Value]])</f>
        <v>O04557C012182634.5245</v>
      </c>
    </row>
    <row r="2059" spans="1:19" hidden="1" x14ac:dyDescent="0.25">
      <c r="A2059" s="1" t="s">
        <v>2538</v>
      </c>
      <c r="B2059" s="1" t="s">
        <v>26</v>
      </c>
      <c r="C2059" s="1" t="s">
        <v>38</v>
      </c>
      <c r="D2059" s="1" t="e">
        <f>VLOOKUP(C2059,Products[],2,FALSE)</f>
        <v>#N/A</v>
      </c>
      <c r="E2059" s="1" t="e">
        <f>VLOOKUP(Orders[[#This Row],[ProductID]],Products[],3,FALSE)</f>
        <v>#N/A</v>
      </c>
      <c r="F2059" s="1" t="s">
        <v>63</v>
      </c>
      <c r="G2059" s="1" t="str">
        <f>_xlfn.XLOOKUP(Orders[[#This Row],[CustomerID]],'Customers'!A:A,'Customers'!E:E)</f>
        <v>Home Office</v>
      </c>
      <c r="H2059" s="2">
        <v>45592</v>
      </c>
      <c r="I2059" s="2">
        <v>45594</v>
      </c>
      <c r="J2059">
        <v>11</v>
      </c>
      <c r="K2059">
        <v>981.77</v>
      </c>
      <c r="L2059">
        <v>0.05</v>
      </c>
      <c r="M2059" s="1" t="s">
        <v>43</v>
      </c>
      <c r="N2059" s="1" t="s">
        <v>84</v>
      </c>
      <c r="O2059" s="1" t="s">
        <v>24</v>
      </c>
      <c r="P2059" s="3">
        <f>Orders[[#This Row],[Quantity]]*Orders[[#This Row],[UnitPrice]]*(1-Orders[[#This Row],[Discount]])</f>
        <v>10259.496499999999</v>
      </c>
      <c r="Q2059" s="1" t="str">
        <f>IF(AND(Orders[[#This Row],[Order Value]]&gt;50000,Orders[[#This Row],[Status]]="Completed"),"Yes","No")</f>
        <v>No</v>
      </c>
      <c r="R2059" s="1" t="str">
        <f>IF(OR(Orders[[#This Row],[Region]]="Dhaka",Orders[[#This Row],[Region]]="Chattogram"),"Priority","Standard")</f>
        <v>Standard</v>
      </c>
      <c r="S2059" s="1" t="str">
        <f>_xlfn.CONCAT(Orders[[#This Row],[OrderID]],Orders[[#This Row],[CustomerID]],Orders[[#This Row],[Order Value]])</f>
        <v>O02081C043510259.4965</v>
      </c>
    </row>
    <row r="2060" spans="1:19" x14ac:dyDescent="0.25">
      <c r="A2060" s="1" t="s">
        <v>2539</v>
      </c>
      <c r="B2060" s="1" t="s">
        <v>288</v>
      </c>
      <c r="C2060" s="1" t="s">
        <v>65</v>
      </c>
      <c r="D2060" s="1" t="str">
        <f>VLOOKUP(C2060,Products[],2,FALSE)</f>
        <v>Household Classic 671</v>
      </c>
      <c r="E2060" s="1" t="str">
        <f>VLOOKUP(Orders[[#This Row],[ProductID]],Products[],3,FALSE)</f>
        <v>Groceries</v>
      </c>
      <c r="F2060" s="1" t="s">
        <v>19</v>
      </c>
      <c r="G2060" s="1" t="str">
        <f>_xlfn.XLOOKUP(Orders[[#This Row],[CustomerID]],'Customers'!A:A,'Customers'!E:E)</f>
        <v>Corporate</v>
      </c>
      <c r="H2060" s="2">
        <v>45982</v>
      </c>
      <c r="I2060" s="2">
        <v>45989</v>
      </c>
      <c r="J2060">
        <v>3</v>
      </c>
      <c r="K2060">
        <v>7052.01</v>
      </c>
      <c r="L2060">
        <v>0.1</v>
      </c>
      <c r="M2060" s="1" t="s">
        <v>14</v>
      </c>
      <c r="N2060" s="1" t="s">
        <v>15</v>
      </c>
      <c r="O2060" s="1" t="s">
        <v>24</v>
      </c>
      <c r="P2060" s="3">
        <f>Orders[[#This Row],[Quantity]]*Orders[[#This Row],[UnitPrice]]*(1-Orders[[#This Row],[Discount]])</f>
        <v>19040.427</v>
      </c>
      <c r="Q2060" s="1" t="str">
        <f>IF(AND(Orders[[#This Row],[Order Value]]&gt;50000,Orders[[#This Row],[Status]]="Completed"),"Yes","No")</f>
        <v>No</v>
      </c>
      <c r="R2060" s="1" t="str">
        <f>IF(OR(Orders[[#This Row],[Region]]="Dhaka",Orders[[#This Row],[Region]]="Chattogram"),"Priority","Standard")</f>
        <v>Standard</v>
      </c>
      <c r="S2060" s="1" t="str">
        <f>_xlfn.CONCAT(Orders[[#This Row],[OrderID]],Orders[[#This Row],[CustomerID]],Orders[[#This Row],[Order Value]])</f>
        <v>O03982C009019040.427</v>
      </c>
    </row>
    <row r="2061" spans="1:19" x14ac:dyDescent="0.25">
      <c r="A2061" s="1" t="s">
        <v>2540</v>
      </c>
      <c r="B2061" s="1" t="s">
        <v>329</v>
      </c>
      <c r="C2061" s="1" t="s">
        <v>71</v>
      </c>
      <c r="D2061" s="1" t="str">
        <f>VLOOKUP(C2061,Products[],2,FALSE)</f>
        <v>Cameras Classic 922</v>
      </c>
      <c r="E2061" s="1" t="str">
        <f>VLOOKUP(Orders[[#This Row],[ProductID]],Products[],3,FALSE)</f>
        <v>Electronics</v>
      </c>
      <c r="F2061" s="1" t="s">
        <v>63</v>
      </c>
      <c r="G2061" s="1" t="str">
        <f>_xlfn.XLOOKUP(Orders[[#This Row],[CustomerID]],'Customers'!A:A,'Customers'!E:E)</f>
        <v>SMB</v>
      </c>
      <c r="H2061" s="2">
        <v>45609</v>
      </c>
      <c r="I2061" s="2">
        <v>45609</v>
      </c>
      <c r="J2061">
        <v>10</v>
      </c>
      <c r="K2061">
        <v>6651.16</v>
      </c>
      <c r="L2061">
        <v>0</v>
      </c>
      <c r="M2061" s="1" t="s">
        <v>14</v>
      </c>
      <c r="N2061" s="1" t="s">
        <v>28</v>
      </c>
      <c r="O2061" s="1" t="s">
        <v>29</v>
      </c>
      <c r="P2061" s="3">
        <f>Orders[[#This Row],[Quantity]]*Orders[[#This Row],[UnitPrice]]*(1-Orders[[#This Row],[Discount]])</f>
        <v>66511.600000000006</v>
      </c>
      <c r="Q2061" s="1" t="str">
        <f>IF(AND(Orders[[#This Row],[Order Value]]&gt;50000,Orders[[#This Row],[Status]]="Completed"),"Yes","No")</f>
        <v>No</v>
      </c>
      <c r="R2061" s="1" t="str">
        <f>IF(OR(Orders[[#This Row],[Region]]="Dhaka",Orders[[#This Row],[Region]]="Chattogram"),"Priority","Standard")</f>
        <v>Standard</v>
      </c>
      <c r="S2061" s="1" t="str">
        <f>_xlfn.CONCAT(Orders[[#This Row],[OrderID]],Orders[[#This Row],[CustomerID]],Orders[[#This Row],[Order Value]])</f>
        <v>O04645C044066511.6</v>
      </c>
    </row>
    <row r="2062" spans="1:19" x14ac:dyDescent="0.25">
      <c r="A2062" s="1" t="s">
        <v>2541</v>
      </c>
      <c r="B2062" s="1" t="s">
        <v>173</v>
      </c>
      <c r="C2062" s="1" t="s">
        <v>157</v>
      </c>
      <c r="D2062" s="1" t="str">
        <f>VLOOKUP(C2062,Products[],2,FALSE)</f>
        <v>Snacks Deluxe 862</v>
      </c>
      <c r="E2062" s="1" t="str">
        <f>VLOOKUP(Orders[[#This Row],[ProductID]],Products[],3,FALSE)</f>
        <v>Groceries</v>
      </c>
      <c r="F2062" s="1" t="s">
        <v>79</v>
      </c>
      <c r="G2062" s="1" t="str">
        <f>_xlfn.XLOOKUP(Orders[[#This Row],[CustomerID]],'Customers'!A:A,'Customers'!E:E)</f>
        <v>Corporate</v>
      </c>
      <c r="H2062" s="2">
        <v>45533</v>
      </c>
      <c r="I2062" s="2">
        <v>45536</v>
      </c>
      <c r="J2062">
        <v>4</v>
      </c>
      <c r="K2062">
        <v>2840.92</v>
      </c>
      <c r="L2062">
        <v>0.05</v>
      </c>
      <c r="M2062" s="1" t="s">
        <v>20</v>
      </c>
      <c r="N2062" s="1" t="s">
        <v>15</v>
      </c>
      <c r="O2062" s="1" t="s">
        <v>24</v>
      </c>
      <c r="P2062" s="3">
        <f>Orders[[#This Row],[Quantity]]*Orders[[#This Row],[UnitPrice]]*(1-Orders[[#This Row],[Discount]])</f>
        <v>10795.495999999999</v>
      </c>
      <c r="Q2062" s="1" t="str">
        <f>IF(AND(Orders[[#This Row],[Order Value]]&gt;50000,Orders[[#This Row],[Status]]="Completed"),"Yes","No")</f>
        <v>No</v>
      </c>
      <c r="R2062" s="1" t="str">
        <f>IF(OR(Orders[[#This Row],[Region]]="Dhaka",Orders[[#This Row],[Region]]="Chattogram"),"Priority","Standard")</f>
        <v>Priority</v>
      </c>
      <c r="S2062" s="1" t="str">
        <f>_xlfn.CONCAT(Orders[[#This Row],[OrderID]],Orders[[#This Row],[CustomerID]],Orders[[#This Row],[Order Value]])</f>
        <v>O04432C005210795.496</v>
      </c>
    </row>
    <row r="2063" spans="1:19" x14ac:dyDescent="0.25">
      <c r="A2063" s="1" t="s">
        <v>2542</v>
      </c>
      <c r="B2063" s="1" t="s">
        <v>818</v>
      </c>
      <c r="C2063" s="1" t="s">
        <v>41</v>
      </c>
      <c r="D2063" s="1" t="str">
        <f>VLOOKUP(C2063,Products[],2,FALSE)</f>
        <v>Personal Care Mini 941</v>
      </c>
      <c r="E2063" s="1" t="str">
        <f>VLOOKUP(Orders[[#This Row],[ProductID]],Products[],3,FALSE)</f>
        <v>Groceries</v>
      </c>
      <c r="F2063" s="1" t="s">
        <v>63</v>
      </c>
      <c r="G2063" s="1" t="str">
        <f>_xlfn.XLOOKUP(Orders[[#This Row],[CustomerID]],'Customers'!A:A,'Customers'!E:E)</f>
        <v>SMB</v>
      </c>
      <c r="H2063" s="2">
        <v>45792</v>
      </c>
      <c r="I2063" s="2">
        <v>45796</v>
      </c>
      <c r="J2063">
        <v>4</v>
      </c>
      <c r="K2063">
        <v>7422.82</v>
      </c>
      <c r="L2063">
        <v>0.2</v>
      </c>
      <c r="M2063" s="1" t="s">
        <v>39</v>
      </c>
      <c r="N2063" s="1" t="s">
        <v>15</v>
      </c>
      <c r="O2063" s="1" t="s">
        <v>24</v>
      </c>
      <c r="P2063" s="3">
        <f>Orders[[#This Row],[Quantity]]*Orders[[#This Row],[UnitPrice]]*(1-Orders[[#This Row],[Discount]])</f>
        <v>23753.024000000001</v>
      </c>
      <c r="Q2063" s="1" t="str">
        <f>IF(AND(Orders[[#This Row],[Order Value]]&gt;50000,Orders[[#This Row],[Status]]="Completed"),"Yes","No")</f>
        <v>No</v>
      </c>
      <c r="R2063" s="1" t="str">
        <f>IF(OR(Orders[[#This Row],[Region]]="Dhaka",Orders[[#This Row],[Region]]="Chattogram"),"Priority","Standard")</f>
        <v>Standard</v>
      </c>
      <c r="S2063" s="1" t="str">
        <f>_xlfn.CONCAT(Orders[[#This Row],[OrderID]],Orders[[#This Row],[CustomerID]],Orders[[#This Row],[Order Value]])</f>
        <v>O02536C023523753.024</v>
      </c>
    </row>
    <row r="2064" spans="1:19" x14ac:dyDescent="0.25">
      <c r="A2064" s="1" t="s">
        <v>2543</v>
      </c>
      <c r="B2064" s="1" t="s">
        <v>863</v>
      </c>
      <c r="C2064" s="1" t="s">
        <v>178</v>
      </c>
      <c r="D2064" s="1" t="str">
        <f>VLOOKUP(C2064,Products[],2,FALSE)</f>
        <v>Personal Care Mini 570</v>
      </c>
      <c r="E2064" s="1" t="str">
        <f>VLOOKUP(Orders[[#This Row],[ProductID]],Products[],3,FALSE)</f>
        <v>Groceries</v>
      </c>
      <c r="F2064" s="1" t="s">
        <v>42</v>
      </c>
      <c r="G2064" s="1" t="str">
        <f>_xlfn.XLOOKUP(Orders[[#This Row],[CustomerID]],'Customers'!A:A,'Customers'!E:E)</f>
        <v>SMB</v>
      </c>
      <c r="H2064" s="2">
        <v>45699</v>
      </c>
      <c r="I2064" s="2">
        <v>45697</v>
      </c>
      <c r="J2064">
        <v>18</v>
      </c>
      <c r="K2064">
        <v>5482.98</v>
      </c>
      <c r="L2064">
        <v>0.15</v>
      </c>
      <c r="M2064" s="1" t="s">
        <v>43</v>
      </c>
      <c r="N2064" s="1" t="s">
        <v>15</v>
      </c>
      <c r="O2064" s="1" t="s">
        <v>21</v>
      </c>
      <c r="P2064" s="3">
        <f>Orders[[#This Row],[Quantity]]*Orders[[#This Row],[UnitPrice]]*(1-Orders[[#This Row],[Discount]])</f>
        <v>83889.593999999983</v>
      </c>
      <c r="Q2064" s="1" t="str">
        <f>IF(AND(Orders[[#This Row],[Order Value]]&gt;50000,Orders[[#This Row],[Status]]="Completed"),"Yes","No")</f>
        <v>No</v>
      </c>
      <c r="R2064" s="1" t="str">
        <f>IF(OR(Orders[[#This Row],[Region]]="Dhaka",Orders[[#This Row],[Region]]="Chattogram"),"Priority","Standard")</f>
        <v>Standard</v>
      </c>
      <c r="S2064" s="1" t="str">
        <f>_xlfn.CONCAT(Orders[[#This Row],[OrderID]],Orders[[#This Row],[CustomerID]],Orders[[#This Row],[Order Value]])</f>
        <v>O01388C041983889.594</v>
      </c>
    </row>
    <row r="2065" spans="1:19" x14ac:dyDescent="0.25">
      <c r="A2065" s="1" t="s">
        <v>2544</v>
      </c>
      <c r="B2065" s="1" t="s">
        <v>1099</v>
      </c>
      <c r="C2065" s="1" t="s">
        <v>124</v>
      </c>
      <c r="D2065" s="1" t="str">
        <f>VLOOKUP(C2065,Products[],2,FALSE)</f>
        <v>Decor Lite 474</v>
      </c>
      <c r="E2065" s="1" t="str">
        <f>VLOOKUP(Orders[[#This Row],[ProductID]],Products[],3,FALSE)</f>
        <v>Furniture</v>
      </c>
      <c r="F2065" s="1" t="s">
        <v>55</v>
      </c>
      <c r="G2065" s="1" t="str">
        <f>_xlfn.XLOOKUP(Orders[[#This Row],[CustomerID]],'Customers'!A:A,'Customers'!E:E)</f>
        <v>SMB</v>
      </c>
      <c r="H2065" s="2">
        <v>45649</v>
      </c>
      <c r="I2065" s="2">
        <v>45661</v>
      </c>
      <c r="J2065">
        <v>23</v>
      </c>
      <c r="K2065">
        <v>277</v>
      </c>
      <c r="L2065">
        <v>0</v>
      </c>
      <c r="M2065" s="1" t="s">
        <v>39</v>
      </c>
      <c r="N2065" s="1" t="s">
        <v>84</v>
      </c>
      <c r="O2065" s="1" t="s">
        <v>29</v>
      </c>
      <c r="P2065" s="3">
        <f>Orders[[#This Row],[Quantity]]*Orders[[#This Row],[UnitPrice]]*(1-Orders[[#This Row],[Discount]])</f>
        <v>6371</v>
      </c>
      <c r="Q2065" s="1" t="str">
        <f>IF(AND(Orders[[#This Row],[Order Value]]&gt;50000,Orders[[#This Row],[Status]]="Completed"),"Yes","No")</f>
        <v>No</v>
      </c>
      <c r="R2065" s="1" t="str">
        <f>IF(OR(Orders[[#This Row],[Region]]="Dhaka",Orders[[#This Row],[Region]]="Chattogram"),"Priority","Standard")</f>
        <v>Standard</v>
      </c>
      <c r="S2065" s="1" t="str">
        <f>_xlfn.CONCAT(Orders[[#This Row],[OrderID]],Orders[[#This Row],[CustomerID]],Orders[[#This Row],[Order Value]])</f>
        <v>O02297C01176371</v>
      </c>
    </row>
    <row r="2066" spans="1:19" x14ac:dyDescent="0.25">
      <c r="A2066" s="1" t="s">
        <v>2545</v>
      </c>
      <c r="B2066" s="1" t="s">
        <v>57</v>
      </c>
      <c r="C2066" s="1" t="s">
        <v>27</v>
      </c>
      <c r="D2066" s="1" t="str">
        <f>VLOOKUP(C2066,Products[],2,FALSE)</f>
        <v>Women Eco 225</v>
      </c>
      <c r="E2066" s="1" t="str">
        <f>VLOOKUP(Orders[[#This Row],[ProductID]],Products[],3,FALSE)</f>
        <v>Apparel</v>
      </c>
      <c r="F2066" s="1" t="s">
        <v>105</v>
      </c>
      <c r="G2066" s="1" t="str">
        <f>_xlfn.XLOOKUP(Orders[[#This Row],[CustomerID]],'Customers'!A:A,'Customers'!E:E)</f>
        <v>Home Office</v>
      </c>
      <c r="H2066" s="2">
        <v>45605</v>
      </c>
      <c r="I2066" s="2">
        <v>45603</v>
      </c>
      <c r="J2066">
        <v>20</v>
      </c>
      <c r="K2066">
        <v>5403.3</v>
      </c>
      <c r="L2066">
        <v>0.2</v>
      </c>
      <c r="M2066" s="1" t="s">
        <v>20</v>
      </c>
      <c r="N2066" s="1" t="s">
        <v>28</v>
      </c>
      <c r="O2066" s="1" t="s">
        <v>29</v>
      </c>
      <c r="P2066" s="3">
        <f>Orders[[#This Row],[Quantity]]*Orders[[#This Row],[UnitPrice]]*(1-Orders[[#This Row],[Discount]])</f>
        <v>86452.800000000003</v>
      </c>
      <c r="Q2066" s="1" t="str">
        <f>IF(AND(Orders[[#This Row],[Order Value]]&gt;50000,Orders[[#This Row],[Status]]="Completed"),"Yes","No")</f>
        <v>No</v>
      </c>
      <c r="R2066" s="1" t="str">
        <f>IF(OR(Orders[[#This Row],[Region]]="Dhaka",Orders[[#This Row],[Region]]="Chattogram"),"Priority","Standard")</f>
        <v>Priority</v>
      </c>
      <c r="S2066" s="1" t="str">
        <f>_xlfn.CONCAT(Orders[[#This Row],[OrderID]],Orders[[#This Row],[CustomerID]],Orders[[#This Row],[Order Value]])</f>
        <v>O03297C044386452.8</v>
      </c>
    </row>
    <row r="2067" spans="1:19" x14ac:dyDescent="0.25">
      <c r="A2067" s="1" t="s">
        <v>2546</v>
      </c>
      <c r="B2067" s="1" t="s">
        <v>442</v>
      </c>
      <c r="C2067" s="1" t="s">
        <v>22</v>
      </c>
      <c r="D2067" s="1" t="str">
        <f>VLOOKUP(C2067,Products[],2,FALSE)</f>
        <v>Laptops Lite 159</v>
      </c>
      <c r="E2067" s="1" t="str">
        <f>VLOOKUP(Orders[[#This Row],[ProductID]],Products[],3,FALSE)</f>
        <v>Electronics</v>
      </c>
      <c r="F2067" s="1" t="s">
        <v>51</v>
      </c>
      <c r="G2067" s="1" t="str">
        <f>_xlfn.XLOOKUP(Orders[[#This Row],[CustomerID]],'Customers'!A:A,'Customers'!E:E)</f>
        <v>SMB</v>
      </c>
      <c r="H2067" s="2">
        <v>45871</v>
      </c>
      <c r="I2067" s="2">
        <v>45876</v>
      </c>
      <c r="J2067">
        <v>13</v>
      </c>
      <c r="K2067">
        <v>694.08</v>
      </c>
      <c r="L2067">
        <v>0</v>
      </c>
      <c r="M2067" s="1" t="s">
        <v>43</v>
      </c>
      <c r="N2067" s="1" t="s">
        <v>28</v>
      </c>
      <c r="O2067" s="1" t="s">
        <v>24</v>
      </c>
      <c r="P2067" s="3">
        <f>Orders[[#This Row],[Quantity]]*Orders[[#This Row],[UnitPrice]]*(1-Orders[[#This Row],[Discount]])</f>
        <v>9023.0400000000009</v>
      </c>
      <c r="Q2067" s="1" t="str">
        <f>IF(AND(Orders[[#This Row],[Order Value]]&gt;50000,Orders[[#This Row],[Status]]="Completed"),"Yes","No")</f>
        <v>No</v>
      </c>
      <c r="R2067" s="1" t="str">
        <f>IF(OR(Orders[[#This Row],[Region]]="Dhaka",Orders[[#This Row],[Region]]="Chattogram"),"Priority","Standard")</f>
        <v>Standard</v>
      </c>
      <c r="S2067" s="1" t="str">
        <f>_xlfn.CONCAT(Orders[[#This Row],[OrderID]],Orders[[#This Row],[CustomerID]],Orders[[#This Row],[Order Value]])</f>
        <v>O03181C03629023.04</v>
      </c>
    </row>
    <row r="2068" spans="1:19" x14ac:dyDescent="0.25">
      <c r="A2068" s="1" t="s">
        <v>2547</v>
      </c>
      <c r="B2068" s="1" t="s">
        <v>610</v>
      </c>
      <c r="C2068" s="1" t="s">
        <v>78</v>
      </c>
      <c r="D2068" s="1" t="str">
        <f>VLOOKUP(C2068,Products[],2,FALSE)</f>
        <v>Personal Care Eco 185</v>
      </c>
      <c r="E2068" s="1" t="str">
        <f>VLOOKUP(Orders[[#This Row],[ProductID]],Products[],3,FALSE)</f>
        <v>Groceries</v>
      </c>
      <c r="F2068" s="1" t="s">
        <v>47</v>
      </c>
      <c r="G2068" s="1" t="str">
        <f>_xlfn.XLOOKUP(Orders[[#This Row],[CustomerID]],'Customers'!A:A,'Customers'!E:E)</f>
        <v>Consumer</v>
      </c>
      <c r="H2068" s="2">
        <v>45849</v>
      </c>
      <c r="I2068" s="2">
        <v>45848</v>
      </c>
      <c r="J2068">
        <v>11</v>
      </c>
      <c r="K2068">
        <v>7647.84</v>
      </c>
      <c r="L2068">
        <v>0</v>
      </c>
      <c r="M2068" s="1" t="s">
        <v>39</v>
      </c>
      <c r="N2068" s="1" t="s">
        <v>34</v>
      </c>
      <c r="O2068" s="1" t="s">
        <v>29</v>
      </c>
      <c r="P2068" s="3">
        <f>Orders[[#This Row],[Quantity]]*Orders[[#This Row],[UnitPrice]]*(1-Orders[[#This Row],[Discount]])</f>
        <v>84126.24</v>
      </c>
      <c r="Q2068" s="1" t="str">
        <f>IF(AND(Orders[[#This Row],[Order Value]]&gt;50000,Orders[[#This Row],[Status]]="Completed"),"Yes","No")</f>
        <v>Yes</v>
      </c>
      <c r="R2068" s="1" t="str">
        <f>IF(OR(Orders[[#This Row],[Region]]="Dhaka",Orders[[#This Row],[Region]]="Chattogram"),"Priority","Standard")</f>
        <v>Standard</v>
      </c>
      <c r="S2068" s="1" t="str">
        <f>_xlfn.CONCAT(Orders[[#This Row],[OrderID]],Orders[[#This Row],[CustomerID]],Orders[[#This Row],[Order Value]])</f>
        <v>O03871C002384126.24</v>
      </c>
    </row>
    <row r="2069" spans="1:19" hidden="1" x14ac:dyDescent="0.25">
      <c r="A2069" s="1" t="s">
        <v>2548</v>
      </c>
      <c r="B2069" s="1" t="s">
        <v>908</v>
      </c>
      <c r="C2069" s="1" t="s">
        <v>38</v>
      </c>
      <c r="D2069" s="1" t="e">
        <f>VLOOKUP(C2069,Products[],2,FALSE)</f>
        <v>#N/A</v>
      </c>
      <c r="E2069" s="1" t="e">
        <f>VLOOKUP(Orders[[#This Row],[ProductID]],Products[],3,FALSE)</f>
        <v>#N/A</v>
      </c>
      <c r="F2069" s="1" t="s">
        <v>19</v>
      </c>
      <c r="G2069" s="1" t="str">
        <f>_xlfn.XLOOKUP(Orders[[#This Row],[CustomerID]],'Customers'!A:A,'Customers'!E:E)</f>
        <v>consumer</v>
      </c>
      <c r="H2069" s="2">
        <v>45831</v>
      </c>
      <c r="I2069" s="2">
        <v>45829</v>
      </c>
      <c r="J2069">
        <v>12</v>
      </c>
      <c r="K2069">
        <v>1837.95</v>
      </c>
      <c r="L2069">
        <v>0.15</v>
      </c>
      <c r="M2069" s="1" t="s">
        <v>52</v>
      </c>
      <c r="N2069" s="1" t="s">
        <v>34</v>
      </c>
      <c r="O2069" s="1" t="s">
        <v>35</v>
      </c>
      <c r="P2069" s="3">
        <f>Orders[[#This Row],[Quantity]]*Orders[[#This Row],[UnitPrice]]*(1-Orders[[#This Row],[Discount]])</f>
        <v>18747.09</v>
      </c>
      <c r="Q2069" s="1" t="str">
        <f>IF(AND(Orders[[#This Row],[Order Value]]&gt;50000,Orders[[#This Row],[Status]]="Completed"),"Yes","No")</f>
        <v>No</v>
      </c>
      <c r="R2069" s="1" t="str">
        <f>IF(OR(Orders[[#This Row],[Region]]="Dhaka",Orders[[#This Row],[Region]]="Chattogram"),"Priority","Standard")</f>
        <v>Priority</v>
      </c>
      <c r="S2069" s="1" t="str">
        <f>_xlfn.CONCAT(Orders[[#This Row],[OrderID]],Orders[[#This Row],[CustomerID]],Orders[[#This Row],[Order Value]])</f>
        <v>O00823C016918747.09</v>
      </c>
    </row>
    <row r="2070" spans="1:19" x14ac:dyDescent="0.25">
      <c r="A2070" s="1" t="s">
        <v>2549</v>
      </c>
      <c r="B2070" s="1" t="s">
        <v>897</v>
      </c>
      <c r="C2070" s="1" t="s">
        <v>18</v>
      </c>
      <c r="D2070" s="1" t="str">
        <f>VLOOKUP(C2070,Products[],2,FALSE)</f>
        <v>Labels Deluxe 800</v>
      </c>
      <c r="E2070" s="1" t="str">
        <f>VLOOKUP(Orders[[#This Row],[ProductID]],Products[],3,FALSE)</f>
        <v>Office Supplies</v>
      </c>
      <c r="F2070" s="1" t="s">
        <v>23</v>
      </c>
      <c r="G2070" s="1" t="str">
        <f>_xlfn.XLOOKUP(Orders[[#This Row],[CustomerID]],'Customers'!A:A,'Customers'!E:E)</f>
        <v>consumer</v>
      </c>
      <c r="H2070" s="2">
        <v>45584</v>
      </c>
      <c r="I2070" s="2">
        <v>45597</v>
      </c>
      <c r="J2070">
        <v>4</v>
      </c>
      <c r="K2070">
        <v>541.73</v>
      </c>
      <c r="L2070">
        <v>0</v>
      </c>
      <c r="M2070" s="1" t="s">
        <v>14</v>
      </c>
      <c r="N2070" s="1" t="s">
        <v>34</v>
      </c>
      <c r="O2070" s="1" t="s">
        <v>21</v>
      </c>
      <c r="P2070" s="3">
        <f>Orders[[#This Row],[Quantity]]*Orders[[#This Row],[UnitPrice]]*(1-Orders[[#This Row],[Discount]])</f>
        <v>2166.92</v>
      </c>
      <c r="Q2070" s="1" t="str">
        <f>IF(AND(Orders[[#This Row],[Order Value]]&gt;50000,Orders[[#This Row],[Status]]="Completed"),"Yes","No")</f>
        <v>No</v>
      </c>
      <c r="R2070" s="1" t="str">
        <f>IF(OR(Orders[[#This Row],[Region]]="Dhaka",Orders[[#This Row],[Region]]="Chattogram"),"Priority","Standard")</f>
        <v>Standard</v>
      </c>
      <c r="S2070" s="1" t="str">
        <f>_xlfn.CONCAT(Orders[[#This Row],[OrderID]],Orders[[#This Row],[CustomerID]],Orders[[#This Row],[Order Value]])</f>
        <v>O02155C03422166.92</v>
      </c>
    </row>
    <row r="2071" spans="1:19" x14ac:dyDescent="0.25">
      <c r="A2071" s="1" t="s">
        <v>2550</v>
      </c>
      <c r="B2071" s="1" t="s">
        <v>110</v>
      </c>
      <c r="C2071" s="1" t="s">
        <v>114</v>
      </c>
      <c r="D2071" s="1" t="str">
        <f>VLOOKUP(C2071,Products[],2,FALSE)</f>
        <v>Snacks Standard 963</v>
      </c>
      <c r="E2071" s="1" t="str">
        <f>VLOOKUP(Orders[[#This Row],[ProductID]],Products[],3,FALSE)</f>
        <v>Groceries</v>
      </c>
      <c r="F2071" s="1" t="s">
        <v>19</v>
      </c>
      <c r="G2071" s="1" t="str">
        <f>_xlfn.XLOOKUP(Orders[[#This Row],[CustomerID]],'Customers'!A:A,'Customers'!E:E)</f>
        <v>consumer</v>
      </c>
      <c r="H2071" s="2">
        <v>45902</v>
      </c>
      <c r="I2071" s="2">
        <v>45903</v>
      </c>
      <c r="J2071">
        <v>13</v>
      </c>
      <c r="K2071">
        <v>3051.83</v>
      </c>
      <c r="L2071">
        <v>0.15</v>
      </c>
      <c r="M2071" s="1" t="s">
        <v>20</v>
      </c>
      <c r="N2071" s="1" t="s">
        <v>34</v>
      </c>
      <c r="O2071" s="1" t="s">
        <v>21</v>
      </c>
      <c r="P2071" s="3">
        <f>Orders[[#This Row],[Quantity]]*Orders[[#This Row],[UnitPrice]]*(1-Orders[[#This Row],[Discount]])</f>
        <v>33722.7215</v>
      </c>
      <c r="Q2071" s="1" t="str">
        <f>IF(AND(Orders[[#This Row],[Order Value]]&gt;50000,Orders[[#This Row],[Status]]="Completed"),"Yes","No")</f>
        <v>No</v>
      </c>
      <c r="R2071" s="1" t="str">
        <f>IF(OR(Orders[[#This Row],[Region]]="Dhaka",Orders[[#This Row],[Region]]="Chattogram"),"Priority","Standard")</f>
        <v>Priority</v>
      </c>
      <c r="S2071" s="1" t="str">
        <f>_xlfn.CONCAT(Orders[[#This Row],[OrderID]],Orders[[#This Row],[CustomerID]],Orders[[#This Row],[Order Value]])</f>
        <v>O05997C035633722.7215</v>
      </c>
    </row>
    <row r="2072" spans="1:19" x14ac:dyDescent="0.25">
      <c r="A2072" s="1" t="s">
        <v>2551</v>
      </c>
      <c r="B2072" s="1" t="s">
        <v>1022</v>
      </c>
      <c r="C2072" s="1" t="s">
        <v>131</v>
      </c>
      <c r="D2072" s="1" t="str">
        <f>VLOOKUP(C2072,Products[],2,FALSE)</f>
        <v>Tables Plus 844</v>
      </c>
      <c r="E2072" s="1" t="str">
        <f>VLOOKUP(Orders[[#This Row],[ProductID]],Products[],3,FALSE)</f>
        <v>Furniture</v>
      </c>
      <c r="F2072" s="1" t="s">
        <v>125</v>
      </c>
      <c r="G2072" s="1" t="str">
        <f>_xlfn.XLOOKUP(Orders[[#This Row],[CustomerID]],'Customers'!A:A,'Customers'!E:E)</f>
        <v>Consumer</v>
      </c>
      <c r="H2072" s="2">
        <v>45445</v>
      </c>
      <c r="I2072" s="2">
        <v>45459</v>
      </c>
      <c r="J2072">
        <v>21</v>
      </c>
      <c r="K2072">
        <v>6105.17</v>
      </c>
      <c r="L2072">
        <v>0</v>
      </c>
      <c r="M2072" s="1" t="s">
        <v>20</v>
      </c>
      <c r="N2072" s="1" t="s">
        <v>34</v>
      </c>
      <c r="O2072" s="1" t="s">
        <v>21</v>
      </c>
      <c r="P2072" s="3">
        <f>Orders[[#This Row],[Quantity]]*Orders[[#This Row],[UnitPrice]]*(1-Orders[[#This Row],[Discount]])</f>
        <v>128208.57</v>
      </c>
      <c r="Q2072" s="1" t="str">
        <f>IF(AND(Orders[[#This Row],[Order Value]]&gt;50000,Orders[[#This Row],[Status]]="Completed"),"Yes","No")</f>
        <v>Yes</v>
      </c>
      <c r="R2072" s="1" t="str">
        <f>IF(OR(Orders[[#This Row],[Region]]="Dhaka",Orders[[#This Row],[Region]]="Chattogram"),"Priority","Standard")</f>
        <v>Priority</v>
      </c>
      <c r="S2072" s="1" t="str">
        <f>_xlfn.CONCAT(Orders[[#This Row],[OrderID]],Orders[[#This Row],[CustomerID]],Orders[[#This Row],[Order Value]])</f>
        <v>O05301C0411128208.57</v>
      </c>
    </row>
    <row r="2073" spans="1:19" hidden="1" x14ac:dyDescent="0.25">
      <c r="A2073" s="1" t="s">
        <v>2552</v>
      </c>
      <c r="B2073" s="1" t="s">
        <v>583</v>
      </c>
      <c r="C2073" s="1" t="s">
        <v>95</v>
      </c>
      <c r="D2073" s="1" t="e">
        <f>VLOOKUP(C2073,Products[],2,FALSE)</f>
        <v>#N/A</v>
      </c>
      <c r="E2073" s="1" t="e">
        <f>VLOOKUP(Orders[[#This Row],[ProductID]],Products[],3,FALSE)</f>
        <v>#N/A</v>
      </c>
      <c r="F2073" s="1" t="s">
        <v>13</v>
      </c>
      <c r="G2073" s="1" t="str">
        <f>_xlfn.XLOOKUP(Orders[[#This Row],[CustomerID]],'Customers'!A:A,'Customers'!E:E)</f>
        <v>consumer</v>
      </c>
      <c r="H2073" s="2">
        <v>46012</v>
      </c>
      <c r="I2073" s="2">
        <v>46011</v>
      </c>
      <c r="J2073">
        <v>21</v>
      </c>
      <c r="K2073">
        <v>7438.55</v>
      </c>
      <c r="L2073">
        <v>0</v>
      </c>
      <c r="M2073" s="1" t="s">
        <v>20</v>
      </c>
      <c r="N2073" s="1" t="s">
        <v>84</v>
      </c>
      <c r="O2073" s="1" t="s">
        <v>35</v>
      </c>
      <c r="P2073" s="3">
        <f>Orders[[#This Row],[Quantity]]*Orders[[#This Row],[UnitPrice]]*(1-Orders[[#This Row],[Discount]])</f>
        <v>156209.55000000002</v>
      </c>
      <c r="Q2073" s="1" t="str">
        <f>IF(AND(Orders[[#This Row],[Order Value]]&gt;50000,Orders[[#This Row],[Status]]="Completed"),"Yes","No")</f>
        <v>No</v>
      </c>
      <c r="R2073" s="1" t="str">
        <f>IF(OR(Orders[[#This Row],[Region]]="Dhaka",Orders[[#This Row],[Region]]="Chattogram"),"Priority","Standard")</f>
        <v>Priority</v>
      </c>
      <c r="S2073" s="1" t="str">
        <f>_xlfn.CONCAT(Orders[[#This Row],[OrderID]],Orders[[#This Row],[CustomerID]],Orders[[#This Row],[Order Value]])</f>
        <v>O01176C0101156209.55</v>
      </c>
    </row>
    <row r="2074" spans="1:19" x14ac:dyDescent="0.25">
      <c r="A2074" s="1" t="s">
        <v>2553</v>
      </c>
      <c r="B2074" s="1" t="s">
        <v>362</v>
      </c>
      <c r="C2074" s="1" t="s">
        <v>212</v>
      </c>
      <c r="D2074" s="1" t="str">
        <f>VLOOKUP(C2074,Products[],2,FALSE)</f>
        <v>Binders Lite 858</v>
      </c>
      <c r="E2074" s="1" t="str">
        <f>VLOOKUP(Orders[[#This Row],[ProductID]],Products[],3,FALSE)</f>
        <v>Office Supplies</v>
      </c>
      <c r="F2074" s="1" t="s">
        <v>42</v>
      </c>
      <c r="G2074" s="1" t="str">
        <f>_xlfn.XLOOKUP(Orders[[#This Row],[CustomerID]],'Customers'!A:A,'Customers'!E:E)</f>
        <v>Consumer</v>
      </c>
      <c r="H2074" s="2">
        <v>45994</v>
      </c>
      <c r="I2074" s="2">
        <v>46007</v>
      </c>
      <c r="J2074">
        <v>16</v>
      </c>
      <c r="K2074">
        <v>5147.57</v>
      </c>
      <c r="L2074">
        <v>0.2</v>
      </c>
      <c r="M2074" s="1" t="s">
        <v>52</v>
      </c>
      <c r="N2074" s="1" t="s">
        <v>84</v>
      </c>
      <c r="O2074" s="1" t="s">
        <v>21</v>
      </c>
      <c r="P2074" s="3">
        <f>Orders[[#This Row],[Quantity]]*Orders[[#This Row],[UnitPrice]]*(1-Orders[[#This Row],[Discount]])</f>
        <v>65888.895999999993</v>
      </c>
      <c r="Q2074" s="1" t="str">
        <f>IF(AND(Orders[[#This Row],[Order Value]]&gt;50000,Orders[[#This Row],[Status]]="Completed"),"Yes","No")</f>
        <v>No</v>
      </c>
      <c r="R2074" s="1" t="str">
        <f>IF(OR(Orders[[#This Row],[Region]]="Dhaka",Orders[[#This Row],[Region]]="Chattogram"),"Priority","Standard")</f>
        <v>Priority</v>
      </c>
      <c r="S2074" s="1" t="str">
        <f>_xlfn.CONCAT(Orders[[#This Row],[OrderID]],Orders[[#This Row],[CustomerID]],Orders[[#This Row],[Order Value]])</f>
        <v>O04656C019865888.896</v>
      </c>
    </row>
    <row r="2075" spans="1:19" x14ac:dyDescent="0.25">
      <c r="A2075" s="1" t="s">
        <v>2554</v>
      </c>
      <c r="B2075" s="1" t="s">
        <v>520</v>
      </c>
      <c r="C2075" s="1" t="s">
        <v>58</v>
      </c>
      <c r="D2075" s="1" t="str">
        <f>VLOOKUP(C2075,Products[],2,FALSE)</f>
        <v>Beverages Standard 258</v>
      </c>
      <c r="E2075" s="1" t="str">
        <f>VLOOKUP(Orders[[#This Row],[ProductID]],Products[],3,FALSE)</f>
        <v>Groceries</v>
      </c>
      <c r="F2075" s="1" t="s">
        <v>105</v>
      </c>
      <c r="G2075" s="1" t="str">
        <f>_xlfn.XLOOKUP(Orders[[#This Row],[CustomerID]],'Customers'!A:A,'Customers'!E:E)</f>
        <v>Corporate</v>
      </c>
      <c r="H2075" s="2">
        <v>45922</v>
      </c>
      <c r="I2075" s="2">
        <v>45930</v>
      </c>
      <c r="J2075">
        <v>4</v>
      </c>
      <c r="K2075">
        <v>2709.51</v>
      </c>
      <c r="L2075">
        <v>0</v>
      </c>
      <c r="M2075" s="1" t="s">
        <v>14</v>
      </c>
      <c r="N2075" s="1" t="s">
        <v>34</v>
      </c>
      <c r="O2075" s="1" t="s">
        <v>29</v>
      </c>
      <c r="P2075" s="3">
        <f>Orders[[#This Row],[Quantity]]*Orders[[#This Row],[UnitPrice]]*(1-Orders[[#This Row],[Discount]])</f>
        <v>10838.04</v>
      </c>
      <c r="Q2075" s="1" t="str">
        <f>IF(AND(Orders[[#This Row],[Order Value]]&gt;50000,Orders[[#This Row],[Status]]="Completed"),"Yes","No")</f>
        <v>No</v>
      </c>
      <c r="R2075" s="1" t="str">
        <f>IF(OR(Orders[[#This Row],[Region]]="Dhaka",Orders[[#This Row],[Region]]="Chattogram"),"Priority","Standard")</f>
        <v>Standard</v>
      </c>
      <c r="S2075" s="1" t="str">
        <f>_xlfn.CONCAT(Orders[[#This Row],[OrderID]],Orders[[#This Row],[CustomerID]],Orders[[#This Row],[Order Value]])</f>
        <v>O01002C022910838.04</v>
      </c>
    </row>
    <row r="2076" spans="1:19" x14ac:dyDescent="0.25">
      <c r="A2076" s="1" t="s">
        <v>2555</v>
      </c>
      <c r="B2076" s="1" t="s">
        <v>93</v>
      </c>
      <c r="C2076" s="1" t="s">
        <v>178</v>
      </c>
      <c r="D2076" s="1" t="str">
        <f>VLOOKUP(C2076,Products[],2,FALSE)</f>
        <v>Personal Care Mini 570</v>
      </c>
      <c r="E2076" s="1" t="str">
        <f>VLOOKUP(Orders[[#This Row],[ProductID]],Products[],3,FALSE)</f>
        <v>Groceries</v>
      </c>
      <c r="F2076" s="1" t="s">
        <v>23</v>
      </c>
      <c r="G2076" s="1" t="str">
        <f>_xlfn.XLOOKUP(Orders[[#This Row],[CustomerID]],'Customers'!A:A,'Customers'!E:E)</f>
        <v>Home Office</v>
      </c>
      <c r="H2076" s="2">
        <v>45972</v>
      </c>
      <c r="I2076" s="2">
        <v>45977</v>
      </c>
      <c r="J2076">
        <v>5</v>
      </c>
      <c r="K2076">
        <v>2266.1999999999998</v>
      </c>
      <c r="L2076">
        <v>0</v>
      </c>
      <c r="M2076" s="1" t="s">
        <v>39</v>
      </c>
      <c r="N2076" s="1" t="s">
        <v>84</v>
      </c>
      <c r="O2076" s="1" t="s">
        <v>24</v>
      </c>
      <c r="P2076" s="3">
        <f>Orders[[#This Row],[Quantity]]*Orders[[#This Row],[UnitPrice]]*(1-Orders[[#This Row],[Discount]])</f>
        <v>11331</v>
      </c>
      <c r="Q2076" s="1" t="str">
        <f>IF(AND(Orders[[#This Row],[Order Value]]&gt;50000,Orders[[#This Row],[Status]]="Completed"),"Yes","No")</f>
        <v>No</v>
      </c>
      <c r="R2076" s="1" t="str">
        <f>IF(OR(Orders[[#This Row],[Region]]="Dhaka",Orders[[#This Row],[Region]]="Chattogram"),"Priority","Standard")</f>
        <v>Standard</v>
      </c>
      <c r="S2076" s="1" t="str">
        <f>_xlfn.CONCAT(Orders[[#This Row],[OrderID]],Orders[[#This Row],[CustomerID]],Orders[[#This Row],[Order Value]])</f>
        <v>O01240C029011331</v>
      </c>
    </row>
    <row r="2077" spans="1:19" x14ac:dyDescent="0.25">
      <c r="A2077" s="1" t="s">
        <v>2556</v>
      </c>
      <c r="B2077" s="1" t="s">
        <v>688</v>
      </c>
      <c r="C2077" s="1" t="s">
        <v>46</v>
      </c>
      <c r="D2077" s="1" t="str">
        <f>VLOOKUP(C2077,Products[],2,FALSE)</f>
        <v>Tables Max 631</v>
      </c>
      <c r="E2077" s="1" t="str">
        <f>VLOOKUP(Orders[[#This Row],[ProductID]],Products[],3,FALSE)</f>
        <v>Furniture</v>
      </c>
      <c r="F2077" s="1" t="s">
        <v>55</v>
      </c>
      <c r="G2077" s="1" t="str">
        <f>_xlfn.XLOOKUP(Orders[[#This Row],[CustomerID]],'Customers'!A:A,'Customers'!E:E)</f>
        <v>consumer</v>
      </c>
      <c r="H2077" s="2">
        <v>45884</v>
      </c>
      <c r="I2077" s="2">
        <v>45887</v>
      </c>
      <c r="J2077">
        <v>18</v>
      </c>
      <c r="K2077">
        <v>944.69</v>
      </c>
      <c r="L2077">
        <v>0.2</v>
      </c>
      <c r="M2077" s="1" t="s">
        <v>14</v>
      </c>
      <c r="N2077" s="1" t="s">
        <v>28</v>
      </c>
      <c r="O2077" s="1" t="s">
        <v>35</v>
      </c>
      <c r="P2077" s="3">
        <f>Orders[[#This Row],[Quantity]]*Orders[[#This Row],[UnitPrice]]*(1-Orders[[#This Row],[Discount]])</f>
        <v>13603.536000000002</v>
      </c>
      <c r="Q2077" s="1" t="str">
        <f>IF(AND(Orders[[#This Row],[Order Value]]&gt;50000,Orders[[#This Row],[Status]]="Completed"),"Yes","No")</f>
        <v>No</v>
      </c>
      <c r="R2077" s="1" t="str">
        <f>IF(OR(Orders[[#This Row],[Region]]="Dhaka",Orders[[#This Row],[Region]]="Chattogram"),"Priority","Standard")</f>
        <v>Standard</v>
      </c>
      <c r="S2077" s="1" t="str">
        <f>_xlfn.CONCAT(Orders[[#This Row],[OrderID]],Orders[[#This Row],[CustomerID]],Orders[[#This Row],[Order Value]])</f>
        <v>O05592C049113603.536</v>
      </c>
    </row>
    <row r="2078" spans="1:19" x14ac:dyDescent="0.25">
      <c r="A2078" s="1" t="s">
        <v>2557</v>
      </c>
      <c r="B2078" s="1" t="s">
        <v>717</v>
      </c>
      <c r="C2078" s="1" t="s">
        <v>151</v>
      </c>
      <c r="D2078" s="1" t="str">
        <f>VLOOKUP(C2078,Products[],2,FALSE)</f>
        <v>Paper Lite 570</v>
      </c>
      <c r="E2078" s="1" t="str">
        <f>VLOOKUP(Orders[[#This Row],[ProductID]],Products[],3,FALSE)</f>
        <v>Office Supplies</v>
      </c>
      <c r="F2078" s="1" t="s">
        <v>105</v>
      </c>
      <c r="G2078" s="1" t="str">
        <f>_xlfn.XLOOKUP(Orders[[#This Row],[CustomerID]],'Customers'!A:A,'Customers'!E:E)</f>
        <v>Consumer</v>
      </c>
      <c r="H2078" s="2">
        <v>45519</v>
      </c>
      <c r="I2078" s="2">
        <v>45530</v>
      </c>
      <c r="J2078">
        <v>17</v>
      </c>
      <c r="K2078">
        <v>5672.71</v>
      </c>
      <c r="L2078">
        <v>0.15</v>
      </c>
      <c r="M2078" s="1" t="s">
        <v>52</v>
      </c>
      <c r="N2078" s="1" t="s">
        <v>28</v>
      </c>
      <c r="O2078" s="1" t="s">
        <v>24</v>
      </c>
      <c r="P2078" s="3">
        <f>Orders[[#This Row],[Quantity]]*Orders[[#This Row],[UnitPrice]]*(1-Orders[[#This Row],[Discount]])</f>
        <v>81970.659500000009</v>
      </c>
      <c r="Q2078" s="1" t="str">
        <f>IF(AND(Orders[[#This Row],[Order Value]]&gt;50000,Orders[[#This Row],[Status]]="Completed"),"Yes","No")</f>
        <v>No</v>
      </c>
      <c r="R2078" s="1" t="str">
        <f>IF(OR(Orders[[#This Row],[Region]]="Dhaka",Orders[[#This Row],[Region]]="Chattogram"),"Priority","Standard")</f>
        <v>Priority</v>
      </c>
      <c r="S2078" s="1" t="str">
        <f>_xlfn.CONCAT(Orders[[#This Row],[OrderID]],Orders[[#This Row],[CustomerID]],Orders[[#This Row],[Order Value]])</f>
        <v>O00061C007681970.6595</v>
      </c>
    </row>
    <row r="2079" spans="1:19" x14ac:dyDescent="0.25">
      <c r="A2079" s="1" t="s">
        <v>2558</v>
      </c>
      <c r="B2079" s="1" t="s">
        <v>732</v>
      </c>
      <c r="C2079" s="1" t="s">
        <v>191</v>
      </c>
      <c r="D2079" s="1" t="str">
        <f>VLOOKUP(C2079,Products[],2,FALSE)</f>
        <v>Snacks Standard 597</v>
      </c>
      <c r="E2079" s="1" t="str">
        <f>VLOOKUP(Orders[[#This Row],[ProductID]],Products[],3,FALSE)</f>
        <v>Groceries</v>
      </c>
      <c r="F2079" s="1" t="s">
        <v>55</v>
      </c>
      <c r="G2079" s="1" t="str">
        <f>_xlfn.XLOOKUP(Orders[[#This Row],[CustomerID]],'Customers'!A:A,'Customers'!E:E)</f>
        <v>consumer</v>
      </c>
      <c r="H2079" s="2">
        <v>45926</v>
      </c>
      <c r="I2079" s="2">
        <v>45926</v>
      </c>
      <c r="J2079">
        <v>18</v>
      </c>
      <c r="K2079">
        <v>7045.98</v>
      </c>
      <c r="L2079">
        <v>0</v>
      </c>
      <c r="M2079" s="1" t="s">
        <v>52</v>
      </c>
      <c r="N2079" s="1" t="s">
        <v>34</v>
      </c>
      <c r="O2079" s="1" t="s">
        <v>29</v>
      </c>
      <c r="P2079" s="3">
        <f>Orders[[#This Row],[Quantity]]*Orders[[#This Row],[UnitPrice]]*(1-Orders[[#This Row],[Discount]])</f>
        <v>126827.63999999998</v>
      </c>
      <c r="Q2079" s="1" t="str">
        <f>IF(AND(Orders[[#This Row],[Order Value]]&gt;50000,Orders[[#This Row],[Status]]="Completed"),"Yes","No")</f>
        <v>Yes</v>
      </c>
      <c r="R2079" s="1" t="str">
        <f>IF(OR(Orders[[#This Row],[Region]]="Dhaka",Orders[[#This Row],[Region]]="Chattogram"),"Priority","Standard")</f>
        <v>Priority</v>
      </c>
      <c r="S2079" s="1" t="str">
        <f>_xlfn.CONCAT(Orders[[#This Row],[OrderID]],Orders[[#This Row],[CustomerID]],Orders[[#This Row],[Order Value]])</f>
        <v>O01734C0219126827.64</v>
      </c>
    </row>
    <row r="2080" spans="1:19" hidden="1" x14ac:dyDescent="0.25">
      <c r="A2080" s="1" t="s">
        <v>1642</v>
      </c>
      <c r="B2080" s="1" t="s">
        <v>764</v>
      </c>
      <c r="C2080" s="1" t="s">
        <v>95</v>
      </c>
      <c r="D2080" s="1" t="e">
        <f>VLOOKUP(C2080,Products[],2,FALSE)</f>
        <v>#N/A</v>
      </c>
      <c r="E2080" s="1" t="e">
        <f>VLOOKUP(Orders[[#This Row],[ProductID]],Products[],3,FALSE)</f>
        <v>#N/A</v>
      </c>
      <c r="F2080" s="1" t="s">
        <v>19</v>
      </c>
      <c r="G2080" s="1" t="str">
        <f>_xlfn.XLOOKUP(Orders[[#This Row],[CustomerID]],'Customers'!A:A,'Customers'!E:E)</f>
        <v>Corporate</v>
      </c>
      <c r="H2080" s="2">
        <v>45746</v>
      </c>
      <c r="I2080" s="2">
        <v>45744</v>
      </c>
      <c r="J2080">
        <v>19</v>
      </c>
      <c r="K2080">
        <v>6369.72</v>
      </c>
      <c r="L2080">
        <v>0.15</v>
      </c>
      <c r="M2080" s="1" t="s">
        <v>52</v>
      </c>
      <c r="N2080" s="1" t="s">
        <v>28</v>
      </c>
      <c r="O2080" s="1" t="s">
        <v>24</v>
      </c>
      <c r="P2080" s="3">
        <f>Orders[[#This Row],[Quantity]]*Orders[[#This Row],[UnitPrice]]*(1-Orders[[#This Row],[Discount]])</f>
        <v>102870.978</v>
      </c>
      <c r="Q2080" s="1" t="str">
        <f>IF(AND(Orders[[#This Row],[Order Value]]&gt;50000,Orders[[#This Row],[Status]]="Completed"),"Yes","No")</f>
        <v>No</v>
      </c>
      <c r="R2080" s="1" t="str">
        <f>IF(OR(Orders[[#This Row],[Region]]="Dhaka",Orders[[#This Row],[Region]]="Chattogram"),"Priority","Standard")</f>
        <v>Priority</v>
      </c>
      <c r="S2080" s="1" t="str">
        <f>_xlfn.CONCAT(Orders[[#This Row],[OrderID]],Orders[[#This Row],[CustomerID]],Orders[[#This Row],[Order Value]])</f>
        <v>O00214C0458102870.978</v>
      </c>
    </row>
    <row r="2081" spans="1:19" x14ac:dyDescent="0.25">
      <c r="A2081" s="1" t="s">
        <v>2559</v>
      </c>
      <c r="B2081" s="1" t="s">
        <v>470</v>
      </c>
      <c r="C2081" s="1" t="s">
        <v>54</v>
      </c>
      <c r="D2081" s="1" t="str">
        <f>VLOOKUP(C2081,Products[],2,FALSE)</f>
        <v>Women Lite 643</v>
      </c>
      <c r="E2081" s="1" t="str">
        <f>VLOOKUP(Orders[[#This Row],[ProductID]],Products[],3,FALSE)</f>
        <v>Apparel</v>
      </c>
      <c r="F2081" s="1" t="s">
        <v>152</v>
      </c>
      <c r="G2081" s="1" t="str">
        <f>_xlfn.XLOOKUP(Orders[[#This Row],[CustomerID]],'Customers'!A:A,'Customers'!E:E)</f>
        <v>consumer</v>
      </c>
      <c r="H2081" s="2">
        <v>46021</v>
      </c>
      <c r="I2081" s="2">
        <v>46021</v>
      </c>
      <c r="J2081">
        <v>3</v>
      </c>
      <c r="K2081">
        <v>3312.13</v>
      </c>
      <c r="L2081">
        <v>0</v>
      </c>
      <c r="M2081" s="1" t="s">
        <v>43</v>
      </c>
      <c r="N2081" s="1" t="s">
        <v>34</v>
      </c>
      <c r="O2081" s="1" t="s">
        <v>35</v>
      </c>
      <c r="P2081" s="3">
        <f>Orders[[#This Row],[Quantity]]*Orders[[#This Row],[UnitPrice]]*(1-Orders[[#This Row],[Discount]])</f>
        <v>9936.39</v>
      </c>
      <c r="Q2081" s="1" t="str">
        <f>IF(AND(Orders[[#This Row],[Order Value]]&gt;50000,Orders[[#This Row],[Status]]="Completed"),"Yes","No")</f>
        <v>No</v>
      </c>
      <c r="R2081" s="1" t="str">
        <f>IF(OR(Orders[[#This Row],[Region]]="Dhaka",Orders[[#This Row],[Region]]="Chattogram"),"Priority","Standard")</f>
        <v>Standard</v>
      </c>
      <c r="S2081" s="1" t="str">
        <f>_xlfn.CONCAT(Orders[[#This Row],[OrderID]],Orders[[#This Row],[CustomerID]],Orders[[#This Row],[Order Value]])</f>
        <v>O01238C01339936.39</v>
      </c>
    </row>
    <row r="2082" spans="1:19" x14ac:dyDescent="0.25">
      <c r="A2082" s="1" t="s">
        <v>2560</v>
      </c>
      <c r="B2082" s="1" t="s">
        <v>457</v>
      </c>
      <c r="C2082" s="1" t="s">
        <v>87</v>
      </c>
      <c r="D2082" s="1" t="str">
        <f>VLOOKUP(C2082,Products[],2,FALSE)</f>
        <v>Storage Plus 812</v>
      </c>
      <c r="E2082" s="1" t="str">
        <f>VLOOKUP(Orders[[#This Row],[ProductID]],Products[],3,FALSE)</f>
        <v>Furniture</v>
      </c>
      <c r="F2082" s="1" t="s">
        <v>152</v>
      </c>
      <c r="G2082" s="1" t="str">
        <f>_xlfn.XLOOKUP(Orders[[#This Row],[CustomerID]],'Customers'!A:A,'Customers'!E:E)</f>
        <v>Home Office</v>
      </c>
      <c r="H2082" s="2">
        <v>45637</v>
      </c>
      <c r="I2082" s="2">
        <v>45646</v>
      </c>
      <c r="J2082">
        <v>6</v>
      </c>
      <c r="K2082">
        <v>595.83000000000004</v>
      </c>
      <c r="L2082">
        <v>0</v>
      </c>
      <c r="M2082" s="1" t="s">
        <v>39</v>
      </c>
      <c r="N2082" s="1" t="s">
        <v>84</v>
      </c>
      <c r="O2082" s="1" t="s">
        <v>21</v>
      </c>
      <c r="P2082" s="3">
        <f>Orders[[#This Row],[Quantity]]*Orders[[#This Row],[UnitPrice]]*(1-Orders[[#This Row],[Discount]])</f>
        <v>3574.9800000000005</v>
      </c>
      <c r="Q2082" s="1" t="str">
        <f>IF(AND(Orders[[#This Row],[Order Value]]&gt;50000,Orders[[#This Row],[Status]]="Completed"),"Yes","No")</f>
        <v>No</v>
      </c>
      <c r="R2082" s="1" t="str">
        <f>IF(OR(Orders[[#This Row],[Region]]="Dhaka",Orders[[#This Row],[Region]]="Chattogram"),"Priority","Standard")</f>
        <v>Standard</v>
      </c>
      <c r="S2082" s="1" t="str">
        <f>_xlfn.CONCAT(Orders[[#This Row],[OrderID]],Orders[[#This Row],[CustomerID]],Orders[[#This Row],[Order Value]])</f>
        <v>O01596C00423574.98</v>
      </c>
    </row>
    <row r="2083" spans="1:19" x14ac:dyDescent="0.25">
      <c r="A2083" s="1" t="s">
        <v>2561</v>
      </c>
      <c r="B2083" s="1" t="s">
        <v>722</v>
      </c>
      <c r="C2083" s="1" t="s">
        <v>12</v>
      </c>
      <c r="D2083" s="1" t="str">
        <f>VLOOKUP(C2083,Products[],2,FALSE)</f>
        <v>Beverages Plus 578</v>
      </c>
      <c r="E2083" s="1" t="str">
        <f>VLOOKUP(Orders[[#This Row],[ProductID]],Products[],3,FALSE)</f>
        <v>Groceries</v>
      </c>
      <c r="F2083" s="1" t="s">
        <v>63</v>
      </c>
      <c r="G2083" s="1" t="str">
        <f>_xlfn.XLOOKUP(Orders[[#This Row],[CustomerID]],'Customers'!A:A,'Customers'!E:E)</f>
        <v>Consumer</v>
      </c>
      <c r="H2083" s="2">
        <v>46018</v>
      </c>
      <c r="I2083" s="2">
        <v>46023</v>
      </c>
      <c r="J2083">
        <v>17</v>
      </c>
      <c r="K2083">
        <v>3310.03</v>
      </c>
      <c r="L2083">
        <v>0.05</v>
      </c>
      <c r="M2083" s="1" t="s">
        <v>20</v>
      </c>
      <c r="N2083" s="1" t="s">
        <v>84</v>
      </c>
      <c r="O2083" s="1" t="s">
        <v>29</v>
      </c>
      <c r="P2083" s="3">
        <f>Orders[[#This Row],[Quantity]]*Orders[[#This Row],[UnitPrice]]*(1-Orders[[#This Row],[Discount]])</f>
        <v>53456.984499999999</v>
      </c>
      <c r="Q2083" s="1" t="str">
        <f>IF(AND(Orders[[#This Row],[Order Value]]&gt;50000,Orders[[#This Row],[Status]]="Completed"),"Yes","No")</f>
        <v>No</v>
      </c>
      <c r="R2083" s="1" t="str">
        <f>IF(OR(Orders[[#This Row],[Region]]="Dhaka",Orders[[#This Row],[Region]]="Chattogram"),"Priority","Standard")</f>
        <v>Priority</v>
      </c>
      <c r="S2083" s="1" t="str">
        <f>_xlfn.CONCAT(Orders[[#This Row],[OrderID]],Orders[[#This Row],[CustomerID]],Orders[[#This Row],[Order Value]])</f>
        <v>O05320C038353456.9845</v>
      </c>
    </row>
    <row r="2084" spans="1:19" x14ac:dyDescent="0.25">
      <c r="A2084" s="1" t="s">
        <v>2562</v>
      </c>
      <c r="B2084" s="1" t="s">
        <v>696</v>
      </c>
      <c r="C2084" s="1" t="s">
        <v>71</v>
      </c>
      <c r="D2084" s="1" t="str">
        <f>VLOOKUP(C2084,Products[],2,FALSE)</f>
        <v>Cameras Classic 922</v>
      </c>
      <c r="E2084" s="1" t="str">
        <f>VLOOKUP(Orders[[#This Row],[ProductID]],Products[],3,FALSE)</f>
        <v>Electronics</v>
      </c>
      <c r="F2084" s="1" t="s">
        <v>47</v>
      </c>
      <c r="G2084" s="1" t="str">
        <f>_xlfn.XLOOKUP(Orders[[#This Row],[CustomerID]],'Customers'!A:A,'Customers'!E:E)</f>
        <v>SMB</v>
      </c>
      <c r="H2084" s="2">
        <v>45768</v>
      </c>
      <c r="I2084" s="2">
        <v>45772</v>
      </c>
      <c r="J2084">
        <v>19</v>
      </c>
      <c r="K2084">
        <v>7415.1</v>
      </c>
      <c r="L2084">
        <v>0</v>
      </c>
      <c r="M2084" s="1" t="s">
        <v>39</v>
      </c>
      <c r="N2084" s="1" t="s">
        <v>34</v>
      </c>
      <c r="O2084" s="1" t="s">
        <v>21</v>
      </c>
      <c r="P2084" s="3">
        <f>Orders[[#This Row],[Quantity]]*Orders[[#This Row],[UnitPrice]]*(1-Orders[[#This Row],[Discount]])</f>
        <v>140886.9</v>
      </c>
      <c r="Q2084" s="1" t="str">
        <f>IF(AND(Orders[[#This Row],[Order Value]]&gt;50000,Orders[[#This Row],[Status]]="Completed"),"Yes","No")</f>
        <v>Yes</v>
      </c>
      <c r="R2084" s="1" t="str">
        <f>IF(OR(Orders[[#This Row],[Region]]="Dhaka",Orders[[#This Row],[Region]]="Chattogram"),"Priority","Standard")</f>
        <v>Standard</v>
      </c>
      <c r="S2084" s="1" t="str">
        <f>_xlfn.CONCAT(Orders[[#This Row],[OrderID]],Orders[[#This Row],[CustomerID]],Orders[[#This Row],[Order Value]])</f>
        <v>O05832C0126140886.9</v>
      </c>
    </row>
    <row r="2085" spans="1:19" x14ac:dyDescent="0.25">
      <c r="A2085" s="1" t="s">
        <v>2563</v>
      </c>
      <c r="B2085" s="1" t="s">
        <v>312</v>
      </c>
      <c r="C2085" s="1" t="s">
        <v>121</v>
      </c>
      <c r="D2085" s="1" t="str">
        <f>VLOOKUP(C2085,Products[],2,FALSE)</f>
        <v>Storage Max 865</v>
      </c>
      <c r="E2085" s="1" t="str">
        <f>VLOOKUP(Orders[[#This Row],[ProductID]],Products[],3,FALSE)</f>
        <v>Furniture</v>
      </c>
      <c r="F2085" s="1" t="s">
        <v>125</v>
      </c>
      <c r="G2085" s="1" t="str">
        <f>_xlfn.XLOOKUP(Orders[[#This Row],[CustomerID]],'Customers'!A:A,'Customers'!E:E)</f>
        <v>consumer</v>
      </c>
      <c r="H2085" s="2">
        <v>45936</v>
      </c>
      <c r="I2085" s="2">
        <v>45948</v>
      </c>
      <c r="J2085">
        <v>6</v>
      </c>
      <c r="K2085">
        <v>4024.23</v>
      </c>
      <c r="L2085">
        <v>0</v>
      </c>
      <c r="M2085" s="1" t="s">
        <v>52</v>
      </c>
      <c r="N2085" s="1" t="s">
        <v>28</v>
      </c>
      <c r="O2085" s="1" t="s">
        <v>21</v>
      </c>
      <c r="P2085" s="3">
        <f>Orders[[#This Row],[Quantity]]*Orders[[#This Row],[UnitPrice]]*(1-Orders[[#This Row],[Discount]])</f>
        <v>24145.38</v>
      </c>
      <c r="Q2085" s="1" t="str">
        <f>IF(AND(Orders[[#This Row],[Order Value]]&gt;50000,Orders[[#This Row],[Status]]="Completed"),"Yes","No")</f>
        <v>No</v>
      </c>
      <c r="R2085" s="1" t="str">
        <f>IF(OR(Orders[[#This Row],[Region]]="Dhaka",Orders[[#This Row],[Region]]="Chattogram"),"Priority","Standard")</f>
        <v>Priority</v>
      </c>
      <c r="S2085" s="1" t="str">
        <f>_xlfn.CONCAT(Orders[[#This Row],[OrderID]],Orders[[#This Row],[CustomerID]],Orders[[#This Row],[Order Value]])</f>
        <v>O01409C027724145.38</v>
      </c>
    </row>
    <row r="2086" spans="1:19" hidden="1" x14ac:dyDescent="0.25">
      <c r="A2086" s="1" t="s">
        <v>2564</v>
      </c>
      <c r="B2086" s="1" t="s">
        <v>292</v>
      </c>
      <c r="C2086" s="1" t="s">
        <v>95</v>
      </c>
      <c r="D2086" s="1" t="e">
        <f>VLOOKUP(C2086,Products[],2,FALSE)</f>
        <v>#N/A</v>
      </c>
      <c r="E2086" s="1" t="e">
        <f>VLOOKUP(Orders[[#This Row],[ProductID]],Products[],3,FALSE)</f>
        <v>#N/A</v>
      </c>
      <c r="F2086" s="1" t="s">
        <v>19</v>
      </c>
      <c r="G2086" s="1" t="str">
        <f>_xlfn.XLOOKUP(Orders[[#This Row],[CustomerID]],'Customers'!A:A,'Customers'!E:E)</f>
        <v>SMB</v>
      </c>
      <c r="H2086" s="2">
        <v>45792</v>
      </c>
      <c r="I2086" s="2">
        <v>45797</v>
      </c>
      <c r="J2086">
        <v>10</v>
      </c>
      <c r="K2086">
        <v>1414.61</v>
      </c>
      <c r="L2086">
        <v>0</v>
      </c>
      <c r="M2086" s="1" t="s">
        <v>52</v>
      </c>
      <c r="N2086" s="1" t="s">
        <v>34</v>
      </c>
      <c r="O2086" s="1" t="s">
        <v>29</v>
      </c>
      <c r="P2086" s="3">
        <f>Orders[[#This Row],[Quantity]]*Orders[[#This Row],[UnitPrice]]*(1-Orders[[#This Row],[Discount]])</f>
        <v>14146.099999999999</v>
      </c>
      <c r="Q2086" s="1" t="str">
        <f>IF(AND(Orders[[#This Row],[Order Value]]&gt;50000,Orders[[#This Row],[Status]]="Completed"),"Yes","No")</f>
        <v>No</v>
      </c>
      <c r="R2086" s="1" t="str">
        <f>IF(OR(Orders[[#This Row],[Region]]="Dhaka",Orders[[#This Row],[Region]]="Chattogram"),"Priority","Standard")</f>
        <v>Priority</v>
      </c>
      <c r="S2086" s="1" t="str">
        <f>_xlfn.CONCAT(Orders[[#This Row],[OrderID]],Orders[[#This Row],[CustomerID]],Orders[[#This Row],[Order Value]])</f>
        <v>O05174C040614146.1</v>
      </c>
    </row>
    <row r="2087" spans="1:19" hidden="1" x14ac:dyDescent="0.25">
      <c r="A2087" s="1" t="s">
        <v>2565</v>
      </c>
      <c r="B2087" s="1" t="s">
        <v>1262</v>
      </c>
      <c r="C2087" s="1" t="s">
        <v>95</v>
      </c>
      <c r="D2087" s="1" t="e">
        <f>VLOOKUP(C2087,Products[],2,FALSE)</f>
        <v>#N/A</v>
      </c>
      <c r="E2087" s="1" t="e">
        <f>VLOOKUP(Orders[[#This Row],[ProductID]],Products[],3,FALSE)</f>
        <v>#N/A</v>
      </c>
      <c r="F2087" s="1" t="s">
        <v>33</v>
      </c>
      <c r="G2087" s="1" t="str">
        <f>_xlfn.XLOOKUP(Orders[[#This Row],[CustomerID]],'Customers'!A:A,'Customers'!E:E)</f>
        <v>consumer</v>
      </c>
      <c r="H2087" s="2">
        <v>45786</v>
      </c>
      <c r="I2087" s="2">
        <v>45797</v>
      </c>
      <c r="J2087">
        <v>14</v>
      </c>
      <c r="K2087">
        <v>7329.06</v>
      </c>
      <c r="L2087">
        <v>0.05</v>
      </c>
      <c r="M2087" s="1" t="s">
        <v>20</v>
      </c>
      <c r="N2087" s="1" t="s">
        <v>15</v>
      </c>
      <c r="O2087" s="1" t="s">
        <v>21</v>
      </c>
      <c r="P2087" s="3">
        <f>Orders[[#This Row],[Quantity]]*Orders[[#This Row],[UnitPrice]]*(1-Orders[[#This Row],[Discount]])</f>
        <v>97476.498000000007</v>
      </c>
      <c r="Q2087" s="1" t="str">
        <f>IF(AND(Orders[[#This Row],[Order Value]]&gt;50000,Orders[[#This Row],[Status]]="Completed"),"Yes","No")</f>
        <v>No</v>
      </c>
      <c r="R2087" s="1" t="str">
        <f>IF(OR(Orders[[#This Row],[Region]]="Dhaka",Orders[[#This Row],[Region]]="Chattogram"),"Priority","Standard")</f>
        <v>Priority</v>
      </c>
      <c r="S2087" s="1" t="str">
        <f>_xlfn.CONCAT(Orders[[#This Row],[OrderID]],Orders[[#This Row],[CustomerID]],Orders[[#This Row],[Order Value]])</f>
        <v>O05439C044997476.498</v>
      </c>
    </row>
    <row r="2088" spans="1:19" x14ac:dyDescent="0.25">
      <c r="A2088" s="1" t="s">
        <v>2566</v>
      </c>
      <c r="B2088" s="1" t="s">
        <v>113</v>
      </c>
      <c r="C2088" s="1" t="s">
        <v>212</v>
      </c>
      <c r="D2088" s="1" t="str">
        <f>VLOOKUP(C2088,Products[],2,FALSE)</f>
        <v>Binders Lite 858</v>
      </c>
      <c r="E2088" s="1" t="str">
        <f>VLOOKUP(Orders[[#This Row],[ProductID]],Products[],3,FALSE)</f>
        <v>Office Supplies</v>
      </c>
      <c r="F2088" s="1" t="s">
        <v>55</v>
      </c>
      <c r="G2088" s="1" t="str">
        <f>_xlfn.XLOOKUP(Orders[[#This Row],[CustomerID]],'Customers'!A:A,'Customers'!E:E)</f>
        <v>Home Office</v>
      </c>
      <c r="H2088" s="2">
        <v>45748</v>
      </c>
      <c r="I2088" s="2">
        <v>45762</v>
      </c>
      <c r="J2088">
        <v>8</v>
      </c>
      <c r="K2088">
        <v>1153.46</v>
      </c>
      <c r="L2088">
        <v>0</v>
      </c>
      <c r="M2088" s="1" t="s">
        <v>52</v>
      </c>
      <c r="N2088" s="1" t="s">
        <v>34</v>
      </c>
      <c r="O2088" s="1" t="s">
        <v>24</v>
      </c>
      <c r="P2088" s="3">
        <f>Orders[[#This Row],[Quantity]]*Orders[[#This Row],[UnitPrice]]*(1-Orders[[#This Row],[Discount]])</f>
        <v>9227.68</v>
      </c>
      <c r="Q2088" s="1" t="str">
        <f>IF(AND(Orders[[#This Row],[Order Value]]&gt;50000,Orders[[#This Row],[Status]]="Completed"),"Yes","No")</f>
        <v>No</v>
      </c>
      <c r="R2088" s="1" t="str">
        <f>IF(OR(Orders[[#This Row],[Region]]="Dhaka",Orders[[#This Row],[Region]]="Chattogram"),"Priority","Standard")</f>
        <v>Priority</v>
      </c>
      <c r="S2088" s="1" t="str">
        <f>_xlfn.CONCAT(Orders[[#This Row],[OrderID]],Orders[[#This Row],[CustomerID]],Orders[[#This Row],[Order Value]])</f>
        <v>O02008C03979227.68</v>
      </c>
    </row>
    <row r="2089" spans="1:19" x14ac:dyDescent="0.25">
      <c r="A2089" s="1" t="s">
        <v>2567</v>
      </c>
      <c r="B2089" s="1" t="s">
        <v>1033</v>
      </c>
      <c r="C2089" s="1" t="s">
        <v>108</v>
      </c>
      <c r="D2089" s="1" t="str">
        <f>VLOOKUP(C2089,Products[],2,FALSE)</f>
        <v>Men Max 446</v>
      </c>
      <c r="E2089" s="1" t="str">
        <f>VLOOKUP(Orders[[#This Row],[ProductID]],Products[],3,FALSE)</f>
        <v>Apparel</v>
      </c>
      <c r="F2089" s="1" t="s">
        <v>79</v>
      </c>
      <c r="G2089" s="1" t="str">
        <f>_xlfn.XLOOKUP(Orders[[#This Row],[CustomerID]],'Customers'!A:A,'Customers'!E:E)</f>
        <v>SMB</v>
      </c>
      <c r="H2089" s="2">
        <v>45911</v>
      </c>
      <c r="I2089" s="2">
        <v>45925</v>
      </c>
      <c r="J2089">
        <v>6</v>
      </c>
      <c r="K2089">
        <v>4017.11</v>
      </c>
      <c r="L2089">
        <v>0.05</v>
      </c>
      <c r="M2089" s="1" t="s">
        <v>39</v>
      </c>
      <c r="N2089" s="1" t="s">
        <v>34</v>
      </c>
      <c r="O2089" s="1" t="s">
        <v>29</v>
      </c>
      <c r="P2089" s="3">
        <f>Orders[[#This Row],[Quantity]]*Orders[[#This Row],[UnitPrice]]*(1-Orders[[#This Row],[Discount]])</f>
        <v>22897.526999999998</v>
      </c>
      <c r="Q2089" s="1" t="str">
        <f>IF(AND(Orders[[#This Row],[Order Value]]&gt;50000,Orders[[#This Row],[Status]]="Completed"),"Yes","No")</f>
        <v>No</v>
      </c>
      <c r="R2089" s="1" t="str">
        <f>IF(OR(Orders[[#This Row],[Region]]="Dhaka",Orders[[#This Row],[Region]]="Chattogram"),"Priority","Standard")</f>
        <v>Standard</v>
      </c>
      <c r="S2089" s="1" t="str">
        <f>_xlfn.CONCAT(Orders[[#This Row],[OrderID]],Orders[[#This Row],[CustomerID]],Orders[[#This Row],[Order Value]])</f>
        <v>O04570C035022897.527</v>
      </c>
    </row>
    <row r="2090" spans="1:19" x14ac:dyDescent="0.25">
      <c r="A2090" s="1" t="s">
        <v>2568</v>
      </c>
      <c r="B2090" s="1" t="s">
        <v>1196</v>
      </c>
      <c r="C2090" s="1" t="s">
        <v>108</v>
      </c>
      <c r="D2090" s="1" t="str">
        <f>VLOOKUP(C2090,Products[],2,FALSE)</f>
        <v>Men Max 446</v>
      </c>
      <c r="E2090" s="1" t="str">
        <f>VLOOKUP(Orders[[#This Row],[ProductID]],Products[],3,FALSE)</f>
        <v>Apparel</v>
      </c>
      <c r="F2090" s="1" t="s">
        <v>79</v>
      </c>
      <c r="G2090" s="1" t="str">
        <f>_xlfn.XLOOKUP(Orders[[#This Row],[CustomerID]],'Customers'!A:A,'Customers'!E:E)</f>
        <v>SMB</v>
      </c>
      <c r="H2090" s="2">
        <v>45687</v>
      </c>
      <c r="I2090" s="2">
        <v>45701</v>
      </c>
      <c r="J2090">
        <v>3</v>
      </c>
      <c r="K2090">
        <v>5220.93</v>
      </c>
      <c r="L2090">
        <v>0</v>
      </c>
      <c r="M2090" s="1" t="s">
        <v>20</v>
      </c>
      <c r="N2090" s="1" t="s">
        <v>84</v>
      </c>
      <c r="O2090" s="1" t="s">
        <v>21</v>
      </c>
      <c r="P2090" s="3">
        <f>Orders[[#This Row],[Quantity]]*Orders[[#This Row],[UnitPrice]]*(1-Orders[[#This Row],[Discount]])</f>
        <v>15662.79</v>
      </c>
      <c r="Q2090" s="1" t="str">
        <f>IF(AND(Orders[[#This Row],[Order Value]]&gt;50000,Orders[[#This Row],[Status]]="Completed"),"Yes","No")</f>
        <v>No</v>
      </c>
      <c r="R2090" s="1" t="str">
        <f>IF(OR(Orders[[#This Row],[Region]]="Dhaka",Orders[[#This Row],[Region]]="Chattogram"),"Priority","Standard")</f>
        <v>Priority</v>
      </c>
      <c r="S2090" s="1" t="str">
        <f>_xlfn.CONCAT(Orders[[#This Row],[OrderID]],Orders[[#This Row],[CustomerID]],Orders[[#This Row],[Order Value]])</f>
        <v>O02501C011615662.79</v>
      </c>
    </row>
    <row r="2091" spans="1:19" x14ac:dyDescent="0.25">
      <c r="A2091" s="1" t="s">
        <v>2569</v>
      </c>
      <c r="B2091" s="1" t="s">
        <v>411</v>
      </c>
      <c r="C2091" s="1" t="s">
        <v>230</v>
      </c>
      <c r="D2091" s="1" t="str">
        <f>VLOOKUP(C2091,Products[],2,FALSE)</f>
        <v>Footwear Eco 532</v>
      </c>
      <c r="E2091" s="1" t="str">
        <f>VLOOKUP(Orders[[#This Row],[ProductID]],Products[],3,FALSE)</f>
        <v>Apparel</v>
      </c>
      <c r="F2091" s="1" t="s">
        <v>33</v>
      </c>
      <c r="G2091" s="1" t="str">
        <f>_xlfn.XLOOKUP(Orders[[#This Row],[CustomerID]],'Customers'!A:A,'Customers'!E:E)</f>
        <v>Corporate</v>
      </c>
      <c r="H2091" s="2">
        <v>45658</v>
      </c>
      <c r="I2091" s="2">
        <v>45662</v>
      </c>
      <c r="J2091">
        <v>17</v>
      </c>
      <c r="K2091">
        <v>641.66999999999996</v>
      </c>
      <c r="L2091">
        <v>0.05</v>
      </c>
      <c r="M2091" s="1" t="s">
        <v>20</v>
      </c>
      <c r="N2091" s="1" t="s">
        <v>15</v>
      </c>
      <c r="O2091" s="1" t="s">
        <v>29</v>
      </c>
      <c r="P2091" s="3">
        <f>Orders[[#This Row],[Quantity]]*Orders[[#This Row],[UnitPrice]]*(1-Orders[[#This Row],[Discount]])</f>
        <v>10362.970499999999</v>
      </c>
      <c r="Q2091" s="1" t="str">
        <f>IF(AND(Orders[[#This Row],[Order Value]]&gt;50000,Orders[[#This Row],[Status]]="Completed"),"Yes","No")</f>
        <v>No</v>
      </c>
      <c r="R2091" s="1" t="str">
        <f>IF(OR(Orders[[#This Row],[Region]]="Dhaka",Orders[[#This Row],[Region]]="Chattogram"),"Priority","Standard")</f>
        <v>Priority</v>
      </c>
      <c r="S2091" s="1" t="str">
        <f>_xlfn.CONCAT(Orders[[#This Row],[OrderID]],Orders[[#This Row],[CustomerID]],Orders[[#This Row],[Order Value]])</f>
        <v>O05555C049510362.9705</v>
      </c>
    </row>
    <row r="2092" spans="1:19" x14ac:dyDescent="0.25">
      <c r="A2092" s="1" t="s">
        <v>2570</v>
      </c>
      <c r="B2092" s="1" t="s">
        <v>485</v>
      </c>
      <c r="C2092" s="1" t="s">
        <v>32</v>
      </c>
      <c r="D2092" s="1" t="str">
        <f>VLOOKUP(C2092,Products[],2,FALSE)</f>
        <v>Binders Max 146</v>
      </c>
      <c r="E2092" s="1" t="str">
        <f>VLOOKUP(Orders[[#This Row],[ProductID]],Products[],3,FALSE)</f>
        <v>Office Supplies</v>
      </c>
      <c r="F2092" s="1" t="s">
        <v>82</v>
      </c>
      <c r="G2092" s="1" t="str">
        <f>_xlfn.XLOOKUP(Orders[[#This Row],[CustomerID]],'Customers'!A:A,'Customers'!E:E)</f>
        <v>SMB</v>
      </c>
      <c r="H2092" s="2">
        <v>45511</v>
      </c>
      <c r="I2092" s="2">
        <v>45525</v>
      </c>
      <c r="J2092">
        <v>7</v>
      </c>
      <c r="K2092">
        <v>6333.52</v>
      </c>
      <c r="L2092">
        <v>0</v>
      </c>
      <c r="M2092" s="1" t="s">
        <v>20</v>
      </c>
      <c r="N2092" s="1" t="s">
        <v>34</v>
      </c>
      <c r="O2092" s="1" t="s">
        <v>24</v>
      </c>
      <c r="P2092" s="3">
        <f>Orders[[#This Row],[Quantity]]*Orders[[#This Row],[UnitPrice]]*(1-Orders[[#This Row],[Discount]])</f>
        <v>44334.64</v>
      </c>
      <c r="Q2092" s="1" t="str">
        <f>IF(AND(Orders[[#This Row],[Order Value]]&gt;50000,Orders[[#This Row],[Status]]="Completed"),"Yes","No")</f>
        <v>No</v>
      </c>
      <c r="R2092" s="1" t="str">
        <f>IF(OR(Orders[[#This Row],[Region]]="Dhaka",Orders[[#This Row],[Region]]="Chattogram"),"Priority","Standard")</f>
        <v>Priority</v>
      </c>
      <c r="S2092" s="1" t="str">
        <f>_xlfn.CONCAT(Orders[[#This Row],[OrderID]],Orders[[#This Row],[CustomerID]],Orders[[#This Row],[Order Value]])</f>
        <v>O01271C048944334.64</v>
      </c>
    </row>
    <row r="2093" spans="1:19" x14ac:dyDescent="0.25">
      <c r="A2093" s="1" t="s">
        <v>2571</v>
      </c>
      <c r="B2093" s="1" t="s">
        <v>365</v>
      </c>
      <c r="C2093" s="1" t="s">
        <v>141</v>
      </c>
      <c r="D2093" s="1" t="str">
        <f>VLOOKUP(C2093,Products[],2,FALSE)</f>
        <v>Footwear Deluxe 366</v>
      </c>
      <c r="E2093" s="1" t="str">
        <f>VLOOKUP(Orders[[#This Row],[ProductID]],Products[],3,FALSE)</f>
        <v>Apparel</v>
      </c>
      <c r="F2093" s="1" t="s">
        <v>105</v>
      </c>
      <c r="G2093" s="1" t="str">
        <f>_xlfn.XLOOKUP(Orders[[#This Row],[CustomerID]],'Customers'!A:A,'Customers'!E:E)</f>
        <v>Corporate</v>
      </c>
      <c r="H2093" s="2">
        <v>45416</v>
      </c>
      <c r="I2093" s="2">
        <v>45420</v>
      </c>
      <c r="J2093">
        <v>6</v>
      </c>
      <c r="K2093">
        <v>2312.3200000000002</v>
      </c>
      <c r="L2093">
        <v>0</v>
      </c>
      <c r="M2093" s="1" t="s">
        <v>52</v>
      </c>
      <c r="N2093" s="1" t="s">
        <v>34</v>
      </c>
      <c r="O2093" s="1" t="s">
        <v>21</v>
      </c>
      <c r="P2093" s="3">
        <f>Orders[[#This Row],[Quantity]]*Orders[[#This Row],[UnitPrice]]*(1-Orders[[#This Row],[Discount]])</f>
        <v>13873.920000000002</v>
      </c>
      <c r="Q2093" s="1" t="str">
        <f>IF(AND(Orders[[#This Row],[Order Value]]&gt;50000,Orders[[#This Row],[Status]]="Completed"),"Yes","No")</f>
        <v>No</v>
      </c>
      <c r="R2093" s="1" t="str">
        <f>IF(OR(Orders[[#This Row],[Region]]="Dhaka",Orders[[#This Row],[Region]]="Chattogram"),"Priority","Standard")</f>
        <v>Priority</v>
      </c>
      <c r="S2093" s="1" t="str">
        <f>_xlfn.CONCAT(Orders[[#This Row],[OrderID]],Orders[[#This Row],[CustomerID]],Orders[[#This Row],[Order Value]])</f>
        <v>O02313C029713873.92</v>
      </c>
    </row>
    <row r="2094" spans="1:19" x14ac:dyDescent="0.25">
      <c r="A2094" s="1" t="s">
        <v>2572</v>
      </c>
      <c r="B2094" s="1" t="s">
        <v>150</v>
      </c>
      <c r="C2094" s="1" t="s">
        <v>131</v>
      </c>
      <c r="D2094" s="1" t="str">
        <f>VLOOKUP(C2094,Products[],2,FALSE)</f>
        <v>Tables Plus 844</v>
      </c>
      <c r="E2094" s="1" t="str">
        <f>VLOOKUP(Orders[[#This Row],[ProductID]],Products[],3,FALSE)</f>
        <v>Furniture</v>
      </c>
      <c r="F2094" s="1" t="s">
        <v>59</v>
      </c>
      <c r="G2094" s="1" t="str">
        <f>_xlfn.XLOOKUP(Orders[[#This Row],[CustomerID]],'Customers'!A:A,'Customers'!E:E)</f>
        <v>Consumer</v>
      </c>
      <c r="H2094" s="2">
        <v>45395</v>
      </c>
      <c r="I2094" s="2">
        <v>45396</v>
      </c>
      <c r="J2094">
        <v>2</v>
      </c>
      <c r="K2094">
        <v>5139.24</v>
      </c>
      <c r="L2094">
        <v>0.15</v>
      </c>
      <c r="M2094" s="1" t="s">
        <v>43</v>
      </c>
      <c r="N2094" s="1" t="s">
        <v>84</v>
      </c>
      <c r="O2094" s="1" t="s">
        <v>24</v>
      </c>
      <c r="P2094" s="3">
        <f>Orders[[#This Row],[Quantity]]*Orders[[#This Row],[UnitPrice]]*(1-Orders[[#This Row],[Discount]])</f>
        <v>8736.7079999999987</v>
      </c>
      <c r="Q2094" s="1" t="str">
        <f>IF(AND(Orders[[#This Row],[Order Value]]&gt;50000,Orders[[#This Row],[Status]]="Completed"),"Yes","No")</f>
        <v>No</v>
      </c>
      <c r="R2094" s="1" t="str">
        <f>IF(OR(Orders[[#This Row],[Region]]="Dhaka",Orders[[#This Row],[Region]]="Chattogram"),"Priority","Standard")</f>
        <v>Standard</v>
      </c>
      <c r="S2094" s="1" t="str">
        <f>_xlfn.CONCAT(Orders[[#This Row],[OrderID]],Orders[[#This Row],[CustomerID]],Orders[[#This Row],[Order Value]])</f>
        <v>O05861C03918736.708</v>
      </c>
    </row>
    <row r="2095" spans="1:19" x14ac:dyDescent="0.25">
      <c r="A2095" s="1" t="s">
        <v>2573</v>
      </c>
      <c r="B2095" s="1" t="s">
        <v>804</v>
      </c>
      <c r="C2095" s="1" t="s">
        <v>58</v>
      </c>
      <c r="D2095" s="1" t="str">
        <f>VLOOKUP(C2095,Products[],2,FALSE)</f>
        <v>Beverages Standard 258</v>
      </c>
      <c r="E2095" s="1" t="str">
        <f>VLOOKUP(Orders[[#This Row],[ProductID]],Products[],3,FALSE)</f>
        <v>Groceries</v>
      </c>
      <c r="F2095" s="1" t="s">
        <v>79</v>
      </c>
      <c r="G2095" s="1" t="str">
        <f>_xlfn.XLOOKUP(Orders[[#This Row],[CustomerID]],'Customers'!A:A,'Customers'!E:E)</f>
        <v>Consumer</v>
      </c>
      <c r="H2095" s="2">
        <v>45946</v>
      </c>
      <c r="I2095" s="2">
        <v>45953</v>
      </c>
      <c r="J2095">
        <v>16</v>
      </c>
      <c r="K2095">
        <v>4915.8999999999996</v>
      </c>
      <c r="L2095">
        <v>0.15</v>
      </c>
      <c r="M2095" s="1" t="s">
        <v>52</v>
      </c>
      <c r="N2095" s="1" t="s">
        <v>84</v>
      </c>
      <c r="O2095" s="1" t="s">
        <v>29</v>
      </c>
      <c r="P2095" s="3">
        <f>Orders[[#This Row],[Quantity]]*Orders[[#This Row],[UnitPrice]]*(1-Orders[[#This Row],[Discount]])</f>
        <v>66856.239999999991</v>
      </c>
      <c r="Q2095" s="1" t="str">
        <f>IF(AND(Orders[[#This Row],[Order Value]]&gt;50000,Orders[[#This Row],[Status]]="Completed"),"Yes","No")</f>
        <v>No</v>
      </c>
      <c r="R2095" s="1" t="str">
        <f>IF(OR(Orders[[#This Row],[Region]]="Dhaka",Orders[[#This Row],[Region]]="Chattogram"),"Priority","Standard")</f>
        <v>Priority</v>
      </c>
      <c r="S2095" s="1" t="str">
        <f>_xlfn.CONCAT(Orders[[#This Row],[OrderID]],Orders[[#This Row],[CustomerID]],Orders[[#This Row],[Order Value]])</f>
        <v>O05112C023266856.24</v>
      </c>
    </row>
    <row r="2096" spans="1:19" x14ac:dyDescent="0.25">
      <c r="A2096" s="1" t="s">
        <v>2574</v>
      </c>
      <c r="B2096" s="1" t="s">
        <v>1210</v>
      </c>
      <c r="C2096" s="1" t="s">
        <v>297</v>
      </c>
      <c r="D2096" s="1" t="str">
        <f>VLOOKUP(C2096,Products[],2,FALSE)</f>
        <v>Household Standard 552</v>
      </c>
      <c r="E2096" s="1" t="str">
        <f>VLOOKUP(Orders[[#This Row],[ProductID]],Products[],3,FALSE)</f>
        <v>Groceries</v>
      </c>
      <c r="F2096" s="1" t="s">
        <v>105</v>
      </c>
      <c r="G2096" s="1" t="str">
        <f>_xlfn.XLOOKUP(Orders[[#This Row],[CustomerID]],'Customers'!A:A,'Customers'!E:E)</f>
        <v>Consumer</v>
      </c>
      <c r="H2096" s="2">
        <v>45340</v>
      </c>
      <c r="I2096" s="2">
        <v>45352</v>
      </c>
      <c r="J2096">
        <v>13</v>
      </c>
      <c r="K2096">
        <v>6147.15</v>
      </c>
      <c r="L2096">
        <v>0</v>
      </c>
      <c r="M2096" s="1" t="s">
        <v>52</v>
      </c>
      <c r="N2096" s="1" t="s">
        <v>84</v>
      </c>
      <c r="O2096" s="1" t="s">
        <v>24</v>
      </c>
      <c r="P2096" s="3">
        <f>Orders[[#This Row],[Quantity]]*Orders[[#This Row],[UnitPrice]]*(1-Orders[[#This Row],[Discount]])</f>
        <v>79912.95</v>
      </c>
      <c r="Q2096" s="1" t="str">
        <f>IF(AND(Orders[[#This Row],[Order Value]]&gt;50000,Orders[[#This Row],[Status]]="Completed"),"Yes","No")</f>
        <v>No</v>
      </c>
      <c r="R2096" s="1" t="str">
        <f>IF(OR(Orders[[#This Row],[Region]]="Dhaka",Orders[[#This Row],[Region]]="Chattogram"),"Priority","Standard")</f>
        <v>Priority</v>
      </c>
      <c r="S2096" s="1" t="str">
        <f>_xlfn.CONCAT(Orders[[#This Row],[OrderID]],Orders[[#This Row],[CustomerID]],Orders[[#This Row],[Order Value]])</f>
        <v>O05535C045179912.95</v>
      </c>
    </row>
    <row r="2097" spans="1:19" x14ac:dyDescent="0.25">
      <c r="A2097" s="1" t="s">
        <v>2575</v>
      </c>
      <c r="B2097" s="1" t="s">
        <v>1287</v>
      </c>
      <c r="C2097" s="1" t="s">
        <v>218</v>
      </c>
      <c r="D2097" s="1" t="str">
        <f>VLOOKUP(C2097,Products[],2,FALSE)</f>
        <v>Kids Eco 762</v>
      </c>
      <c r="E2097" s="1" t="str">
        <f>VLOOKUP(Orders[[#This Row],[ProductID]],Products[],3,FALSE)</f>
        <v>Apparel</v>
      </c>
      <c r="F2097" s="1" t="s">
        <v>59</v>
      </c>
      <c r="G2097" s="1" t="str">
        <f>_xlfn.XLOOKUP(Orders[[#This Row],[CustomerID]],'Customers'!A:A,'Customers'!E:E)</f>
        <v>Consumer</v>
      </c>
      <c r="H2097" s="2">
        <v>45698</v>
      </c>
      <c r="I2097" s="2">
        <v>45700</v>
      </c>
      <c r="J2097">
        <v>11</v>
      </c>
      <c r="K2097">
        <v>3497.27</v>
      </c>
      <c r="L2097">
        <v>0</v>
      </c>
      <c r="M2097" s="1" t="s">
        <v>43</v>
      </c>
      <c r="N2097" s="1" t="s">
        <v>34</v>
      </c>
      <c r="O2097" s="1" t="s">
        <v>21</v>
      </c>
      <c r="P2097" s="3">
        <f>Orders[[#This Row],[Quantity]]*Orders[[#This Row],[UnitPrice]]*(1-Orders[[#This Row],[Discount]])</f>
        <v>38469.97</v>
      </c>
      <c r="Q2097" s="1" t="str">
        <f>IF(AND(Orders[[#This Row],[Order Value]]&gt;50000,Orders[[#This Row],[Status]]="Completed"),"Yes","No")</f>
        <v>No</v>
      </c>
      <c r="R2097" s="1" t="str">
        <f>IF(OR(Orders[[#This Row],[Region]]="Dhaka",Orders[[#This Row],[Region]]="Chattogram"),"Priority","Standard")</f>
        <v>Standard</v>
      </c>
      <c r="S2097" s="1" t="str">
        <f>_xlfn.CONCAT(Orders[[#This Row],[OrderID]],Orders[[#This Row],[CustomerID]],Orders[[#This Row],[Order Value]])</f>
        <v>O05463C040938469.97</v>
      </c>
    </row>
    <row r="2098" spans="1:19" x14ac:dyDescent="0.25">
      <c r="A2098" s="1" t="s">
        <v>2576</v>
      </c>
      <c r="B2098" s="1" t="s">
        <v>381</v>
      </c>
      <c r="C2098" s="1" t="s">
        <v>230</v>
      </c>
      <c r="D2098" s="1" t="str">
        <f>VLOOKUP(C2098,Products[],2,FALSE)</f>
        <v>Footwear Eco 532</v>
      </c>
      <c r="E2098" s="1" t="str">
        <f>VLOOKUP(Orders[[#This Row],[ProductID]],Products[],3,FALSE)</f>
        <v>Apparel</v>
      </c>
      <c r="F2098" s="1" t="s">
        <v>59</v>
      </c>
      <c r="G2098" s="1" t="str">
        <f>_xlfn.XLOOKUP(Orders[[#This Row],[CustomerID]],'Customers'!A:A,'Customers'!E:E)</f>
        <v>Corporate</v>
      </c>
      <c r="H2098" s="2">
        <v>46017</v>
      </c>
      <c r="I2098" s="2">
        <v>46025</v>
      </c>
      <c r="J2098">
        <v>7</v>
      </c>
      <c r="K2098">
        <v>4938.97</v>
      </c>
      <c r="L2098">
        <v>0</v>
      </c>
      <c r="M2098" s="1" t="s">
        <v>20</v>
      </c>
      <c r="N2098" s="1" t="s">
        <v>34</v>
      </c>
      <c r="O2098" s="1" t="s">
        <v>24</v>
      </c>
      <c r="P2098" s="3">
        <f>Orders[[#This Row],[Quantity]]*Orders[[#This Row],[UnitPrice]]*(1-Orders[[#This Row],[Discount]])</f>
        <v>34572.79</v>
      </c>
      <c r="Q2098" s="1" t="str">
        <f>IF(AND(Orders[[#This Row],[Order Value]]&gt;50000,Orders[[#This Row],[Status]]="Completed"),"Yes","No")</f>
        <v>No</v>
      </c>
      <c r="R2098" s="1" t="str">
        <f>IF(OR(Orders[[#This Row],[Region]]="Dhaka",Orders[[#This Row],[Region]]="Chattogram"),"Priority","Standard")</f>
        <v>Priority</v>
      </c>
      <c r="S2098" s="1" t="str">
        <f>_xlfn.CONCAT(Orders[[#This Row],[OrderID]],Orders[[#This Row],[CustomerID]],Orders[[#This Row],[Order Value]])</f>
        <v>O03924C033034572.79</v>
      </c>
    </row>
    <row r="2099" spans="1:19" x14ac:dyDescent="0.25">
      <c r="A2099" s="1" t="s">
        <v>2577</v>
      </c>
      <c r="B2099" s="1" t="s">
        <v>700</v>
      </c>
      <c r="C2099" s="1" t="s">
        <v>201</v>
      </c>
      <c r="D2099" s="1" t="str">
        <f>VLOOKUP(C2099,Products[],2,FALSE)</f>
        <v>Men Lite 154 (New)</v>
      </c>
      <c r="E2099" s="1" t="str">
        <f>VLOOKUP(Orders[[#This Row],[ProductID]],Products[],3,FALSE)</f>
        <v>Apparel</v>
      </c>
      <c r="F2099" s="1" t="s">
        <v>82</v>
      </c>
      <c r="G2099" s="1" t="str">
        <f>_xlfn.XLOOKUP(Orders[[#This Row],[CustomerID]],'Customers'!A:A,'Customers'!E:E)</f>
        <v>Home Office</v>
      </c>
      <c r="H2099" s="2">
        <v>45331</v>
      </c>
      <c r="I2099" s="2">
        <v>45344</v>
      </c>
      <c r="J2099">
        <v>14</v>
      </c>
      <c r="K2099">
        <v>7524.74</v>
      </c>
      <c r="L2099">
        <v>0</v>
      </c>
      <c r="M2099" s="1" t="s">
        <v>52</v>
      </c>
      <c r="N2099" s="1" t="s">
        <v>84</v>
      </c>
      <c r="O2099" s="1" t="s">
        <v>21</v>
      </c>
      <c r="P2099" s="3">
        <f>Orders[[#This Row],[Quantity]]*Orders[[#This Row],[UnitPrice]]*(1-Orders[[#This Row],[Discount]])</f>
        <v>105346.36</v>
      </c>
      <c r="Q2099" s="1" t="str">
        <f>IF(AND(Orders[[#This Row],[Order Value]]&gt;50000,Orders[[#This Row],[Status]]="Completed"),"Yes","No")</f>
        <v>No</v>
      </c>
      <c r="R2099" s="1" t="str">
        <f>IF(OR(Orders[[#This Row],[Region]]="Dhaka",Orders[[#This Row],[Region]]="Chattogram"),"Priority","Standard")</f>
        <v>Priority</v>
      </c>
      <c r="S2099" s="1" t="str">
        <f>_xlfn.CONCAT(Orders[[#This Row],[OrderID]],Orders[[#This Row],[CustomerID]],Orders[[#This Row],[Order Value]])</f>
        <v>O05735C0337105346.36</v>
      </c>
    </row>
    <row r="2100" spans="1:19" hidden="1" x14ac:dyDescent="0.25">
      <c r="A2100" s="1" t="s">
        <v>2578</v>
      </c>
      <c r="B2100" s="1" t="s">
        <v>633</v>
      </c>
      <c r="C2100" s="1" t="s">
        <v>181</v>
      </c>
      <c r="D2100" s="1" t="e">
        <f>VLOOKUP(C2100,Products[],2,FALSE)</f>
        <v>#N/A</v>
      </c>
      <c r="E2100" s="1" t="e">
        <f>VLOOKUP(Orders[[#This Row],[ProductID]],Products[],3,FALSE)</f>
        <v>#N/A</v>
      </c>
      <c r="F2100" s="1" t="s">
        <v>42</v>
      </c>
      <c r="G2100" s="1" t="str">
        <f>_xlfn.XLOOKUP(Orders[[#This Row],[CustomerID]],'Customers'!A:A,'Customers'!E:E)</f>
        <v>Consumer</v>
      </c>
      <c r="H2100" s="2">
        <v>45324</v>
      </c>
      <c r="I2100" s="2">
        <v>45330</v>
      </c>
      <c r="J2100">
        <v>23</v>
      </c>
      <c r="K2100">
        <v>6713.17</v>
      </c>
      <c r="L2100">
        <v>0</v>
      </c>
      <c r="M2100" s="1" t="s">
        <v>14</v>
      </c>
      <c r="N2100" s="1" t="s">
        <v>15</v>
      </c>
      <c r="O2100" s="1" t="s">
        <v>29</v>
      </c>
      <c r="P2100" s="3">
        <f>Orders[[#This Row],[Quantity]]*Orders[[#This Row],[UnitPrice]]*(1-Orders[[#This Row],[Discount]])</f>
        <v>154402.91</v>
      </c>
      <c r="Q2100" s="1" t="str">
        <f>IF(AND(Orders[[#This Row],[Order Value]]&gt;50000,Orders[[#This Row],[Status]]="Completed"),"Yes","No")</f>
        <v>No</v>
      </c>
      <c r="R2100" s="1" t="str">
        <f>IF(OR(Orders[[#This Row],[Region]]="Dhaka",Orders[[#This Row],[Region]]="Chattogram"),"Priority","Standard")</f>
        <v>Standard</v>
      </c>
      <c r="S2100" s="1" t="str">
        <f>_xlfn.CONCAT(Orders[[#This Row],[OrderID]],Orders[[#This Row],[CustomerID]],Orders[[#This Row],[Order Value]])</f>
        <v>O02555C0283154402.91</v>
      </c>
    </row>
    <row r="2101" spans="1:19" x14ac:dyDescent="0.25">
      <c r="A2101" s="1" t="s">
        <v>2579</v>
      </c>
      <c r="B2101" s="1" t="s">
        <v>767</v>
      </c>
      <c r="C2101" s="1" t="s">
        <v>104</v>
      </c>
      <c r="D2101" s="1" t="str">
        <f>VLOOKUP(C2101,Products[],2,FALSE)</f>
        <v>Audio Prime 238</v>
      </c>
      <c r="E2101" s="1" t="str">
        <f>VLOOKUP(Orders[[#This Row],[ProductID]],Products[],3,FALSE)</f>
        <v>Electronics</v>
      </c>
      <c r="F2101" s="1" t="s">
        <v>59</v>
      </c>
      <c r="G2101" s="1" t="str">
        <f>_xlfn.XLOOKUP(Orders[[#This Row],[CustomerID]],'Customers'!A:A,'Customers'!E:E)</f>
        <v>Home Office</v>
      </c>
      <c r="H2101" s="2">
        <v>45547</v>
      </c>
      <c r="I2101" s="2">
        <v>45549</v>
      </c>
      <c r="J2101">
        <v>17</v>
      </c>
      <c r="K2101">
        <v>4701.3100000000004</v>
      </c>
      <c r="L2101">
        <v>0</v>
      </c>
      <c r="M2101" s="1" t="s">
        <v>43</v>
      </c>
      <c r="N2101" s="1" t="s">
        <v>28</v>
      </c>
      <c r="O2101" s="1" t="s">
        <v>29</v>
      </c>
      <c r="P2101" s="3">
        <f>Orders[[#This Row],[Quantity]]*Orders[[#This Row],[UnitPrice]]*(1-Orders[[#This Row],[Discount]])</f>
        <v>79922.27</v>
      </c>
      <c r="Q2101" s="1" t="str">
        <f>IF(AND(Orders[[#This Row],[Order Value]]&gt;50000,Orders[[#This Row],[Status]]="Completed"),"Yes","No")</f>
        <v>No</v>
      </c>
      <c r="R2101" s="1" t="str">
        <f>IF(OR(Orders[[#This Row],[Region]]="Dhaka",Orders[[#This Row],[Region]]="Chattogram"),"Priority","Standard")</f>
        <v>Standard</v>
      </c>
      <c r="S2101" s="1" t="str">
        <f>_xlfn.CONCAT(Orders[[#This Row],[OrderID]],Orders[[#This Row],[CustomerID]],Orders[[#This Row],[Order Value]])</f>
        <v>O00502C013979922.27</v>
      </c>
    </row>
    <row r="2102" spans="1:19" x14ac:dyDescent="0.25">
      <c r="A2102" s="1" t="s">
        <v>2580</v>
      </c>
      <c r="B2102" s="1" t="s">
        <v>1018</v>
      </c>
      <c r="C2102" s="1" t="s">
        <v>174</v>
      </c>
      <c r="D2102" s="1" t="str">
        <f>VLOOKUP(C2102,Products[],2,FALSE)</f>
        <v>Women Eco 309</v>
      </c>
      <c r="E2102" s="1" t="str">
        <f>VLOOKUP(Orders[[#This Row],[ProductID]],Products[],3,FALSE)</f>
        <v>Apparel</v>
      </c>
      <c r="F2102" s="1" t="s">
        <v>33</v>
      </c>
      <c r="G2102" s="1" t="str">
        <f>_xlfn.XLOOKUP(Orders[[#This Row],[CustomerID]],'Customers'!A:A,'Customers'!E:E)</f>
        <v>SMB</v>
      </c>
      <c r="H2102" s="2">
        <v>45966</v>
      </c>
      <c r="I2102" s="2">
        <v>45974</v>
      </c>
      <c r="J2102">
        <v>1</v>
      </c>
      <c r="K2102">
        <v>4124.8500000000004</v>
      </c>
      <c r="L2102">
        <v>0</v>
      </c>
      <c r="M2102" s="1" t="s">
        <v>20</v>
      </c>
      <c r="N2102" s="1" t="s">
        <v>15</v>
      </c>
      <c r="O2102" s="1" t="s">
        <v>29</v>
      </c>
      <c r="P2102" s="3">
        <f>Orders[[#This Row],[Quantity]]*Orders[[#This Row],[UnitPrice]]*(1-Orders[[#This Row],[Discount]])</f>
        <v>4124.8500000000004</v>
      </c>
      <c r="Q2102" s="1" t="str">
        <f>IF(AND(Orders[[#This Row],[Order Value]]&gt;50000,Orders[[#This Row],[Status]]="Completed"),"Yes","No")</f>
        <v>No</v>
      </c>
      <c r="R2102" s="1" t="str">
        <f>IF(OR(Orders[[#This Row],[Region]]="Dhaka",Orders[[#This Row],[Region]]="Chattogram"),"Priority","Standard")</f>
        <v>Priority</v>
      </c>
      <c r="S2102" s="1" t="str">
        <f>_xlfn.CONCAT(Orders[[#This Row],[OrderID]],Orders[[#This Row],[CustomerID]],Orders[[#This Row],[Order Value]])</f>
        <v>O02444C03714124.85</v>
      </c>
    </row>
    <row r="2103" spans="1:19" x14ac:dyDescent="0.25">
      <c r="A2103" s="1" t="s">
        <v>2581</v>
      </c>
      <c r="B2103" s="1" t="s">
        <v>442</v>
      </c>
      <c r="C2103" s="1" t="s">
        <v>54</v>
      </c>
      <c r="D2103" s="1" t="str">
        <f>VLOOKUP(C2103,Products[],2,FALSE)</f>
        <v>Women Lite 643</v>
      </c>
      <c r="E2103" s="1" t="str">
        <f>VLOOKUP(Orders[[#This Row],[ProductID]],Products[],3,FALSE)</f>
        <v>Apparel</v>
      </c>
      <c r="F2103" s="1" t="s">
        <v>51</v>
      </c>
      <c r="G2103" s="1" t="str">
        <f>_xlfn.XLOOKUP(Orders[[#This Row],[CustomerID]],'Customers'!A:A,'Customers'!E:E)</f>
        <v>SMB</v>
      </c>
      <c r="H2103" s="2">
        <v>45824</v>
      </c>
      <c r="I2103" s="2">
        <v>45833</v>
      </c>
      <c r="J2103">
        <v>2</v>
      </c>
      <c r="K2103">
        <v>1020.2</v>
      </c>
      <c r="L2103">
        <v>0</v>
      </c>
      <c r="M2103" s="1" t="s">
        <v>43</v>
      </c>
      <c r="N2103" s="1" t="s">
        <v>84</v>
      </c>
      <c r="O2103" s="1" t="s">
        <v>24</v>
      </c>
      <c r="P2103" s="3">
        <f>Orders[[#This Row],[Quantity]]*Orders[[#This Row],[UnitPrice]]*(1-Orders[[#This Row],[Discount]])</f>
        <v>2040.4</v>
      </c>
      <c r="Q2103" s="1" t="str">
        <f>IF(AND(Orders[[#This Row],[Order Value]]&gt;50000,Orders[[#This Row],[Status]]="Completed"),"Yes","No")</f>
        <v>No</v>
      </c>
      <c r="R2103" s="1" t="str">
        <f>IF(OR(Orders[[#This Row],[Region]]="Dhaka",Orders[[#This Row],[Region]]="Chattogram"),"Priority","Standard")</f>
        <v>Standard</v>
      </c>
      <c r="S2103" s="1" t="str">
        <f>_xlfn.CONCAT(Orders[[#This Row],[OrderID]],Orders[[#This Row],[CustomerID]],Orders[[#This Row],[Order Value]])</f>
        <v>O01908C03622040.4</v>
      </c>
    </row>
    <row r="2104" spans="1:19" hidden="1" x14ac:dyDescent="0.25">
      <c r="A2104" s="1" t="s">
        <v>2582</v>
      </c>
      <c r="B2104" s="1" t="s">
        <v>457</v>
      </c>
      <c r="C2104" s="1" t="s">
        <v>95</v>
      </c>
      <c r="D2104" s="1" t="e">
        <f>VLOOKUP(C2104,Products[],2,FALSE)</f>
        <v>#N/A</v>
      </c>
      <c r="E2104" s="1" t="e">
        <f>VLOOKUP(Orders[[#This Row],[ProductID]],Products[],3,FALSE)</f>
        <v>#N/A</v>
      </c>
      <c r="F2104" s="1" t="s">
        <v>42</v>
      </c>
      <c r="G2104" s="1" t="str">
        <f>_xlfn.XLOOKUP(Orders[[#This Row],[CustomerID]],'Customers'!A:A,'Customers'!E:E)</f>
        <v>Home Office</v>
      </c>
      <c r="H2104" s="2">
        <v>45321</v>
      </c>
      <c r="I2104" s="2">
        <v>45322</v>
      </c>
      <c r="J2104">
        <v>4</v>
      </c>
      <c r="K2104">
        <v>7002.7</v>
      </c>
      <c r="L2104">
        <v>0</v>
      </c>
      <c r="M2104" s="1" t="s">
        <v>20</v>
      </c>
      <c r="N2104" s="1" t="s">
        <v>84</v>
      </c>
      <c r="O2104" s="1" t="s">
        <v>21</v>
      </c>
      <c r="P2104" s="3">
        <f>Orders[[#This Row],[Quantity]]*Orders[[#This Row],[UnitPrice]]*(1-Orders[[#This Row],[Discount]])</f>
        <v>28010.799999999999</v>
      </c>
      <c r="Q2104" s="1" t="str">
        <f>IF(AND(Orders[[#This Row],[Order Value]]&gt;50000,Orders[[#This Row],[Status]]="Completed"),"Yes","No")</f>
        <v>No</v>
      </c>
      <c r="R2104" s="1" t="str">
        <f>IF(OR(Orders[[#This Row],[Region]]="Dhaka",Orders[[#This Row],[Region]]="Chattogram"),"Priority","Standard")</f>
        <v>Priority</v>
      </c>
      <c r="S2104" s="1" t="str">
        <f>_xlfn.CONCAT(Orders[[#This Row],[OrderID]],Orders[[#This Row],[CustomerID]],Orders[[#This Row],[Order Value]])</f>
        <v>O05513C004228010.8</v>
      </c>
    </row>
    <row r="2105" spans="1:19" x14ac:dyDescent="0.25">
      <c r="A2105" s="1" t="s">
        <v>2583</v>
      </c>
      <c r="B2105" s="1" t="s">
        <v>730</v>
      </c>
      <c r="C2105" s="1" t="s">
        <v>81</v>
      </c>
      <c r="D2105" s="1" t="str">
        <f>VLOOKUP(C2105,Products[],2,FALSE)</f>
        <v>Beverages Pro 760</v>
      </c>
      <c r="E2105" s="1" t="str">
        <f>VLOOKUP(Orders[[#This Row],[ProductID]],Products[],3,FALSE)</f>
        <v>Groceries</v>
      </c>
      <c r="F2105" s="1" t="s">
        <v>19</v>
      </c>
      <c r="G2105" s="1" t="str">
        <f>_xlfn.XLOOKUP(Orders[[#This Row],[CustomerID]],'Customers'!A:A,'Customers'!E:E)</f>
        <v>SMB</v>
      </c>
      <c r="H2105" s="2">
        <v>45892</v>
      </c>
      <c r="I2105" s="2">
        <v>45896</v>
      </c>
      <c r="J2105">
        <v>24</v>
      </c>
      <c r="K2105">
        <v>4732.58</v>
      </c>
      <c r="L2105">
        <v>0</v>
      </c>
      <c r="M2105" s="1" t="s">
        <v>14</v>
      </c>
      <c r="N2105" s="1" t="s">
        <v>84</v>
      </c>
      <c r="O2105" s="1" t="s">
        <v>21</v>
      </c>
      <c r="P2105" s="3">
        <f>Orders[[#This Row],[Quantity]]*Orders[[#This Row],[UnitPrice]]*(1-Orders[[#This Row],[Discount]])</f>
        <v>113581.92</v>
      </c>
      <c r="Q2105" s="1" t="str">
        <f>IF(AND(Orders[[#This Row],[Order Value]]&gt;50000,Orders[[#This Row],[Status]]="Completed"),"Yes","No")</f>
        <v>No</v>
      </c>
      <c r="R2105" s="1" t="str">
        <f>IF(OR(Orders[[#This Row],[Region]]="Dhaka",Orders[[#This Row],[Region]]="Chattogram"),"Priority","Standard")</f>
        <v>Standard</v>
      </c>
      <c r="S2105" s="1" t="str">
        <f>_xlfn.CONCAT(Orders[[#This Row],[OrderID]],Orders[[#This Row],[CustomerID]],Orders[[#This Row],[Order Value]])</f>
        <v>O02811C0484113581.92</v>
      </c>
    </row>
    <row r="2106" spans="1:19" x14ac:dyDescent="0.25">
      <c r="A2106" s="1" t="s">
        <v>2584</v>
      </c>
      <c r="B2106" s="1" t="s">
        <v>781</v>
      </c>
      <c r="C2106" s="1" t="s">
        <v>22</v>
      </c>
      <c r="D2106" s="1" t="str">
        <f>VLOOKUP(C2106,Products[],2,FALSE)</f>
        <v>Laptops Lite 159</v>
      </c>
      <c r="E2106" s="1" t="str">
        <f>VLOOKUP(Orders[[#This Row],[ProductID]],Products[],3,FALSE)</f>
        <v>Electronics</v>
      </c>
      <c r="F2106" s="1" t="s">
        <v>59</v>
      </c>
      <c r="G2106" s="1" t="str">
        <f>_xlfn.XLOOKUP(Orders[[#This Row],[CustomerID]],'Customers'!A:A,'Customers'!E:E)</f>
        <v>Consumer</v>
      </c>
      <c r="H2106" s="2">
        <v>45469</v>
      </c>
      <c r="I2106" s="2">
        <v>45468</v>
      </c>
      <c r="J2106">
        <v>2</v>
      </c>
      <c r="K2106">
        <v>6977.45</v>
      </c>
      <c r="L2106">
        <v>0</v>
      </c>
      <c r="M2106" s="1" t="s">
        <v>39</v>
      </c>
      <c r="N2106" s="1" t="s">
        <v>28</v>
      </c>
      <c r="O2106" s="1" t="s">
        <v>29</v>
      </c>
      <c r="P2106" s="3">
        <f>Orders[[#This Row],[Quantity]]*Orders[[#This Row],[UnitPrice]]*(1-Orders[[#This Row],[Discount]])</f>
        <v>13954.9</v>
      </c>
      <c r="Q2106" s="1" t="str">
        <f>IF(AND(Orders[[#This Row],[Order Value]]&gt;50000,Orders[[#This Row],[Status]]="Completed"),"Yes","No")</f>
        <v>No</v>
      </c>
      <c r="R2106" s="1" t="str">
        <f>IF(OR(Orders[[#This Row],[Region]]="Dhaka",Orders[[#This Row],[Region]]="Chattogram"),"Priority","Standard")</f>
        <v>Standard</v>
      </c>
      <c r="S2106" s="1" t="str">
        <f>_xlfn.CONCAT(Orders[[#This Row],[OrderID]],Orders[[#This Row],[CustomerID]],Orders[[#This Row],[Order Value]])</f>
        <v>O04433C035213954.9</v>
      </c>
    </row>
    <row r="2107" spans="1:19" x14ac:dyDescent="0.25">
      <c r="A2107" s="1" t="s">
        <v>2585</v>
      </c>
      <c r="B2107" s="1" t="s">
        <v>604</v>
      </c>
      <c r="C2107" s="1" t="s">
        <v>297</v>
      </c>
      <c r="D2107" s="1" t="str">
        <f>VLOOKUP(C2107,Products[],2,FALSE)</f>
        <v>Household Standard 552</v>
      </c>
      <c r="E2107" s="1" t="str">
        <f>VLOOKUP(Orders[[#This Row],[ProductID]],Products[],3,FALSE)</f>
        <v>Groceries</v>
      </c>
      <c r="F2107" s="1" t="s">
        <v>82</v>
      </c>
      <c r="G2107" s="1" t="str">
        <f>_xlfn.XLOOKUP(Orders[[#This Row],[CustomerID]],'Customers'!A:A,'Customers'!E:E)</f>
        <v>consumer</v>
      </c>
      <c r="H2107" s="2">
        <v>45519</v>
      </c>
      <c r="I2107" s="2">
        <v>45522</v>
      </c>
      <c r="J2107">
        <v>4</v>
      </c>
      <c r="K2107">
        <v>7102.56</v>
      </c>
      <c r="L2107">
        <v>0</v>
      </c>
      <c r="M2107" s="1" t="s">
        <v>52</v>
      </c>
      <c r="N2107" s="1" t="s">
        <v>15</v>
      </c>
      <c r="O2107" s="1" t="s">
        <v>24</v>
      </c>
      <c r="P2107" s="3">
        <f>Orders[[#This Row],[Quantity]]*Orders[[#This Row],[UnitPrice]]*(1-Orders[[#This Row],[Discount]])</f>
        <v>28410.240000000002</v>
      </c>
      <c r="Q2107" s="1" t="str">
        <f>IF(AND(Orders[[#This Row],[Order Value]]&gt;50000,Orders[[#This Row],[Status]]="Completed"),"Yes","No")</f>
        <v>No</v>
      </c>
      <c r="R2107" s="1" t="str">
        <f>IF(OR(Orders[[#This Row],[Region]]="Dhaka",Orders[[#This Row],[Region]]="Chattogram"),"Priority","Standard")</f>
        <v>Priority</v>
      </c>
      <c r="S2107" s="1" t="str">
        <f>_xlfn.CONCAT(Orders[[#This Row],[OrderID]],Orders[[#This Row],[CustomerID]],Orders[[#This Row],[Order Value]])</f>
        <v>O01788C047928410.24</v>
      </c>
    </row>
    <row r="2108" spans="1:19" x14ac:dyDescent="0.25">
      <c r="A2108" s="1" t="s">
        <v>2586</v>
      </c>
      <c r="B2108" s="1" t="s">
        <v>1230</v>
      </c>
      <c r="C2108" s="1" t="s">
        <v>133</v>
      </c>
      <c r="D2108" s="1" t="str">
        <f>VLOOKUP(C2108,Products[],2,FALSE)</f>
        <v>Paper Eco 932</v>
      </c>
      <c r="E2108" s="1" t="str">
        <f>VLOOKUP(Orders[[#This Row],[ProductID]],Products[],3,FALSE)</f>
        <v>Office Supplies</v>
      </c>
      <c r="F2108" s="1" t="s">
        <v>55</v>
      </c>
      <c r="G2108" s="1" t="str">
        <f>_xlfn.XLOOKUP(Orders[[#This Row],[CustomerID]],'Customers'!A:A,'Customers'!E:E)</f>
        <v>SMB</v>
      </c>
      <c r="H2108" s="2">
        <v>45983</v>
      </c>
      <c r="I2108" s="2">
        <v>45992</v>
      </c>
      <c r="J2108">
        <v>8</v>
      </c>
      <c r="K2108">
        <v>6785.22</v>
      </c>
      <c r="L2108">
        <v>0.2</v>
      </c>
      <c r="M2108" s="1" t="s">
        <v>14</v>
      </c>
      <c r="N2108" s="1" t="s">
        <v>15</v>
      </c>
      <c r="O2108" s="1" t="s">
        <v>21</v>
      </c>
      <c r="P2108" s="3">
        <f>Orders[[#This Row],[Quantity]]*Orders[[#This Row],[UnitPrice]]*(1-Orders[[#This Row],[Discount]])</f>
        <v>43425.408000000003</v>
      </c>
      <c r="Q2108" s="1" t="str">
        <f>IF(AND(Orders[[#This Row],[Order Value]]&gt;50000,Orders[[#This Row],[Status]]="Completed"),"Yes","No")</f>
        <v>No</v>
      </c>
      <c r="R2108" s="1" t="str">
        <f>IF(OR(Orders[[#This Row],[Region]]="Dhaka",Orders[[#This Row],[Region]]="Chattogram"),"Priority","Standard")</f>
        <v>Standard</v>
      </c>
      <c r="S2108" s="1" t="str">
        <f>_xlfn.CONCAT(Orders[[#This Row],[OrderID]],Orders[[#This Row],[CustomerID]],Orders[[#This Row],[Order Value]])</f>
        <v>O05443C019643425.408</v>
      </c>
    </row>
    <row r="2109" spans="1:19" x14ac:dyDescent="0.25">
      <c r="A2109" s="1" t="s">
        <v>2587</v>
      </c>
      <c r="B2109" s="1" t="s">
        <v>878</v>
      </c>
      <c r="C2109" s="1" t="s">
        <v>154</v>
      </c>
      <c r="D2109" s="1" t="str">
        <f>VLOOKUP(C2109,Products[],2,FALSE)</f>
        <v>Household Standard 873</v>
      </c>
      <c r="E2109" s="1" t="str">
        <f>VLOOKUP(Orders[[#This Row],[ProductID]],Products[],3,FALSE)</f>
        <v>Groceries</v>
      </c>
      <c r="F2109" s="1" t="s">
        <v>33</v>
      </c>
      <c r="G2109" s="1" t="str">
        <f>_xlfn.XLOOKUP(Orders[[#This Row],[CustomerID]],'Customers'!A:A,'Customers'!E:E)</f>
        <v>Corporate</v>
      </c>
      <c r="H2109" s="2">
        <v>45493</v>
      </c>
      <c r="I2109" s="2">
        <v>45505</v>
      </c>
      <c r="J2109">
        <v>11</v>
      </c>
      <c r="K2109">
        <v>7081.26</v>
      </c>
      <c r="L2109">
        <v>0</v>
      </c>
      <c r="M2109" s="1" t="s">
        <v>43</v>
      </c>
      <c r="N2109" s="1" t="s">
        <v>34</v>
      </c>
      <c r="O2109" s="1" t="s">
        <v>24</v>
      </c>
      <c r="P2109" s="3">
        <f>Orders[[#This Row],[Quantity]]*Orders[[#This Row],[UnitPrice]]*(1-Orders[[#This Row],[Discount]])</f>
        <v>77893.86</v>
      </c>
      <c r="Q2109" s="1" t="str">
        <f>IF(AND(Orders[[#This Row],[Order Value]]&gt;50000,Orders[[#This Row],[Status]]="Completed"),"Yes","No")</f>
        <v>Yes</v>
      </c>
      <c r="R2109" s="1" t="str">
        <f>IF(OR(Orders[[#This Row],[Region]]="Dhaka",Orders[[#This Row],[Region]]="Chattogram"),"Priority","Standard")</f>
        <v>Standard</v>
      </c>
      <c r="S2109" s="1" t="str">
        <f>_xlfn.CONCAT(Orders[[#This Row],[OrderID]],Orders[[#This Row],[CustomerID]],Orders[[#This Row],[Order Value]])</f>
        <v>O04631C025777893.86</v>
      </c>
    </row>
    <row r="2110" spans="1:19" x14ac:dyDescent="0.25">
      <c r="A2110" s="1" t="s">
        <v>2588</v>
      </c>
      <c r="B2110" s="1" t="s">
        <v>500</v>
      </c>
      <c r="C2110" s="1" t="s">
        <v>108</v>
      </c>
      <c r="D2110" s="1" t="str">
        <f>VLOOKUP(C2110,Products[],2,FALSE)</f>
        <v>Men Max 446</v>
      </c>
      <c r="E2110" s="1" t="str">
        <f>VLOOKUP(Orders[[#This Row],[ProductID]],Products[],3,FALSE)</f>
        <v>Apparel</v>
      </c>
      <c r="F2110" s="1" t="s">
        <v>79</v>
      </c>
      <c r="G2110" s="1" t="str">
        <f>_xlfn.XLOOKUP(Orders[[#This Row],[CustomerID]],'Customers'!A:A,'Customers'!E:E)</f>
        <v>SMB</v>
      </c>
      <c r="H2110" s="2">
        <v>45774</v>
      </c>
      <c r="I2110" s="2">
        <v>45784</v>
      </c>
      <c r="J2110">
        <v>6</v>
      </c>
      <c r="K2110">
        <v>4183.7299999999996</v>
      </c>
      <c r="L2110">
        <v>0</v>
      </c>
      <c r="M2110" s="1" t="s">
        <v>14</v>
      </c>
      <c r="N2110" s="1" t="s">
        <v>84</v>
      </c>
      <c r="O2110" s="1" t="s">
        <v>35</v>
      </c>
      <c r="P2110" s="3">
        <f>Orders[[#This Row],[Quantity]]*Orders[[#This Row],[UnitPrice]]*(1-Orders[[#This Row],[Discount]])</f>
        <v>25102.379999999997</v>
      </c>
      <c r="Q2110" s="1" t="str">
        <f>IF(AND(Orders[[#This Row],[Order Value]]&gt;50000,Orders[[#This Row],[Status]]="Completed"),"Yes","No")</f>
        <v>No</v>
      </c>
      <c r="R2110" s="1" t="str">
        <f>IF(OR(Orders[[#This Row],[Region]]="Dhaka",Orders[[#This Row],[Region]]="Chattogram"),"Priority","Standard")</f>
        <v>Standard</v>
      </c>
      <c r="S2110" s="1" t="str">
        <f>_xlfn.CONCAT(Orders[[#This Row],[OrderID]],Orders[[#This Row],[CustomerID]],Orders[[#This Row],[Order Value]])</f>
        <v>O03133C026825102.38</v>
      </c>
    </row>
    <row r="2111" spans="1:19" hidden="1" x14ac:dyDescent="0.25">
      <c r="A2111" s="1" t="s">
        <v>2589</v>
      </c>
      <c r="B2111" s="1" t="s">
        <v>1106</v>
      </c>
      <c r="C2111" s="1" t="s">
        <v>221</v>
      </c>
      <c r="D2111" s="1" t="e">
        <f>VLOOKUP(C2111,Products[],2,FALSE)</f>
        <v>#N/A</v>
      </c>
      <c r="E2111" s="1" t="e">
        <f>VLOOKUP(Orders[[#This Row],[ProductID]],Products[],3,FALSE)</f>
        <v>#N/A</v>
      </c>
      <c r="F2111" s="1" t="s">
        <v>152</v>
      </c>
      <c r="G2111" s="1" t="str">
        <f>_xlfn.XLOOKUP(Orders[[#This Row],[CustomerID]],'Customers'!A:A,'Customers'!E:E)</f>
        <v>Corporate</v>
      </c>
      <c r="H2111" s="2">
        <v>45561</v>
      </c>
      <c r="I2111" s="2">
        <v>45562</v>
      </c>
      <c r="J2111">
        <v>23</v>
      </c>
      <c r="K2111">
        <v>3817.53</v>
      </c>
      <c r="L2111">
        <v>0.15</v>
      </c>
      <c r="M2111" s="1" t="s">
        <v>20</v>
      </c>
      <c r="N2111" s="1" t="s">
        <v>15</v>
      </c>
      <c r="O2111" s="1" t="s">
        <v>35</v>
      </c>
      <c r="P2111" s="3">
        <f>Orders[[#This Row],[Quantity]]*Orders[[#This Row],[UnitPrice]]*(1-Orders[[#This Row],[Discount]])</f>
        <v>74632.711500000005</v>
      </c>
      <c r="Q2111" s="1" t="str">
        <f>IF(AND(Orders[[#This Row],[Order Value]]&gt;50000,Orders[[#This Row],[Status]]="Completed"),"Yes","No")</f>
        <v>No</v>
      </c>
      <c r="R2111" s="1" t="str">
        <f>IF(OR(Orders[[#This Row],[Region]]="Dhaka",Orders[[#This Row],[Region]]="Chattogram"),"Priority","Standard")</f>
        <v>Priority</v>
      </c>
      <c r="S2111" s="1" t="str">
        <f>_xlfn.CONCAT(Orders[[#This Row],[OrderID]],Orders[[#This Row],[CustomerID]],Orders[[#This Row],[Order Value]])</f>
        <v>O05532C011174632.7115</v>
      </c>
    </row>
    <row r="2112" spans="1:19" x14ac:dyDescent="0.25">
      <c r="A2112" s="1" t="s">
        <v>2590</v>
      </c>
      <c r="B2112" s="1" t="s">
        <v>498</v>
      </c>
      <c r="C2112" s="1" t="s">
        <v>218</v>
      </c>
      <c r="D2112" s="1" t="str">
        <f>VLOOKUP(C2112,Products[],2,FALSE)</f>
        <v>Kids Eco 762</v>
      </c>
      <c r="E2112" s="1" t="str">
        <f>VLOOKUP(Orders[[#This Row],[ProductID]],Products[],3,FALSE)</f>
        <v>Apparel</v>
      </c>
      <c r="F2112" s="1" t="s">
        <v>125</v>
      </c>
      <c r="G2112" s="1" t="str">
        <f>_xlfn.XLOOKUP(Orders[[#This Row],[CustomerID]],'Customers'!A:A,'Customers'!E:E)</f>
        <v>SMB</v>
      </c>
      <c r="H2112" s="2">
        <v>45938</v>
      </c>
      <c r="I2112" s="2">
        <v>45939</v>
      </c>
      <c r="J2112">
        <v>24</v>
      </c>
      <c r="K2112">
        <v>3198.81</v>
      </c>
      <c r="L2112">
        <v>0</v>
      </c>
      <c r="M2112" s="1" t="s">
        <v>39</v>
      </c>
      <c r="N2112" s="1" t="s">
        <v>15</v>
      </c>
      <c r="O2112" s="1" t="s">
        <v>24</v>
      </c>
      <c r="P2112" s="3">
        <f>Orders[[#This Row],[Quantity]]*Orders[[#This Row],[UnitPrice]]*(1-Orders[[#This Row],[Discount]])</f>
        <v>76771.44</v>
      </c>
      <c r="Q2112" s="1" t="str">
        <f>IF(AND(Orders[[#This Row],[Order Value]]&gt;50000,Orders[[#This Row],[Status]]="Completed"),"Yes","No")</f>
        <v>No</v>
      </c>
      <c r="R2112" s="1" t="str">
        <f>IF(OR(Orders[[#This Row],[Region]]="Dhaka",Orders[[#This Row],[Region]]="Chattogram"),"Priority","Standard")</f>
        <v>Standard</v>
      </c>
      <c r="S2112" s="1" t="str">
        <f>_xlfn.CONCAT(Orders[[#This Row],[OrderID]],Orders[[#This Row],[CustomerID]],Orders[[#This Row],[Order Value]])</f>
        <v>O03843C017376771.44</v>
      </c>
    </row>
    <row r="2113" spans="1:19" x14ac:dyDescent="0.25">
      <c r="A2113" s="1" t="s">
        <v>2591</v>
      </c>
      <c r="B2113" s="1" t="s">
        <v>193</v>
      </c>
      <c r="C2113" s="1" t="s">
        <v>78</v>
      </c>
      <c r="D2113" s="1" t="str">
        <f>VLOOKUP(C2113,Products[],2,FALSE)</f>
        <v>Personal Care Eco 185</v>
      </c>
      <c r="E2113" s="1" t="str">
        <f>VLOOKUP(Orders[[#This Row],[ProductID]],Products[],3,FALSE)</f>
        <v>Groceries</v>
      </c>
      <c r="F2113" s="1" t="s">
        <v>47</v>
      </c>
      <c r="G2113" s="1" t="str">
        <f>_xlfn.XLOOKUP(Orders[[#This Row],[CustomerID]],'Customers'!A:A,'Customers'!E:E)</f>
        <v>Corporate</v>
      </c>
      <c r="H2113" s="2">
        <v>45863</v>
      </c>
      <c r="I2113" s="2">
        <v>45868</v>
      </c>
      <c r="J2113">
        <v>18</v>
      </c>
      <c r="K2113">
        <v>4268.6899999999996</v>
      </c>
      <c r="L2113">
        <v>0</v>
      </c>
      <c r="M2113" s="1" t="s">
        <v>14</v>
      </c>
      <c r="N2113" s="1" t="s">
        <v>15</v>
      </c>
      <c r="O2113" s="1" t="s">
        <v>29</v>
      </c>
      <c r="P2113" s="3">
        <f>Orders[[#This Row],[Quantity]]*Orders[[#This Row],[UnitPrice]]*(1-Orders[[#This Row],[Discount]])</f>
        <v>76836.42</v>
      </c>
      <c r="Q2113" s="1" t="str">
        <f>IF(AND(Orders[[#This Row],[Order Value]]&gt;50000,Orders[[#This Row],[Status]]="Completed"),"Yes","No")</f>
        <v>No</v>
      </c>
      <c r="R2113" s="1" t="str">
        <f>IF(OR(Orders[[#This Row],[Region]]="Dhaka",Orders[[#This Row],[Region]]="Chattogram"),"Priority","Standard")</f>
        <v>Standard</v>
      </c>
      <c r="S2113" s="1" t="str">
        <f>_xlfn.CONCAT(Orders[[#This Row],[OrderID]],Orders[[#This Row],[CustomerID]],Orders[[#This Row],[Order Value]])</f>
        <v>O04721C013776836.42</v>
      </c>
    </row>
    <row r="2114" spans="1:19" x14ac:dyDescent="0.25">
      <c r="A2114" s="1" t="s">
        <v>2592</v>
      </c>
      <c r="B2114" s="1" t="s">
        <v>491</v>
      </c>
      <c r="C2114" s="1" t="s">
        <v>54</v>
      </c>
      <c r="D2114" s="1" t="str">
        <f>VLOOKUP(C2114,Products[],2,FALSE)</f>
        <v>Women Lite 643</v>
      </c>
      <c r="E2114" s="1" t="str">
        <f>VLOOKUP(Orders[[#This Row],[ProductID]],Products[],3,FALSE)</f>
        <v>Apparel</v>
      </c>
      <c r="F2114" s="1" t="s">
        <v>79</v>
      </c>
      <c r="G2114" s="1" t="str">
        <f>_xlfn.XLOOKUP(Orders[[#This Row],[CustomerID]],'Customers'!A:A,'Customers'!E:E)</f>
        <v>Home Office</v>
      </c>
      <c r="H2114" s="2">
        <v>45665</v>
      </c>
      <c r="I2114" s="2">
        <v>45665</v>
      </c>
      <c r="J2114">
        <v>23</v>
      </c>
      <c r="K2114">
        <v>7246.93</v>
      </c>
      <c r="L2114">
        <v>0.1</v>
      </c>
      <c r="M2114" s="1" t="s">
        <v>14</v>
      </c>
      <c r="N2114" s="1" t="s">
        <v>15</v>
      </c>
      <c r="O2114" s="1" t="s">
        <v>35</v>
      </c>
      <c r="P2114" s="3">
        <f>Orders[[#This Row],[Quantity]]*Orders[[#This Row],[UnitPrice]]*(1-Orders[[#This Row],[Discount]])</f>
        <v>150011.45100000003</v>
      </c>
      <c r="Q2114" s="1" t="str">
        <f>IF(AND(Orders[[#This Row],[Order Value]]&gt;50000,Orders[[#This Row],[Status]]="Completed"),"Yes","No")</f>
        <v>No</v>
      </c>
      <c r="R2114" s="1" t="str">
        <f>IF(OR(Orders[[#This Row],[Region]]="Dhaka",Orders[[#This Row],[Region]]="Chattogram"),"Priority","Standard")</f>
        <v>Standard</v>
      </c>
      <c r="S2114" s="1" t="str">
        <f>_xlfn.CONCAT(Orders[[#This Row],[OrderID]],Orders[[#This Row],[CustomerID]],Orders[[#This Row],[Order Value]])</f>
        <v>O03036C0317150011.451</v>
      </c>
    </row>
    <row r="2115" spans="1:19" x14ac:dyDescent="0.25">
      <c r="A2115" s="1" t="s">
        <v>2593</v>
      </c>
      <c r="B2115" s="1" t="s">
        <v>266</v>
      </c>
      <c r="C2115" s="1" t="s">
        <v>102</v>
      </c>
      <c r="D2115" s="1" t="str">
        <f>VLOOKUP(C2115,Products[],2,FALSE)</f>
        <v>Pens Mini 821</v>
      </c>
      <c r="E2115" s="1" t="str">
        <f>VLOOKUP(Orders[[#This Row],[ProductID]],Products[],3,FALSE)</f>
        <v>Office Supplies</v>
      </c>
      <c r="F2115" s="1" t="s">
        <v>82</v>
      </c>
      <c r="G2115" s="1" t="str">
        <f>_xlfn.XLOOKUP(Orders[[#This Row],[CustomerID]],'Customers'!A:A,'Customers'!E:E)</f>
        <v>SMB</v>
      </c>
      <c r="H2115" s="2">
        <v>45969</v>
      </c>
      <c r="I2115" s="2">
        <v>45968</v>
      </c>
      <c r="J2115">
        <v>1</v>
      </c>
      <c r="K2115">
        <v>6176.71</v>
      </c>
      <c r="L2115">
        <v>0.1</v>
      </c>
      <c r="M2115" s="1" t="s">
        <v>20</v>
      </c>
      <c r="N2115" s="1" t="s">
        <v>28</v>
      </c>
      <c r="O2115" s="1" t="s">
        <v>29</v>
      </c>
      <c r="P2115" s="3">
        <f>Orders[[#This Row],[Quantity]]*Orders[[#This Row],[UnitPrice]]*(1-Orders[[#This Row],[Discount]])</f>
        <v>5559.0389999999998</v>
      </c>
      <c r="Q2115" s="1" t="str">
        <f>IF(AND(Orders[[#This Row],[Order Value]]&gt;50000,Orders[[#This Row],[Status]]="Completed"),"Yes","No")</f>
        <v>No</v>
      </c>
      <c r="R2115" s="1" t="str">
        <f>IF(OR(Orders[[#This Row],[Region]]="Dhaka",Orders[[#This Row],[Region]]="Chattogram"),"Priority","Standard")</f>
        <v>Priority</v>
      </c>
      <c r="S2115" s="1" t="str">
        <f>_xlfn.CONCAT(Orders[[#This Row],[OrderID]],Orders[[#This Row],[CustomerID]],Orders[[#This Row],[Order Value]])</f>
        <v>O03388C04925559.039</v>
      </c>
    </row>
    <row r="2116" spans="1:19" x14ac:dyDescent="0.25">
      <c r="A2116" s="1" t="s">
        <v>2594</v>
      </c>
      <c r="B2116" s="1" t="s">
        <v>444</v>
      </c>
      <c r="C2116" s="1" t="s">
        <v>157</v>
      </c>
      <c r="D2116" s="1" t="str">
        <f>VLOOKUP(C2116,Products[],2,FALSE)</f>
        <v>Snacks Deluxe 862</v>
      </c>
      <c r="E2116" s="1" t="str">
        <f>VLOOKUP(Orders[[#This Row],[ProductID]],Products[],3,FALSE)</f>
        <v>Groceries</v>
      </c>
      <c r="F2116" s="1" t="s">
        <v>59</v>
      </c>
      <c r="G2116" s="1" t="str">
        <f>_xlfn.XLOOKUP(Orders[[#This Row],[CustomerID]],'Customers'!A:A,'Customers'!E:E)</f>
        <v>SMB</v>
      </c>
      <c r="H2116" s="2">
        <v>45543</v>
      </c>
      <c r="I2116" s="2">
        <v>45553</v>
      </c>
      <c r="J2116">
        <v>19</v>
      </c>
      <c r="K2116">
        <v>4388.71</v>
      </c>
      <c r="L2116">
        <v>0.2</v>
      </c>
      <c r="M2116" s="1" t="s">
        <v>14</v>
      </c>
      <c r="N2116" s="1" t="s">
        <v>34</v>
      </c>
      <c r="O2116" s="1" t="s">
        <v>35</v>
      </c>
      <c r="P2116" s="3">
        <f>Orders[[#This Row],[Quantity]]*Orders[[#This Row],[UnitPrice]]*(1-Orders[[#This Row],[Discount]])</f>
        <v>66708.392000000007</v>
      </c>
      <c r="Q2116" s="1" t="str">
        <f>IF(AND(Orders[[#This Row],[Order Value]]&gt;50000,Orders[[#This Row],[Status]]="Completed"),"Yes","No")</f>
        <v>Yes</v>
      </c>
      <c r="R2116" s="1" t="str">
        <f>IF(OR(Orders[[#This Row],[Region]]="Dhaka",Orders[[#This Row],[Region]]="Chattogram"),"Priority","Standard")</f>
        <v>Standard</v>
      </c>
      <c r="S2116" s="1" t="str">
        <f>_xlfn.CONCAT(Orders[[#This Row],[OrderID]],Orders[[#This Row],[CustomerID]],Orders[[#This Row],[Order Value]])</f>
        <v>O01611C041466708.392</v>
      </c>
    </row>
    <row r="2117" spans="1:19" hidden="1" x14ac:dyDescent="0.25">
      <c r="A2117" s="1" t="s">
        <v>2595</v>
      </c>
      <c r="B2117" s="1" t="s">
        <v>950</v>
      </c>
      <c r="C2117" s="1" t="s">
        <v>221</v>
      </c>
      <c r="D2117" s="1" t="e">
        <f>VLOOKUP(C2117,Products[],2,FALSE)</f>
        <v>#N/A</v>
      </c>
      <c r="E2117" s="1" t="e">
        <f>VLOOKUP(Orders[[#This Row],[ProductID]],Products[],3,FALSE)</f>
        <v>#N/A</v>
      </c>
      <c r="F2117" s="1" t="s">
        <v>125</v>
      </c>
      <c r="G2117" s="1" t="str">
        <f>_xlfn.XLOOKUP(Orders[[#This Row],[CustomerID]],'Customers'!A:A,'Customers'!E:E)</f>
        <v>Home Office</v>
      </c>
      <c r="H2117" s="2">
        <v>45940</v>
      </c>
      <c r="I2117" s="2">
        <v>45948</v>
      </c>
      <c r="J2117">
        <v>13</v>
      </c>
      <c r="K2117">
        <v>7135.56</v>
      </c>
      <c r="L2117">
        <v>0.05</v>
      </c>
      <c r="M2117" s="1" t="s">
        <v>52</v>
      </c>
      <c r="N2117" s="1" t="s">
        <v>34</v>
      </c>
      <c r="O2117" s="1" t="s">
        <v>24</v>
      </c>
      <c r="P2117" s="3">
        <f>Orders[[#This Row],[Quantity]]*Orders[[#This Row],[UnitPrice]]*(1-Orders[[#This Row],[Discount]])</f>
        <v>88124.165999999997</v>
      </c>
      <c r="Q2117" s="1" t="str">
        <f>IF(AND(Orders[[#This Row],[Order Value]]&gt;50000,Orders[[#This Row],[Status]]="Completed"),"Yes","No")</f>
        <v>Yes</v>
      </c>
      <c r="R2117" s="1" t="str">
        <f>IF(OR(Orders[[#This Row],[Region]]="Dhaka",Orders[[#This Row],[Region]]="Chattogram"),"Priority","Standard")</f>
        <v>Priority</v>
      </c>
      <c r="S2117" s="1" t="str">
        <f>_xlfn.CONCAT(Orders[[#This Row],[OrderID]],Orders[[#This Row],[CustomerID]],Orders[[#This Row],[Order Value]])</f>
        <v>O04450C029488124.166</v>
      </c>
    </row>
    <row r="2118" spans="1:19" x14ac:dyDescent="0.25">
      <c r="A2118" s="1" t="s">
        <v>2596</v>
      </c>
      <c r="B2118" s="1" t="s">
        <v>184</v>
      </c>
      <c r="C2118" s="1" t="s">
        <v>159</v>
      </c>
      <c r="D2118" s="1" t="str">
        <f>VLOOKUP(C2118,Products[],2,FALSE)</f>
        <v>Kids Pro 394</v>
      </c>
      <c r="E2118" s="1" t="str">
        <f>VLOOKUP(Orders[[#This Row],[ProductID]],Products[],3,FALSE)</f>
        <v>Apparel</v>
      </c>
      <c r="F2118" s="1" t="s">
        <v>42</v>
      </c>
      <c r="G2118" s="1" t="str">
        <f>_xlfn.XLOOKUP(Orders[[#This Row],[CustomerID]],'Customers'!A:A,'Customers'!E:E)</f>
        <v>consumer</v>
      </c>
      <c r="H2118" s="2">
        <v>45649</v>
      </c>
      <c r="I2118" s="2">
        <v>45656</v>
      </c>
      <c r="J2118">
        <v>3</v>
      </c>
      <c r="K2118">
        <v>1095.31</v>
      </c>
      <c r="L2118">
        <v>0.1</v>
      </c>
      <c r="M2118" s="1" t="s">
        <v>39</v>
      </c>
      <c r="N2118" s="1" t="s">
        <v>15</v>
      </c>
      <c r="O2118" s="1" t="s">
        <v>24</v>
      </c>
      <c r="P2118" s="3">
        <f>Orders[[#This Row],[Quantity]]*Orders[[#This Row],[UnitPrice]]*(1-Orders[[#This Row],[Discount]])</f>
        <v>2957.337</v>
      </c>
      <c r="Q2118" s="1" t="str">
        <f>IF(AND(Orders[[#This Row],[Order Value]]&gt;50000,Orders[[#This Row],[Status]]="Completed"),"Yes","No")</f>
        <v>No</v>
      </c>
      <c r="R2118" s="1" t="str">
        <f>IF(OR(Orders[[#This Row],[Region]]="Dhaka",Orders[[#This Row],[Region]]="Chattogram"),"Priority","Standard")</f>
        <v>Standard</v>
      </c>
      <c r="S2118" s="1" t="str">
        <f>_xlfn.CONCAT(Orders[[#This Row],[OrderID]],Orders[[#This Row],[CustomerID]],Orders[[#This Row],[Order Value]])</f>
        <v>O05530C02002957.337</v>
      </c>
    </row>
    <row r="2119" spans="1:19" x14ac:dyDescent="0.25">
      <c r="A2119" s="1" t="s">
        <v>2597</v>
      </c>
      <c r="B2119" s="1" t="s">
        <v>524</v>
      </c>
      <c r="C2119" s="1" t="s">
        <v>104</v>
      </c>
      <c r="D2119" s="1" t="str">
        <f>VLOOKUP(C2119,Products[],2,FALSE)</f>
        <v>Audio Prime 238</v>
      </c>
      <c r="E2119" s="1" t="str">
        <f>VLOOKUP(Orders[[#This Row],[ProductID]],Products[],3,FALSE)</f>
        <v>Electronics</v>
      </c>
      <c r="F2119" s="1" t="s">
        <v>42</v>
      </c>
      <c r="G2119" s="1" t="str">
        <f>_xlfn.XLOOKUP(Orders[[#This Row],[CustomerID]],'Customers'!A:A,'Customers'!E:E)</f>
        <v>Consumer</v>
      </c>
      <c r="H2119" s="2">
        <v>45344</v>
      </c>
      <c r="I2119" s="2">
        <v>45358</v>
      </c>
      <c r="J2119">
        <v>21</v>
      </c>
      <c r="K2119">
        <v>6437.27</v>
      </c>
      <c r="L2119">
        <v>0.2</v>
      </c>
      <c r="M2119" s="1" t="s">
        <v>39</v>
      </c>
      <c r="N2119" s="1" t="s">
        <v>34</v>
      </c>
      <c r="O2119" s="1" t="s">
        <v>24</v>
      </c>
      <c r="P2119" s="3">
        <f>Orders[[#This Row],[Quantity]]*Orders[[#This Row],[UnitPrice]]*(1-Orders[[#This Row],[Discount]])</f>
        <v>108146.13600000001</v>
      </c>
      <c r="Q2119" s="1" t="str">
        <f>IF(AND(Orders[[#This Row],[Order Value]]&gt;50000,Orders[[#This Row],[Status]]="Completed"),"Yes","No")</f>
        <v>Yes</v>
      </c>
      <c r="R2119" s="1" t="str">
        <f>IF(OR(Orders[[#This Row],[Region]]="Dhaka",Orders[[#This Row],[Region]]="Chattogram"),"Priority","Standard")</f>
        <v>Standard</v>
      </c>
      <c r="S2119" s="1" t="str">
        <f>_xlfn.CONCAT(Orders[[#This Row],[OrderID]],Orders[[#This Row],[CustomerID]],Orders[[#This Row],[Order Value]])</f>
        <v>O05237C0266108146.136</v>
      </c>
    </row>
    <row r="2120" spans="1:19" hidden="1" x14ac:dyDescent="0.25">
      <c r="A2120" s="1" t="s">
        <v>2598</v>
      </c>
      <c r="B2120" s="1" t="s">
        <v>508</v>
      </c>
      <c r="C2120" s="1" t="s">
        <v>248</v>
      </c>
      <c r="D2120" s="1" t="e">
        <f>VLOOKUP(C2120,Products[],2,FALSE)</f>
        <v>#N/A</v>
      </c>
      <c r="E2120" s="1" t="e">
        <f>VLOOKUP(Orders[[#This Row],[ProductID]],Products[],3,FALSE)</f>
        <v>#N/A</v>
      </c>
      <c r="F2120" s="1" t="s">
        <v>125</v>
      </c>
      <c r="G2120" s="1" t="str">
        <f>_xlfn.XLOOKUP(Orders[[#This Row],[CustomerID]],'Customers'!A:A,'Customers'!E:E)</f>
        <v>Consumer</v>
      </c>
      <c r="H2120" s="2">
        <v>45921</v>
      </c>
      <c r="I2120" s="2">
        <v>45924</v>
      </c>
      <c r="J2120">
        <v>5</v>
      </c>
      <c r="K2120">
        <v>4722.67</v>
      </c>
      <c r="L2120">
        <v>0</v>
      </c>
      <c r="M2120" s="1" t="s">
        <v>43</v>
      </c>
      <c r="N2120" s="1" t="s">
        <v>34</v>
      </c>
      <c r="O2120" s="1" t="s">
        <v>35</v>
      </c>
      <c r="P2120" s="3">
        <f>Orders[[#This Row],[Quantity]]*Orders[[#This Row],[UnitPrice]]*(1-Orders[[#This Row],[Discount]])</f>
        <v>23613.35</v>
      </c>
      <c r="Q2120" s="1" t="str">
        <f>IF(AND(Orders[[#This Row],[Order Value]]&gt;50000,Orders[[#This Row],[Status]]="Completed"),"Yes","No")</f>
        <v>No</v>
      </c>
      <c r="R2120" s="1" t="str">
        <f>IF(OR(Orders[[#This Row],[Region]]="Dhaka",Orders[[#This Row],[Region]]="Chattogram"),"Priority","Standard")</f>
        <v>Standard</v>
      </c>
      <c r="S2120" s="1" t="str">
        <f>_xlfn.CONCAT(Orders[[#This Row],[OrderID]],Orders[[#This Row],[CustomerID]],Orders[[#This Row],[Order Value]])</f>
        <v>O01001C027423613.35</v>
      </c>
    </row>
    <row r="2121" spans="1:19" x14ac:dyDescent="0.25">
      <c r="A2121" s="1" t="s">
        <v>2599</v>
      </c>
      <c r="B2121" s="1" t="s">
        <v>289</v>
      </c>
      <c r="C2121" s="1" t="s">
        <v>160</v>
      </c>
      <c r="D2121" s="1" t="str">
        <f>VLOOKUP(C2121,Products[],2,FALSE)</f>
        <v>Audio Pro 619</v>
      </c>
      <c r="E2121" s="1" t="str">
        <f>VLOOKUP(Orders[[#This Row],[ProductID]],Products[],3,FALSE)</f>
        <v>Electronics</v>
      </c>
      <c r="F2121" s="1" t="s">
        <v>63</v>
      </c>
      <c r="G2121" s="1" t="str">
        <f>_xlfn.XLOOKUP(Orders[[#This Row],[CustomerID]],'Customers'!A:A,'Customers'!E:E)</f>
        <v>Corporate</v>
      </c>
      <c r="H2121" s="2">
        <v>45512</v>
      </c>
      <c r="I2121" s="2">
        <v>45525</v>
      </c>
      <c r="J2121">
        <v>13</v>
      </c>
      <c r="K2121">
        <v>6677.09</v>
      </c>
      <c r="L2121">
        <v>0</v>
      </c>
      <c r="M2121" s="1" t="s">
        <v>39</v>
      </c>
      <c r="N2121" s="1" t="s">
        <v>34</v>
      </c>
      <c r="O2121" s="1" t="s">
        <v>21</v>
      </c>
      <c r="P2121" s="3">
        <f>Orders[[#This Row],[Quantity]]*Orders[[#This Row],[UnitPrice]]*(1-Orders[[#This Row],[Discount]])</f>
        <v>86802.17</v>
      </c>
      <c r="Q2121" s="1" t="str">
        <f>IF(AND(Orders[[#This Row],[Order Value]]&gt;50000,Orders[[#This Row],[Status]]="Completed"),"Yes","No")</f>
        <v>Yes</v>
      </c>
      <c r="R2121" s="1" t="str">
        <f>IF(OR(Orders[[#This Row],[Region]]="Dhaka",Orders[[#This Row],[Region]]="Chattogram"),"Priority","Standard")</f>
        <v>Standard</v>
      </c>
      <c r="S2121" s="1" t="str">
        <f>_xlfn.CONCAT(Orders[[#This Row],[OrderID]],Orders[[#This Row],[CustomerID]],Orders[[#This Row],[Order Value]])</f>
        <v>O05923C047386802.17</v>
      </c>
    </row>
    <row r="2122" spans="1:19" x14ac:dyDescent="0.25">
      <c r="A2122" s="1" t="s">
        <v>2600</v>
      </c>
      <c r="B2122" s="1" t="s">
        <v>540</v>
      </c>
      <c r="C2122" s="1" t="s">
        <v>157</v>
      </c>
      <c r="D2122" s="1" t="str">
        <f>VLOOKUP(C2122,Products[],2,FALSE)</f>
        <v>Snacks Deluxe 862</v>
      </c>
      <c r="E2122" s="1" t="str">
        <f>VLOOKUP(Orders[[#This Row],[ProductID]],Products[],3,FALSE)</f>
        <v>Groceries</v>
      </c>
      <c r="F2122" s="1" t="s">
        <v>55</v>
      </c>
      <c r="G2122" s="1" t="str">
        <f>_xlfn.XLOOKUP(Orders[[#This Row],[CustomerID]],'Customers'!A:A,'Customers'!E:E)</f>
        <v>Corporate</v>
      </c>
      <c r="H2122" s="2">
        <v>45796</v>
      </c>
      <c r="I2122" s="2">
        <v>45800</v>
      </c>
      <c r="J2122">
        <v>4</v>
      </c>
      <c r="K2122">
        <v>2622.7</v>
      </c>
      <c r="L2122">
        <v>0.05</v>
      </c>
      <c r="M2122" s="1" t="s">
        <v>43</v>
      </c>
      <c r="N2122" s="1" t="s">
        <v>84</v>
      </c>
      <c r="O2122" s="1" t="s">
        <v>24</v>
      </c>
      <c r="P2122" s="3">
        <f>Orders[[#This Row],[Quantity]]*Orders[[#This Row],[UnitPrice]]*(1-Orders[[#This Row],[Discount]])</f>
        <v>9966.2599999999984</v>
      </c>
      <c r="Q2122" s="1" t="str">
        <f>IF(AND(Orders[[#This Row],[Order Value]]&gt;50000,Orders[[#This Row],[Status]]="Completed"),"Yes","No")</f>
        <v>No</v>
      </c>
      <c r="R2122" s="1" t="str">
        <f>IF(OR(Orders[[#This Row],[Region]]="Dhaka",Orders[[#This Row],[Region]]="Chattogram"),"Priority","Standard")</f>
        <v>Standard</v>
      </c>
      <c r="S2122" s="1" t="str">
        <f>_xlfn.CONCAT(Orders[[#This Row],[OrderID]],Orders[[#This Row],[CustomerID]],Orders[[#This Row],[Order Value]])</f>
        <v>O02553C00279966.26</v>
      </c>
    </row>
    <row r="2123" spans="1:19" x14ac:dyDescent="0.25">
      <c r="A2123" s="1" t="s">
        <v>2601</v>
      </c>
      <c r="B2123" s="1" t="s">
        <v>17</v>
      </c>
      <c r="C2123" s="1" t="s">
        <v>199</v>
      </c>
      <c r="D2123" s="1" t="str">
        <f>VLOOKUP(C2123,Products[],2,FALSE)</f>
        <v>Laptops Deluxe 892</v>
      </c>
      <c r="E2123" s="1" t="str">
        <f>VLOOKUP(Orders[[#This Row],[ProductID]],Products[],3,FALSE)</f>
        <v>Electronics</v>
      </c>
      <c r="F2123" s="1" t="s">
        <v>125</v>
      </c>
      <c r="G2123" s="1" t="str">
        <f>_xlfn.XLOOKUP(Orders[[#This Row],[CustomerID]],'Customers'!A:A,'Customers'!E:E)</f>
        <v>Corporate</v>
      </c>
      <c r="H2123" s="2">
        <v>45753</v>
      </c>
      <c r="I2123" s="2">
        <v>45751</v>
      </c>
      <c r="J2123">
        <v>24</v>
      </c>
      <c r="K2123">
        <v>2426.94</v>
      </c>
      <c r="L2123">
        <v>0.2</v>
      </c>
      <c r="M2123" s="1" t="s">
        <v>20</v>
      </c>
      <c r="N2123" s="1" t="s">
        <v>34</v>
      </c>
      <c r="O2123" s="1" t="s">
        <v>35</v>
      </c>
      <c r="P2123" s="3">
        <f>Orders[[#This Row],[Quantity]]*Orders[[#This Row],[UnitPrice]]*(1-Orders[[#This Row],[Discount]])</f>
        <v>46597.248</v>
      </c>
      <c r="Q2123" s="1" t="str">
        <f>IF(AND(Orders[[#This Row],[Order Value]]&gt;50000,Orders[[#This Row],[Status]]="Completed"),"Yes","No")</f>
        <v>No</v>
      </c>
      <c r="R2123" s="1" t="str">
        <f>IF(OR(Orders[[#This Row],[Region]]="Dhaka",Orders[[#This Row],[Region]]="Chattogram"),"Priority","Standard")</f>
        <v>Priority</v>
      </c>
      <c r="S2123" s="1" t="str">
        <f>_xlfn.CONCAT(Orders[[#This Row],[OrderID]],Orders[[#This Row],[CustomerID]],Orders[[#This Row],[Order Value]])</f>
        <v>O01647C000946597.248</v>
      </c>
    </row>
    <row r="2124" spans="1:19" x14ac:dyDescent="0.25">
      <c r="A2124" s="1" t="s">
        <v>2602</v>
      </c>
      <c r="B2124" s="1" t="s">
        <v>1210</v>
      </c>
      <c r="C2124" s="1" t="s">
        <v>230</v>
      </c>
      <c r="D2124" s="1" t="str">
        <f>VLOOKUP(C2124,Products[],2,FALSE)</f>
        <v>Footwear Eco 532</v>
      </c>
      <c r="E2124" s="1" t="str">
        <f>VLOOKUP(Orders[[#This Row],[ProductID]],Products[],3,FALSE)</f>
        <v>Apparel</v>
      </c>
      <c r="F2124" s="1" t="s">
        <v>59</v>
      </c>
      <c r="G2124" s="1" t="str">
        <f>_xlfn.XLOOKUP(Orders[[#This Row],[CustomerID]],'Customers'!A:A,'Customers'!E:E)</f>
        <v>Consumer</v>
      </c>
      <c r="H2124" s="2">
        <v>45767</v>
      </c>
      <c r="I2124" s="2">
        <v>45772</v>
      </c>
      <c r="J2124">
        <v>7</v>
      </c>
      <c r="K2124">
        <v>5542.67</v>
      </c>
      <c r="L2124">
        <v>0.05</v>
      </c>
      <c r="M2124" s="1" t="s">
        <v>20</v>
      </c>
      <c r="N2124" s="1" t="s">
        <v>34</v>
      </c>
      <c r="O2124" s="1" t="s">
        <v>21</v>
      </c>
      <c r="P2124" s="3">
        <f>Orders[[#This Row],[Quantity]]*Orders[[#This Row],[UnitPrice]]*(1-Orders[[#This Row],[Discount]])</f>
        <v>36858.755499999999</v>
      </c>
      <c r="Q2124" s="1" t="str">
        <f>IF(AND(Orders[[#This Row],[Order Value]]&gt;50000,Orders[[#This Row],[Status]]="Completed"),"Yes","No")</f>
        <v>No</v>
      </c>
      <c r="R2124" s="1" t="str">
        <f>IF(OR(Orders[[#This Row],[Region]]="Dhaka",Orders[[#This Row],[Region]]="Chattogram"),"Priority","Standard")</f>
        <v>Priority</v>
      </c>
      <c r="S2124" s="1" t="str">
        <f>_xlfn.CONCAT(Orders[[#This Row],[OrderID]],Orders[[#This Row],[CustomerID]],Orders[[#This Row],[Order Value]])</f>
        <v>O05474C045136858.7555</v>
      </c>
    </row>
    <row r="2125" spans="1:19" x14ac:dyDescent="0.25">
      <c r="A2125" s="1" t="s">
        <v>2603</v>
      </c>
      <c r="B2125" s="1" t="s">
        <v>670</v>
      </c>
      <c r="C2125" s="1" t="s">
        <v>124</v>
      </c>
      <c r="D2125" s="1" t="str">
        <f>VLOOKUP(C2125,Products[],2,FALSE)</f>
        <v>Decor Lite 474</v>
      </c>
      <c r="E2125" s="1" t="str">
        <f>VLOOKUP(Orders[[#This Row],[ProductID]],Products[],3,FALSE)</f>
        <v>Furniture</v>
      </c>
      <c r="F2125" s="1" t="s">
        <v>59</v>
      </c>
      <c r="G2125" s="1" t="str">
        <f>_xlfn.XLOOKUP(Orders[[#This Row],[CustomerID]],'Customers'!A:A,'Customers'!E:E)</f>
        <v>consumer</v>
      </c>
      <c r="H2125" s="2">
        <v>45937</v>
      </c>
      <c r="I2125" s="2">
        <v>45951</v>
      </c>
      <c r="J2125">
        <v>19</v>
      </c>
      <c r="K2125">
        <v>2001.87</v>
      </c>
      <c r="L2125">
        <v>0</v>
      </c>
      <c r="M2125" s="1" t="s">
        <v>52</v>
      </c>
      <c r="N2125" s="1" t="s">
        <v>34</v>
      </c>
      <c r="O2125" s="1" t="s">
        <v>21</v>
      </c>
      <c r="P2125" s="3">
        <f>Orders[[#This Row],[Quantity]]*Orders[[#This Row],[UnitPrice]]*(1-Orders[[#This Row],[Discount]])</f>
        <v>38035.53</v>
      </c>
      <c r="Q2125" s="1" t="str">
        <f>IF(AND(Orders[[#This Row],[Order Value]]&gt;50000,Orders[[#This Row],[Status]]="Completed"),"Yes","No")</f>
        <v>No</v>
      </c>
      <c r="R2125" s="1" t="str">
        <f>IF(OR(Orders[[#This Row],[Region]]="Dhaka",Orders[[#This Row],[Region]]="Chattogram"),"Priority","Standard")</f>
        <v>Priority</v>
      </c>
      <c r="S2125" s="1" t="str">
        <f>_xlfn.CONCAT(Orders[[#This Row],[OrderID]],Orders[[#This Row],[CustomerID]],Orders[[#This Row],[Order Value]])</f>
        <v>O01558C026938035.53</v>
      </c>
    </row>
    <row r="2126" spans="1:19" x14ac:dyDescent="0.25">
      <c r="A2126" s="1" t="s">
        <v>2604</v>
      </c>
      <c r="B2126" s="1" t="s">
        <v>156</v>
      </c>
      <c r="C2126" s="1" t="s">
        <v>102</v>
      </c>
      <c r="D2126" s="1" t="str">
        <f>VLOOKUP(C2126,Products[],2,FALSE)</f>
        <v>Pens Mini 821</v>
      </c>
      <c r="E2126" s="1" t="str">
        <f>VLOOKUP(Orders[[#This Row],[ProductID]],Products[],3,FALSE)</f>
        <v>Office Supplies</v>
      </c>
      <c r="F2126" s="1" t="s">
        <v>23</v>
      </c>
      <c r="G2126" s="1" t="str">
        <f>_xlfn.XLOOKUP(Orders[[#This Row],[CustomerID]],'Customers'!A:A,'Customers'!E:E)</f>
        <v>Home Office</v>
      </c>
      <c r="H2126" s="2">
        <v>45345</v>
      </c>
      <c r="I2126" s="2">
        <v>45344</v>
      </c>
      <c r="J2126">
        <v>22</v>
      </c>
      <c r="K2126">
        <v>4855.8900000000003</v>
      </c>
      <c r="L2126">
        <v>0</v>
      </c>
      <c r="M2126" s="1" t="s">
        <v>14</v>
      </c>
      <c r="N2126" s="1" t="s">
        <v>34</v>
      </c>
      <c r="O2126" s="1" t="s">
        <v>35</v>
      </c>
      <c r="P2126" s="3">
        <f>Orders[[#This Row],[Quantity]]*Orders[[#This Row],[UnitPrice]]*(1-Orders[[#This Row],[Discount]])</f>
        <v>106829.58</v>
      </c>
      <c r="Q2126" s="1" t="str">
        <f>IF(AND(Orders[[#This Row],[Order Value]]&gt;50000,Orders[[#This Row],[Status]]="Completed"),"Yes","No")</f>
        <v>Yes</v>
      </c>
      <c r="R2126" s="1" t="str">
        <f>IF(OR(Orders[[#This Row],[Region]]="Dhaka",Orders[[#This Row],[Region]]="Chattogram"),"Priority","Standard")</f>
        <v>Standard</v>
      </c>
      <c r="S2126" s="1" t="str">
        <f>_xlfn.CONCAT(Orders[[#This Row],[OrderID]],Orders[[#This Row],[CustomerID]],Orders[[#This Row],[Order Value]])</f>
        <v>O04832C0183106829.58</v>
      </c>
    </row>
    <row r="2127" spans="1:19" x14ac:dyDescent="0.25">
      <c r="A2127" s="1" t="s">
        <v>2605</v>
      </c>
      <c r="B2127" s="1" t="s">
        <v>543</v>
      </c>
      <c r="C2127" s="1" t="s">
        <v>62</v>
      </c>
      <c r="D2127" s="1" t="str">
        <f>VLOOKUP(C2127,Products[],2,FALSE)</f>
        <v>Mobile Accessories Lite 346</v>
      </c>
      <c r="E2127" s="1" t="str">
        <f>VLOOKUP(Orders[[#This Row],[ProductID]],Products[],3,FALSE)</f>
        <v>Electronics</v>
      </c>
      <c r="F2127" s="1" t="s">
        <v>42</v>
      </c>
      <c r="G2127" s="1" t="str">
        <f>_xlfn.XLOOKUP(Orders[[#This Row],[CustomerID]],'Customers'!A:A,'Customers'!E:E)</f>
        <v>Home Office</v>
      </c>
      <c r="H2127" s="2">
        <v>45529</v>
      </c>
      <c r="I2127" s="2">
        <v>45543</v>
      </c>
      <c r="J2127">
        <v>22</v>
      </c>
      <c r="K2127">
        <v>3843.22</v>
      </c>
      <c r="L2127">
        <v>0.1</v>
      </c>
      <c r="M2127" s="1" t="s">
        <v>52</v>
      </c>
      <c r="N2127" s="1" t="s">
        <v>34</v>
      </c>
      <c r="O2127" s="1" t="s">
        <v>21</v>
      </c>
      <c r="P2127" s="3">
        <f>Orders[[#This Row],[Quantity]]*Orders[[#This Row],[UnitPrice]]*(1-Orders[[#This Row],[Discount]])</f>
        <v>76095.755999999994</v>
      </c>
      <c r="Q2127" s="1" t="str">
        <f>IF(AND(Orders[[#This Row],[Order Value]]&gt;50000,Orders[[#This Row],[Status]]="Completed"),"Yes","No")</f>
        <v>Yes</v>
      </c>
      <c r="R2127" s="1" t="str">
        <f>IF(OR(Orders[[#This Row],[Region]]="Dhaka",Orders[[#This Row],[Region]]="Chattogram"),"Priority","Standard")</f>
        <v>Priority</v>
      </c>
      <c r="S2127" s="1" t="str">
        <f>_xlfn.CONCAT(Orders[[#This Row],[OrderID]],Orders[[#This Row],[CustomerID]],Orders[[#This Row],[Order Value]])</f>
        <v>O05231C049876095.756</v>
      </c>
    </row>
    <row r="2128" spans="1:19" x14ac:dyDescent="0.25">
      <c r="A2128" s="1" t="s">
        <v>2606</v>
      </c>
      <c r="B2128" s="1" t="s">
        <v>1387</v>
      </c>
      <c r="C2128" s="1" t="s">
        <v>102</v>
      </c>
      <c r="D2128" s="1" t="str">
        <f>VLOOKUP(C2128,Products[],2,FALSE)</f>
        <v>Pens Mini 821</v>
      </c>
      <c r="E2128" s="1" t="str">
        <f>VLOOKUP(Orders[[#This Row],[ProductID]],Products[],3,FALSE)</f>
        <v>Office Supplies</v>
      </c>
      <c r="F2128" s="1" t="s">
        <v>105</v>
      </c>
      <c r="G2128" s="1" t="str">
        <f>_xlfn.XLOOKUP(Orders[[#This Row],[CustomerID]],'Customers'!A:A,'Customers'!E:E)</f>
        <v>Corporate</v>
      </c>
      <c r="H2128" s="2">
        <v>45444</v>
      </c>
      <c r="I2128" s="2">
        <v>45445</v>
      </c>
      <c r="J2128">
        <v>6</v>
      </c>
      <c r="K2128">
        <v>987.22</v>
      </c>
      <c r="L2128">
        <v>0.1</v>
      </c>
      <c r="M2128" s="1" t="s">
        <v>52</v>
      </c>
      <c r="N2128" s="1" t="s">
        <v>15</v>
      </c>
      <c r="O2128" s="1" t="s">
        <v>29</v>
      </c>
      <c r="P2128" s="3">
        <f>Orders[[#This Row],[Quantity]]*Orders[[#This Row],[UnitPrice]]*(1-Orders[[#This Row],[Discount]])</f>
        <v>5330.9880000000003</v>
      </c>
      <c r="Q2128" s="1" t="str">
        <f>IF(AND(Orders[[#This Row],[Order Value]]&gt;50000,Orders[[#This Row],[Status]]="Completed"),"Yes","No")</f>
        <v>No</v>
      </c>
      <c r="R2128" s="1" t="str">
        <f>IF(OR(Orders[[#This Row],[Region]]="Dhaka",Orders[[#This Row],[Region]]="Chattogram"),"Priority","Standard")</f>
        <v>Priority</v>
      </c>
      <c r="S2128" s="1" t="str">
        <f>_xlfn.CONCAT(Orders[[#This Row],[OrderID]],Orders[[#This Row],[CustomerID]],Orders[[#This Row],[Order Value]])</f>
        <v>O05610C00445330.988</v>
      </c>
    </row>
    <row r="2129" spans="1:19" x14ac:dyDescent="0.25">
      <c r="A2129" s="1" t="s">
        <v>2607</v>
      </c>
      <c r="B2129" s="1" t="s">
        <v>288</v>
      </c>
      <c r="C2129" s="1" t="s">
        <v>154</v>
      </c>
      <c r="D2129" s="1" t="str">
        <f>VLOOKUP(C2129,Products[],2,FALSE)</f>
        <v>Household Standard 873</v>
      </c>
      <c r="E2129" s="1" t="str">
        <f>VLOOKUP(Orders[[#This Row],[ProductID]],Products[],3,FALSE)</f>
        <v>Groceries</v>
      </c>
      <c r="F2129" s="1" t="s">
        <v>23</v>
      </c>
      <c r="G2129" s="1" t="str">
        <f>_xlfn.XLOOKUP(Orders[[#This Row],[CustomerID]],'Customers'!A:A,'Customers'!E:E)</f>
        <v>Corporate</v>
      </c>
      <c r="H2129" s="2">
        <v>45719</v>
      </c>
      <c r="I2129" s="2">
        <v>45726</v>
      </c>
      <c r="J2129">
        <v>21</v>
      </c>
      <c r="K2129">
        <v>1988.79</v>
      </c>
      <c r="L2129">
        <v>0</v>
      </c>
      <c r="M2129" s="1" t="s">
        <v>52</v>
      </c>
      <c r="N2129" s="1" t="s">
        <v>34</v>
      </c>
      <c r="O2129" s="1" t="s">
        <v>35</v>
      </c>
      <c r="P2129" s="3">
        <f>Orders[[#This Row],[Quantity]]*Orders[[#This Row],[UnitPrice]]*(1-Orders[[#This Row],[Discount]])</f>
        <v>41764.589999999997</v>
      </c>
      <c r="Q2129" s="1" t="str">
        <f>IF(AND(Orders[[#This Row],[Order Value]]&gt;50000,Orders[[#This Row],[Status]]="Completed"),"Yes","No")</f>
        <v>No</v>
      </c>
      <c r="R2129" s="1" t="str">
        <f>IF(OR(Orders[[#This Row],[Region]]="Dhaka",Orders[[#This Row],[Region]]="Chattogram"),"Priority","Standard")</f>
        <v>Priority</v>
      </c>
      <c r="S2129" s="1" t="str">
        <f>_xlfn.CONCAT(Orders[[#This Row],[OrderID]],Orders[[#This Row],[CustomerID]],Orders[[#This Row],[Order Value]])</f>
        <v>O05067C009041764.59</v>
      </c>
    </row>
    <row r="2130" spans="1:19" x14ac:dyDescent="0.25">
      <c r="A2130" s="1" t="s">
        <v>2608</v>
      </c>
      <c r="B2130" s="1" t="s">
        <v>277</v>
      </c>
      <c r="C2130" s="1" t="s">
        <v>199</v>
      </c>
      <c r="D2130" s="1" t="str">
        <f>VLOOKUP(C2130,Products[],2,FALSE)</f>
        <v>Laptops Deluxe 892</v>
      </c>
      <c r="E2130" s="1" t="str">
        <f>VLOOKUP(Orders[[#This Row],[ProductID]],Products[],3,FALSE)</f>
        <v>Electronics</v>
      </c>
      <c r="F2130" s="1" t="s">
        <v>13</v>
      </c>
      <c r="G2130" s="1" t="str">
        <f>_xlfn.XLOOKUP(Orders[[#This Row],[CustomerID]],'Customers'!A:A,'Customers'!E:E)</f>
        <v>Corporate</v>
      </c>
      <c r="H2130" s="2">
        <v>45314</v>
      </c>
      <c r="I2130" s="2">
        <v>45314</v>
      </c>
      <c r="J2130">
        <v>8</v>
      </c>
      <c r="K2130">
        <v>1717.3</v>
      </c>
      <c r="L2130">
        <v>0.05</v>
      </c>
      <c r="M2130" s="1" t="s">
        <v>43</v>
      </c>
      <c r="N2130" s="1" t="s">
        <v>15</v>
      </c>
      <c r="O2130" s="1" t="s">
        <v>21</v>
      </c>
      <c r="P2130" s="3">
        <f>Orders[[#This Row],[Quantity]]*Orders[[#This Row],[UnitPrice]]*(1-Orders[[#This Row],[Discount]])</f>
        <v>13051.48</v>
      </c>
      <c r="Q2130" s="1" t="str">
        <f>IF(AND(Orders[[#This Row],[Order Value]]&gt;50000,Orders[[#This Row],[Status]]="Completed"),"Yes","No")</f>
        <v>No</v>
      </c>
      <c r="R2130" s="1" t="str">
        <f>IF(OR(Orders[[#This Row],[Region]]="Dhaka",Orders[[#This Row],[Region]]="Chattogram"),"Priority","Standard")</f>
        <v>Standard</v>
      </c>
      <c r="S2130" s="1" t="str">
        <f>_xlfn.CONCAT(Orders[[#This Row],[OrderID]],Orders[[#This Row],[CustomerID]],Orders[[#This Row],[Order Value]])</f>
        <v>O02646C004113051.48</v>
      </c>
    </row>
    <row r="2131" spans="1:19" x14ac:dyDescent="0.25">
      <c r="A2131" s="1" t="s">
        <v>2609</v>
      </c>
      <c r="B2131" s="1" t="s">
        <v>302</v>
      </c>
      <c r="C2131" s="1" t="s">
        <v>68</v>
      </c>
      <c r="D2131" s="1" t="str">
        <f>VLOOKUP(C2131,Products[],2,FALSE)</f>
        <v>Tables Prime 385</v>
      </c>
      <c r="E2131" s="1" t="str">
        <f>VLOOKUP(Orders[[#This Row],[ProductID]],Products[],3,FALSE)</f>
        <v>Furniture</v>
      </c>
      <c r="F2131" s="1" t="s">
        <v>55</v>
      </c>
      <c r="G2131" s="1" t="str">
        <f>_xlfn.XLOOKUP(Orders[[#This Row],[CustomerID]],'Customers'!A:A,'Customers'!E:E)</f>
        <v>consumer</v>
      </c>
      <c r="H2131" s="2">
        <v>45730</v>
      </c>
      <c r="I2131" s="2">
        <v>45729</v>
      </c>
      <c r="J2131">
        <v>17</v>
      </c>
      <c r="K2131">
        <v>859.91</v>
      </c>
      <c r="L2131">
        <v>0</v>
      </c>
      <c r="M2131" s="1" t="s">
        <v>52</v>
      </c>
      <c r="N2131" s="1" t="s">
        <v>28</v>
      </c>
      <c r="O2131" s="1" t="s">
        <v>29</v>
      </c>
      <c r="P2131" s="3">
        <f>Orders[[#This Row],[Quantity]]*Orders[[#This Row],[UnitPrice]]*(1-Orders[[#This Row],[Discount]])</f>
        <v>14618.47</v>
      </c>
      <c r="Q2131" s="1" t="str">
        <f>IF(AND(Orders[[#This Row],[Order Value]]&gt;50000,Orders[[#This Row],[Status]]="Completed"),"Yes","No")</f>
        <v>No</v>
      </c>
      <c r="R2131" s="1" t="str">
        <f>IF(OR(Orders[[#This Row],[Region]]="Dhaka",Orders[[#This Row],[Region]]="Chattogram"),"Priority","Standard")</f>
        <v>Priority</v>
      </c>
      <c r="S2131" s="1" t="str">
        <f>_xlfn.CONCAT(Orders[[#This Row],[OrderID]],Orders[[#This Row],[CustomerID]],Orders[[#This Row],[Order Value]])</f>
        <v>O00936C032614618.47</v>
      </c>
    </row>
    <row r="2132" spans="1:19" x14ac:dyDescent="0.25">
      <c r="A2132" s="1" t="s">
        <v>2610</v>
      </c>
      <c r="B2132" s="1" t="s">
        <v>457</v>
      </c>
      <c r="C2132" s="1" t="s">
        <v>174</v>
      </c>
      <c r="D2132" s="1" t="str">
        <f>VLOOKUP(C2132,Products[],2,FALSE)</f>
        <v>Women Eco 309</v>
      </c>
      <c r="E2132" s="1" t="str">
        <f>VLOOKUP(Orders[[#This Row],[ProductID]],Products[],3,FALSE)</f>
        <v>Apparel</v>
      </c>
      <c r="F2132" s="1" t="s">
        <v>55</v>
      </c>
      <c r="G2132" s="1" t="str">
        <f>_xlfn.XLOOKUP(Orders[[#This Row],[CustomerID]],'Customers'!A:A,'Customers'!E:E)</f>
        <v>Home Office</v>
      </c>
      <c r="H2132" s="2">
        <v>45730</v>
      </c>
      <c r="I2132" s="2">
        <v>45740</v>
      </c>
      <c r="J2132">
        <v>22</v>
      </c>
      <c r="K2132">
        <v>612.14</v>
      </c>
      <c r="L2132">
        <v>0.2</v>
      </c>
      <c r="M2132" s="1" t="s">
        <v>14</v>
      </c>
      <c r="N2132" s="1" t="s">
        <v>28</v>
      </c>
      <c r="O2132" s="1" t="s">
        <v>21</v>
      </c>
      <c r="P2132" s="3">
        <f>Orders[[#This Row],[Quantity]]*Orders[[#This Row],[UnitPrice]]*(1-Orders[[#This Row],[Discount]])</f>
        <v>10773.664000000001</v>
      </c>
      <c r="Q2132" s="1" t="str">
        <f>IF(AND(Orders[[#This Row],[Order Value]]&gt;50000,Orders[[#This Row],[Status]]="Completed"),"Yes","No")</f>
        <v>No</v>
      </c>
      <c r="R2132" s="1" t="str">
        <f>IF(OR(Orders[[#This Row],[Region]]="Dhaka",Orders[[#This Row],[Region]]="Chattogram"),"Priority","Standard")</f>
        <v>Standard</v>
      </c>
      <c r="S2132" s="1" t="str">
        <f>_xlfn.CONCAT(Orders[[#This Row],[OrderID]],Orders[[#This Row],[CustomerID]],Orders[[#This Row],[Order Value]])</f>
        <v>O04714C004210773.664</v>
      </c>
    </row>
    <row r="2133" spans="1:19" x14ac:dyDescent="0.25">
      <c r="A2133" s="1" t="s">
        <v>2611</v>
      </c>
      <c r="B2133" s="1" t="s">
        <v>670</v>
      </c>
      <c r="C2133" s="1" t="s">
        <v>212</v>
      </c>
      <c r="D2133" s="1" t="str">
        <f>VLOOKUP(C2133,Products[],2,FALSE)</f>
        <v>Binders Lite 858</v>
      </c>
      <c r="E2133" s="1" t="str">
        <f>VLOOKUP(Orders[[#This Row],[ProductID]],Products[],3,FALSE)</f>
        <v>Office Supplies</v>
      </c>
      <c r="F2133" s="1" t="s">
        <v>51</v>
      </c>
      <c r="G2133" s="1" t="str">
        <f>_xlfn.XLOOKUP(Orders[[#This Row],[CustomerID]],'Customers'!A:A,'Customers'!E:E)</f>
        <v>consumer</v>
      </c>
      <c r="H2133" s="2">
        <v>45564</v>
      </c>
      <c r="I2133" s="2">
        <v>45566</v>
      </c>
      <c r="J2133">
        <v>23</v>
      </c>
      <c r="K2133">
        <v>1301.08</v>
      </c>
      <c r="L2133">
        <v>0.1</v>
      </c>
      <c r="M2133" s="1" t="s">
        <v>52</v>
      </c>
      <c r="N2133" s="1" t="s">
        <v>84</v>
      </c>
      <c r="O2133" s="1" t="s">
        <v>35</v>
      </c>
      <c r="P2133" s="3">
        <f>Orders[[#This Row],[Quantity]]*Orders[[#This Row],[UnitPrice]]*(1-Orders[[#This Row],[Discount]])</f>
        <v>26932.355999999996</v>
      </c>
      <c r="Q2133" s="1" t="str">
        <f>IF(AND(Orders[[#This Row],[Order Value]]&gt;50000,Orders[[#This Row],[Status]]="Completed"),"Yes","No")</f>
        <v>No</v>
      </c>
      <c r="R2133" s="1" t="str">
        <f>IF(OR(Orders[[#This Row],[Region]]="Dhaka",Orders[[#This Row],[Region]]="Chattogram"),"Priority","Standard")</f>
        <v>Priority</v>
      </c>
      <c r="S2133" s="1" t="str">
        <f>_xlfn.CONCAT(Orders[[#This Row],[OrderID]],Orders[[#This Row],[CustomerID]],Orders[[#This Row],[Order Value]])</f>
        <v>O02452C026926932.356</v>
      </c>
    </row>
    <row r="2134" spans="1:19" x14ac:dyDescent="0.25">
      <c r="A2134" s="1" t="s">
        <v>2612</v>
      </c>
      <c r="B2134" s="1" t="s">
        <v>457</v>
      </c>
      <c r="C2134" s="1" t="s">
        <v>473</v>
      </c>
      <c r="D2134" s="1" t="str">
        <f>VLOOKUP(C2134,Products[],2,FALSE)</f>
        <v>Laptops Prime 770</v>
      </c>
      <c r="E2134" s="1" t="str">
        <f>VLOOKUP(Orders[[#This Row],[ProductID]],Products[],3,FALSE)</f>
        <v>Electronics</v>
      </c>
      <c r="F2134" s="1" t="s">
        <v>13</v>
      </c>
      <c r="G2134" s="1" t="str">
        <f>_xlfn.XLOOKUP(Orders[[#This Row],[CustomerID]],'Customers'!A:A,'Customers'!E:E)</f>
        <v>Home Office</v>
      </c>
      <c r="H2134" s="2">
        <v>45313</v>
      </c>
      <c r="I2134" s="2">
        <v>45314</v>
      </c>
      <c r="J2134">
        <v>7</v>
      </c>
      <c r="K2134">
        <v>3561.92</v>
      </c>
      <c r="L2134">
        <v>0</v>
      </c>
      <c r="M2134" s="1" t="s">
        <v>52</v>
      </c>
      <c r="N2134" s="1" t="s">
        <v>15</v>
      </c>
      <c r="O2134" s="1" t="s">
        <v>21</v>
      </c>
      <c r="P2134" s="3">
        <f>Orders[[#This Row],[Quantity]]*Orders[[#This Row],[UnitPrice]]*(1-Orders[[#This Row],[Discount]])</f>
        <v>24933.440000000002</v>
      </c>
      <c r="Q2134" s="1" t="str">
        <f>IF(AND(Orders[[#This Row],[Order Value]]&gt;50000,Orders[[#This Row],[Status]]="Completed"),"Yes","No")</f>
        <v>No</v>
      </c>
      <c r="R2134" s="1" t="str">
        <f>IF(OR(Orders[[#This Row],[Region]]="Dhaka",Orders[[#This Row],[Region]]="Chattogram"),"Priority","Standard")</f>
        <v>Priority</v>
      </c>
      <c r="S2134" s="1" t="str">
        <f>_xlfn.CONCAT(Orders[[#This Row],[OrderID]],Orders[[#This Row],[CustomerID]],Orders[[#This Row],[Order Value]])</f>
        <v>O05881C004224933.44</v>
      </c>
    </row>
    <row r="2135" spans="1:19" x14ac:dyDescent="0.25">
      <c r="A2135" s="1" t="s">
        <v>2613</v>
      </c>
      <c r="B2135" s="1" t="s">
        <v>745</v>
      </c>
      <c r="C2135" s="1" t="s">
        <v>27</v>
      </c>
      <c r="D2135" s="1" t="str">
        <f>VLOOKUP(C2135,Products[],2,FALSE)</f>
        <v>Women Eco 225</v>
      </c>
      <c r="E2135" s="1" t="str">
        <f>VLOOKUP(Orders[[#This Row],[ProductID]],Products[],3,FALSE)</f>
        <v>Apparel</v>
      </c>
      <c r="F2135" s="1" t="s">
        <v>152</v>
      </c>
      <c r="G2135" s="1" t="str">
        <f>_xlfn.XLOOKUP(Orders[[#This Row],[CustomerID]],'Customers'!A:A,'Customers'!E:E)</f>
        <v>consumer</v>
      </c>
      <c r="H2135" s="2">
        <v>46020</v>
      </c>
      <c r="I2135" s="2">
        <v>46026</v>
      </c>
      <c r="J2135">
        <v>4</v>
      </c>
      <c r="K2135">
        <v>7673.39</v>
      </c>
      <c r="L2135">
        <v>0</v>
      </c>
      <c r="M2135" s="1" t="s">
        <v>20</v>
      </c>
      <c r="N2135" s="1" t="s">
        <v>34</v>
      </c>
      <c r="O2135" s="1" t="s">
        <v>24</v>
      </c>
      <c r="P2135" s="3">
        <f>Orders[[#This Row],[Quantity]]*Orders[[#This Row],[UnitPrice]]*(1-Orders[[#This Row],[Discount]])</f>
        <v>30693.56</v>
      </c>
      <c r="Q2135" s="1" t="str">
        <f>IF(AND(Orders[[#This Row],[Order Value]]&gt;50000,Orders[[#This Row],[Status]]="Completed"),"Yes","No")</f>
        <v>No</v>
      </c>
      <c r="R2135" s="1" t="str">
        <f>IF(OR(Orders[[#This Row],[Region]]="Dhaka",Orders[[#This Row],[Region]]="Chattogram"),"Priority","Standard")</f>
        <v>Priority</v>
      </c>
      <c r="S2135" s="1" t="str">
        <f>_xlfn.CONCAT(Orders[[#This Row],[OrderID]],Orders[[#This Row],[CustomerID]],Orders[[#This Row],[Order Value]])</f>
        <v>O05121C029230693.56</v>
      </c>
    </row>
    <row r="2136" spans="1:19" x14ac:dyDescent="0.25">
      <c r="A2136" s="1" t="s">
        <v>2614</v>
      </c>
      <c r="B2136" s="1" t="s">
        <v>607</v>
      </c>
      <c r="C2136" s="1" t="s">
        <v>58</v>
      </c>
      <c r="D2136" s="1" t="str">
        <f>VLOOKUP(C2136,Products[],2,FALSE)</f>
        <v>Beverages Standard 258</v>
      </c>
      <c r="E2136" s="1" t="str">
        <f>VLOOKUP(Orders[[#This Row],[ProductID]],Products[],3,FALSE)</f>
        <v>Groceries</v>
      </c>
      <c r="F2136" s="1" t="s">
        <v>125</v>
      </c>
      <c r="G2136" s="1" t="str">
        <f>_xlfn.XLOOKUP(Orders[[#This Row],[CustomerID]],'Customers'!A:A,'Customers'!E:E)</f>
        <v>Consumer</v>
      </c>
      <c r="H2136" s="2">
        <v>45797</v>
      </c>
      <c r="I2136" s="2">
        <v>45804</v>
      </c>
      <c r="J2136">
        <v>24</v>
      </c>
      <c r="K2136">
        <v>3093.06</v>
      </c>
      <c r="L2136">
        <v>0</v>
      </c>
      <c r="M2136" s="1" t="s">
        <v>52</v>
      </c>
      <c r="N2136" s="1" t="s">
        <v>34</v>
      </c>
      <c r="O2136" s="1" t="s">
        <v>35</v>
      </c>
      <c r="P2136" s="3">
        <f>Orders[[#This Row],[Quantity]]*Orders[[#This Row],[UnitPrice]]*(1-Orders[[#This Row],[Discount]])</f>
        <v>74233.440000000002</v>
      </c>
      <c r="Q2136" s="1" t="str">
        <f>IF(AND(Orders[[#This Row],[Order Value]]&gt;50000,Orders[[#This Row],[Status]]="Completed"),"Yes","No")</f>
        <v>Yes</v>
      </c>
      <c r="R2136" s="1" t="str">
        <f>IF(OR(Orders[[#This Row],[Region]]="Dhaka",Orders[[#This Row],[Region]]="Chattogram"),"Priority","Standard")</f>
        <v>Priority</v>
      </c>
      <c r="S2136" s="1" t="str">
        <f>_xlfn.CONCAT(Orders[[#This Row],[OrderID]],Orders[[#This Row],[CustomerID]],Orders[[#This Row],[Order Value]])</f>
        <v>O00632C022174233.44</v>
      </c>
    </row>
    <row r="2137" spans="1:19" hidden="1" x14ac:dyDescent="0.25">
      <c r="A2137" s="1" t="s">
        <v>2615</v>
      </c>
      <c r="B2137" s="1" t="s">
        <v>1302</v>
      </c>
      <c r="C2137" s="1" t="s">
        <v>95</v>
      </c>
      <c r="D2137" s="1" t="e">
        <f>VLOOKUP(C2137,Products[],2,FALSE)</f>
        <v>#N/A</v>
      </c>
      <c r="E2137" s="1" t="e">
        <f>VLOOKUP(Orders[[#This Row],[ProductID]],Products[],3,FALSE)</f>
        <v>#N/A</v>
      </c>
      <c r="F2137" s="1" t="s">
        <v>33</v>
      </c>
      <c r="G2137" s="1" t="str">
        <f>_xlfn.XLOOKUP(Orders[[#This Row],[CustomerID]],'Customers'!A:A,'Customers'!E:E)</f>
        <v>Consumer</v>
      </c>
      <c r="H2137" s="2">
        <v>45673</v>
      </c>
      <c r="I2137" s="2">
        <v>45683</v>
      </c>
      <c r="J2137">
        <v>19</v>
      </c>
      <c r="K2137">
        <v>6414.03</v>
      </c>
      <c r="L2137">
        <v>0.05</v>
      </c>
      <c r="M2137" s="1" t="s">
        <v>14</v>
      </c>
      <c r="N2137" s="1" t="s">
        <v>28</v>
      </c>
      <c r="O2137" s="1" t="s">
        <v>29</v>
      </c>
      <c r="P2137" s="3">
        <f>Orders[[#This Row],[Quantity]]*Orders[[#This Row],[UnitPrice]]*(1-Orders[[#This Row],[Discount]])</f>
        <v>115773.24149999999</v>
      </c>
      <c r="Q2137" s="1" t="str">
        <f>IF(AND(Orders[[#This Row],[Order Value]]&gt;50000,Orders[[#This Row],[Status]]="Completed"),"Yes","No")</f>
        <v>No</v>
      </c>
      <c r="R2137" s="1" t="str">
        <f>IF(OR(Orders[[#This Row],[Region]]="Dhaka",Orders[[#This Row],[Region]]="Chattogram"),"Priority","Standard")</f>
        <v>Standard</v>
      </c>
      <c r="S2137" s="1" t="str">
        <f>_xlfn.CONCAT(Orders[[#This Row],[OrderID]],Orders[[#This Row],[CustomerID]],Orders[[#This Row],[Order Value]])</f>
        <v>O00003C0088115773.2415</v>
      </c>
    </row>
    <row r="2138" spans="1:19" x14ac:dyDescent="0.25">
      <c r="A2138" s="1" t="s">
        <v>2616</v>
      </c>
      <c r="B2138" s="1" t="s">
        <v>947</v>
      </c>
      <c r="C2138" s="1" t="s">
        <v>162</v>
      </c>
      <c r="D2138" s="1" t="str">
        <f>VLOOKUP(C2138,Products[],2,FALSE)</f>
        <v>Binders Lite 852</v>
      </c>
      <c r="E2138" s="1" t="str">
        <f>VLOOKUP(Orders[[#This Row],[ProductID]],Products[],3,FALSE)</f>
        <v>Office Supplies</v>
      </c>
      <c r="F2138" s="1" t="s">
        <v>19</v>
      </c>
      <c r="G2138" s="1" t="str">
        <f>_xlfn.XLOOKUP(Orders[[#This Row],[CustomerID]],'Customers'!A:A,'Customers'!E:E)</f>
        <v>Home Office</v>
      </c>
      <c r="H2138" s="2">
        <v>45465</v>
      </c>
      <c r="I2138" s="2">
        <v>45474</v>
      </c>
      <c r="J2138">
        <v>6</v>
      </c>
      <c r="K2138">
        <v>3805.29</v>
      </c>
      <c r="L2138">
        <v>0</v>
      </c>
      <c r="M2138" s="1" t="s">
        <v>14</v>
      </c>
      <c r="N2138" s="1" t="s">
        <v>15</v>
      </c>
      <c r="O2138" s="1" t="s">
        <v>29</v>
      </c>
      <c r="P2138" s="3">
        <f>Orders[[#This Row],[Quantity]]*Orders[[#This Row],[UnitPrice]]*(1-Orders[[#This Row],[Discount]])</f>
        <v>22831.739999999998</v>
      </c>
      <c r="Q2138" s="1" t="str">
        <f>IF(AND(Orders[[#This Row],[Order Value]]&gt;50000,Orders[[#This Row],[Status]]="Completed"),"Yes","No")</f>
        <v>No</v>
      </c>
      <c r="R2138" s="1" t="str">
        <f>IF(OR(Orders[[#This Row],[Region]]="Dhaka",Orders[[#This Row],[Region]]="Chattogram"),"Priority","Standard")</f>
        <v>Standard</v>
      </c>
      <c r="S2138" s="1" t="str">
        <f>_xlfn.CONCAT(Orders[[#This Row],[OrderID]],Orders[[#This Row],[CustomerID]],Orders[[#This Row],[Order Value]])</f>
        <v>O04125C042622831.74</v>
      </c>
    </row>
    <row r="2139" spans="1:19" x14ac:dyDescent="0.25">
      <c r="A2139" s="1" t="s">
        <v>2617</v>
      </c>
      <c r="B2139" s="1" t="s">
        <v>841</v>
      </c>
      <c r="C2139" s="1" t="s">
        <v>133</v>
      </c>
      <c r="D2139" s="1" t="str">
        <f>VLOOKUP(C2139,Products[],2,FALSE)</f>
        <v>Paper Eco 932</v>
      </c>
      <c r="E2139" s="1" t="str">
        <f>VLOOKUP(Orders[[#This Row],[ProductID]],Products[],3,FALSE)</f>
        <v>Office Supplies</v>
      </c>
      <c r="F2139" s="1" t="s">
        <v>59</v>
      </c>
      <c r="G2139" s="1" t="str">
        <f>_xlfn.XLOOKUP(Orders[[#This Row],[CustomerID]],'Customers'!A:A,'Customers'!E:E)</f>
        <v>Corporate</v>
      </c>
      <c r="H2139" s="2">
        <v>45846</v>
      </c>
      <c r="I2139" s="2">
        <v>45856</v>
      </c>
      <c r="J2139">
        <v>11</v>
      </c>
      <c r="K2139">
        <v>3876.43</v>
      </c>
      <c r="L2139">
        <v>0.1</v>
      </c>
      <c r="M2139" s="1" t="s">
        <v>39</v>
      </c>
      <c r="N2139" s="1" t="s">
        <v>34</v>
      </c>
      <c r="O2139" s="1" t="s">
        <v>29</v>
      </c>
      <c r="P2139" s="3">
        <f>Orders[[#This Row],[Quantity]]*Orders[[#This Row],[UnitPrice]]*(1-Orders[[#This Row],[Discount]])</f>
        <v>38376.656999999999</v>
      </c>
      <c r="Q2139" s="1" t="str">
        <f>IF(AND(Orders[[#This Row],[Order Value]]&gt;50000,Orders[[#This Row],[Status]]="Completed"),"Yes","No")</f>
        <v>No</v>
      </c>
      <c r="R2139" s="1" t="str">
        <f>IF(OR(Orders[[#This Row],[Region]]="Dhaka",Orders[[#This Row],[Region]]="Chattogram"),"Priority","Standard")</f>
        <v>Standard</v>
      </c>
      <c r="S2139" s="1" t="str">
        <f>_xlfn.CONCAT(Orders[[#This Row],[OrderID]],Orders[[#This Row],[CustomerID]],Orders[[#This Row],[Order Value]])</f>
        <v>O03423C022038376.657</v>
      </c>
    </row>
    <row r="2140" spans="1:19" x14ac:dyDescent="0.25">
      <c r="A2140" s="1" t="s">
        <v>2618</v>
      </c>
      <c r="B2140" s="1" t="s">
        <v>908</v>
      </c>
      <c r="C2140" s="1" t="s">
        <v>108</v>
      </c>
      <c r="D2140" s="1" t="str">
        <f>VLOOKUP(C2140,Products[],2,FALSE)</f>
        <v>Men Max 446</v>
      </c>
      <c r="E2140" s="1" t="str">
        <f>VLOOKUP(Orders[[#This Row],[ProductID]],Products[],3,FALSE)</f>
        <v>Apparel</v>
      </c>
      <c r="F2140" s="1" t="s">
        <v>63</v>
      </c>
      <c r="G2140" s="1" t="str">
        <f>_xlfn.XLOOKUP(Orders[[#This Row],[CustomerID]],'Customers'!A:A,'Customers'!E:E)</f>
        <v>consumer</v>
      </c>
      <c r="H2140" s="2">
        <v>45384</v>
      </c>
      <c r="I2140" s="2">
        <v>45398</v>
      </c>
      <c r="J2140">
        <v>11</v>
      </c>
      <c r="K2140">
        <v>2891.92</v>
      </c>
      <c r="L2140">
        <v>0</v>
      </c>
      <c r="M2140" s="1" t="s">
        <v>14</v>
      </c>
      <c r="N2140" s="1" t="s">
        <v>15</v>
      </c>
      <c r="O2140" s="1" t="s">
        <v>21</v>
      </c>
      <c r="P2140" s="3">
        <f>Orders[[#This Row],[Quantity]]*Orders[[#This Row],[UnitPrice]]*(1-Orders[[#This Row],[Discount]])</f>
        <v>31811.120000000003</v>
      </c>
      <c r="Q2140" s="1" t="str">
        <f>IF(AND(Orders[[#This Row],[Order Value]]&gt;50000,Orders[[#This Row],[Status]]="Completed"),"Yes","No")</f>
        <v>No</v>
      </c>
      <c r="R2140" s="1" t="str">
        <f>IF(OR(Orders[[#This Row],[Region]]="Dhaka",Orders[[#This Row],[Region]]="Chattogram"),"Priority","Standard")</f>
        <v>Standard</v>
      </c>
      <c r="S2140" s="1" t="str">
        <f>_xlfn.CONCAT(Orders[[#This Row],[OrderID]],Orders[[#This Row],[CustomerID]],Orders[[#This Row],[Order Value]])</f>
        <v>O01684C016931811.12</v>
      </c>
    </row>
    <row r="2141" spans="1:19" x14ac:dyDescent="0.25">
      <c r="A2141" s="1" t="s">
        <v>2619</v>
      </c>
      <c r="B2141" s="1" t="s">
        <v>406</v>
      </c>
      <c r="C2141" s="1" t="s">
        <v>32</v>
      </c>
      <c r="D2141" s="1" t="str">
        <f>VLOOKUP(C2141,Products[],2,FALSE)</f>
        <v>Binders Max 146</v>
      </c>
      <c r="E2141" s="1" t="str">
        <f>VLOOKUP(Orders[[#This Row],[ProductID]],Products[],3,FALSE)</f>
        <v>Office Supplies</v>
      </c>
      <c r="F2141" s="1" t="s">
        <v>125</v>
      </c>
      <c r="G2141" s="1" t="str">
        <f>_xlfn.XLOOKUP(Orders[[#This Row],[CustomerID]],'Customers'!A:A,'Customers'!E:E)</f>
        <v>Corporate</v>
      </c>
      <c r="H2141" s="2">
        <v>45634</v>
      </c>
      <c r="I2141" s="2">
        <v>45644</v>
      </c>
      <c r="J2141">
        <v>3</v>
      </c>
      <c r="K2141">
        <v>1641.64</v>
      </c>
      <c r="L2141">
        <v>0</v>
      </c>
      <c r="M2141" s="1" t="s">
        <v>39</v>
      </c>
      <c r="N2141" s="1" t="s">
        <v>84</v>
      </c>
      <c r="O2141" s="1" t="s">
        <v>24</v>
      </c>
      <c r="P2141" s="3">
        <f>Orders[[#This Row],[Quantity]]*Orders[[#This Row],[UnitPrice]]*(1-Orders[[#This Row],[Discount]])</f>
        <v>4924.92</v>
      </c>
      <c r="Q2141" s="1" t="str">
        <f>IF(AND(Orders[[#This Row],[Order Value]]&gt;50000,Orders[[#This Row],[Status]]="Completed"),"Yes","No")</f>
        <v>No</v>
      </c>
      <c r="R2141" s="1" t="str">
        <f>IF(OR(Orders[[#This Row],[Region]]="Dhaka",Orders[[#This Row],[Region]]="Chattogram"),"Priority","Standard")</f>
        <v>Standard</v>
      </c>
      <c r="S2141" s="1" t="str">
        <f>_xlfn.CONCAT(Orders[[#This Row],[OrderID]],Orders[[#This Row],[CustomerID]],Orders[[#This Row],[Order Value]])</f>
        <v>O01834C04174924.92</v>
      </c>
    </row>
    <row r="2142" spans="1:19" x14ac:dyDescent="0.25">
      <c r="A2142" s="1" t="s">
        <v>2620</v>
      </c>
      <c r="B2142" s="1" t="s">
        <v>644</v>
      </c>
      <c r="C2142" s="1" t="s">
        <v>138</v>
      </c>
      <c r="D2142" s="1" t="str">
        <f>VLOOKUP(C2142,Products[],2,FALSE)</f>
        <v>Pens Deluxe 654</v>
      </c>
      <c r="E2142" s="1" t="str">
        <f>VLOOKUP(Orders[[#This Row],[ProductID]],Products[],3,FALSE)</f>
        <v>Office Supplies</v>
      </c>
      <c r="F2142" s="1" t="s">
        <v>79</v>
      </c>
      <c r="G2142" s="1" t="str">
        <f>_xlfn.XLOOKUP(Orders[[#This Row],[CustomerID]],'Customers'!A:A,'Customers'!E:E)</f>
        <v>Consumer</v>
      </c>
      <c r="H2142" s="2">
        <v>45926</v>
      </c>
      <c r="I2142" s="2">
        <v>45934</v>
      </c>
      <c r="J2142">
        <v>1</v>
      </c>
      <c r="K2142">
        <v>7685.68</v>
      </c>
      <c r="L2142">
        <v>0</v>
      </c>
      <c r="M2142" s="1" t="s">
        <v>20</v>
      </c>
      <c r="N2142" s="1" t="s">
        <v>34</v>
      </c>
      <c r="O2142" s="1" t="s">
        <v>29</v>
      </c>
      <c r="P2142" s="3">
        <f>Orders[[#This Row],[Quantity]]*Orders[[#This Row],[UnitPrice]]*(1-Orders[[#This Row],[Discount]])</f>
        <v>7685.68</v>
      </c>
      <c r="Q2142" s="1" t="str">
        <f>IF(AND(Orders[[#This Row],[Order Value]]&gt;50000,Orders[[#This Row],[Status]]="Completed"),"Yes","No")</f>
        <v>No</v>
      </c>
      <c r="R2142" s="1" t="str">
        <f>IF(OR(Orders[[#This Row],[Region]]="Dhaka",Orders[[#This Row],[Region]]="Chattogram"),"Priority","Standard")</f>
        <v>Priority</v>
      </c>
      <c r="S2142" s="1" t="str">
        <f>_xlfn.CONCAT(Orders[[#This Row],[OrderID]],Orders[[#This Row],[CustomerID]],Orders[[#This Row],[Order Value]])</f>
        <v>O05399C01537685.68</v>
      </c>
    </row>
    <row r="2143" spans="1:19" x14ac:dyDescent="0.25">
      <c r="A2143" s="1" t="s">
        <v>2621</v>
      </c>
      <c r="B2143" s="1" t="s">
        <v>696</v>
      </c>
      <c r="C2143" s="1" t="s">
        <v>121</v>
      </c>
      <c r="D2143" s="1" t="str">
        <f>VLOOKUP(C2143,Products[],2,FALSE)</f>
        <v>Storage Max 865</v>
      </c>
      <c r="E2143" s="1" t="str">
        <f>VLOOKUP(Orders[[#This Row],[ProductID]],Products[],3,FALSE)</f>
        <v>Furniture</v>
      </c>
      <c r="F2143" s="1" t="s">
        <v>42</v>
      </c>
      <c r="G2143" s="1" t="str">
        <f>_xlfn.XLOOKUP(Orders[[#This Row],[CustomerID]],'Customers'!A:A,'Customers'!E:E)</f>
        <v>SMB</v>
      </c>
      <c r="H2143" s="2">
        <v>45528</v>
      </c>
      <c r="I2143" s="2">
        <v>45533</v>
      </c>
      <c r="J2143">
        <v>20</v>
      </c>
      <c r="K2143">
        <v>2812.63</v>
      </c>
      <c r="L2143">
        <v>0.05</v>
      </c>
      <c r="M2143" s="1" t="s">
        <v>52</v>
      </c>
      <c r="N2143" s="1" t="s">
        <v>34</v>
      </c>
      <c r="O2143" s="1" t="s">
        <v>35</v>
      </c>
      <c r="P2143" s="3">
        <f>Orders[[#This Row],[Quantity]]*Orders[[#This Row],[UnitPrice]]*(1-Orders[[#This Row],[Discount]])</f>
        <v>53439.97</v>
      </c>
      <c r="Q2143" s="1" t="str">
        <f>IF(AND(Orders[[#This Row],[Order Value]]&gt;50000,Orders[[#This Row],[Status]]="Completed"),"Yes","No")</f>
        <v>Yes</v>
      </c>
      <c r="R2143" s="1" t="str">
        <f>IF(OR(Orders[[#This Row],[Region]]="Dhaka",Orders[[#This Row],[Region]]="Chattogram"),"Priority","Standard")</f>
        <v>Priority</v>
      </c>
      <c r="S2143" s="1" t="str">
        <f>_xlfn.CONCAT(Orders[[#This Row],[OrderID]],Orders[[#This Row],[CustomerID]],Orders[[#This Row],[Order Value]])</f>
        <v>O04399C012653439.97</v>
      </c>
    </row>
    <row r="2144" spans="1:19" x14ac:dyDescent="0.25">
      <c r="A2144" s="1" t="s">
        <v>2622</v>
      </c>
      <c r="B2144" s="1" t="s">
        <v>873</v>
      </c>
      <c r="C2144" s="1" t="s">
        <v>176</v>
      </c>
      <c r="D2144" s="1" t="str">
        <f>VLOOKUP(C2144,Products[],2,FALSE)</f>
        <v>Decor Standard 312 (New)</v>
      </c>
      <c r="E2144" s="1" t="str">
        <f>VLOOKUP(Orders[[#This Row],[ProductID]],Products[],3,FALSE)</f>
        <v>Furniture</v>
      </c>
      <c r="F2144" s="1" t="s">
        <v>59</v>
      </c>
      <c r="G2144" s="1" t="str">
        <f>_xlfn.XLOOKUP(Orders[[#This Row],[CustomerID]],'Customers'!A:A,'Customers'!E:E)</f>
        <v>Corporate</v>
      </c>
      <c r="H2144" s="2">
        <v>45750</v>
      </c>
      <c r="I2144" s="2">
        <v>45759</v>
      </c>
      <c r="J2144">
        <v>4</v>
      </c>
      <c r="K2144">
        <v>676.72</v>
      </c>
      <c r="L2144">
        <v>0.1</v>
      </c>
      <c r="M2144" s="1" t="s">
        <v>43</v>
      </c>
      <c r="N2144" s="1" t="s">
        <v>34</v>
      </c>
      <c r="O2144" s="1" t="s">
        <v>29</v>
      </c>
      <c r="P2144" s="3">
        <f>Orders[[#This Row],[Quantity]]*Orders[[#This Row],[UnitPrice]]*(1-Orders[[#This Row],[Discount]])</f>
        <v>2436.192</v>
      </c>
      <c r="Q2144" s="1" t="str">
        <f>IF(AND(Orders[[#This Row],[Order Value]]&gt;50000,Orders[[#This Row],[Status]]="Completed"),"Yes","No")</f>
        <v>No</v>
      </c>
      <c r="R2144" s="1" t="str">
        <f>IF(OR(Orders[[#This Row],[Region]]="Dhaka",Orders[[#This Row],[Region]]="Chattogram"),"Priority","Standard")</f>
        <v>Standard</v>
      </c>
      <c r="S2144" s="1" t="str">
        <f>_xlfn.CONCAT(Orders[[#This Row],[OrderID]],Orders[[#This Row],[CustomerID]],Orders[[#This Row],[Order Value]])</f>
        <v>O03897C00742436.192</v>
      </c>
    </row>
    <row r="2145" spans="1:19" x14ac:dyDescent="0.25">
      <c r="A2145" s="1" t="s">
        <v>2623</v>
      </c>
      <c r="B2145" s="1" t="s">
        <v>1060</v>
      </c>
      <c r="C2145" s="1" t="s">
        <v>111</v>
      </c>
      <c r="D2145" s="1" t="str">
        <f>VLOOKUP(C2145,Products[],2,FALSE)</f>
        <v>Footwear Eco 867</v>
      </c>
      <c r="E2145" s="1" t="str">
        <f>VLOOKUP(Orders[[#This Row],[ProductID]],Products[],3,FALSE)</f>
        <v>Apparel</v>
      </c>
      <c r="F2145" s="1" t="s">
        <v>59</v>
      </c>
      <c r="G2145" s="1" t="str">
        <f>_xlfn.XLOOKUP(Orders[[#This Row],[CustomerID]],'Customers'!A:A,'Customers'!E:E)</f>
        <v>Home Office</v>
      </c>
      <c r="H2145" s="2">
        <v>45632</v>
      </c>
      <c r="I2145" s="2">
        <v>45630</v>
      </c>
      <c r="J2145">
        <v>21</v>
      </c>
      <c r="K2145">
        <v>4019.79</v>
      </c>
      <c r="L2145">
        <v>0</v>
      </c>
      <c r="M2145" s="1" t="s">
        <v>20</v>
      </c>
      <c r="N2145" s="1" t="s">
        <v>15</v>
      </c>
      <c r="O2145" s="1" t="s">
        <v>24</v>
      </c>
      <c r="P2145" s="3">
        <f>Orders[[#This Row],[Quantity]]*Orders[[#This Row],[UnitPrice]]*(1-Orders[[#This Row],[Discount]])</f>
        <v>84415.59</v>
      </c>
      <c r="Q2145" s="1" t="str">
        <f>IF(AND(Orders[[#This Row],[Order Value]]&gt;50000,Orders[[#This Row],[Status]]="Completed"),"Yes","No")</f>
        <v>No</v>
      </c>
      <c r="R2145" s="1" t="str">
        <f>IF(OR(Orders[[#This Row],[Region]]="Dhaka",Orders[[#This Row],[Region]]="Chattogram"),"Priority","Standard")</f>
        <v>Priority</v>
      </c>
      <c r="S2145" s="1" t="str">
        <f>_xlfn.CONCAT(Orders[[#This Row],[OrderID]],Orders[[#This Row],[CustomerID]],Orders[[#This Row],[Order Value]])</f>
        <v>O03147C018584415.59</v>
      </c>
    </row>
    <row r="2146" spans="1:19" x14ac:dyDescent="0.25">
      <c r="A2146" s="1" t="s">
        <v>2624</v>
      </c>
      <c r="B2146" s="1" t="s">
        <v>467</v>
      </c>
      <c r="C2146" s="1" t="s">
        <v>27</v>
      </c>
      <c r="D2146" s="1" t="str">
        <f>VLOOKUP(C2146,Products[],2,FALSE)</f>
        <v>Women Eco 225</v>
      </c>
      <c r="E2146" s="1" t="str">
        <f>VLOOKUP(Orders[[#This Row],[ProductID]],Products[],3,FALSE)</f>
        <v>Apparel</v>
      </c>
      <c r="F2146" s="1" t="s">
        <v>42</v>
      </c>
      <c r="G2146" s="1" t="str">
        <f>_xlfn.XLOOKUP(Orders[[#This Row],[CustomerID]],'Customers'!A:A,'Customers'!E:E)</f>
        <v>Consumer</v>
      </c>
      <c r="H2146" s="2">
        <v>45602</v>
      </c>
      <c r="I2146" s="2">
        <v>45603</v>
      </c>
      <c r="J2146">
        <v>2</v>
      </c>
      <c r="K2146">
        <v>5410.89</v>
      </c>
      <c r="L2146">
        <v>0.15</v>
      </c>
      <c r="M2146" s="1" t="s">
        <v>20</v>
      </c>
      <c r="N2146" s="1" t="s">
        <v>15</v>
      </c>
      <c r="O2146" s="1" t="s">
        <v>24</v>
      </c>
      <c r="P2146" s="3">
        <f>Orders[[#This Row],[Quantity]]*Orders[[#This Row],[UnitPrice]]*(1-Orders[[#This Row],[Discount]])</f>
        <v>9198.5130000000008</v>
      </c>
      <c r="Q2146" s="1" t="str">
        <f>IF(AND(Orders[[#This Row],[Order Value]]&gt;50000,Orders[[#This Row],[Status]]="Completed"),"Yes","No")</f>
        <v>No</v>
      </c>
      <c r="R2146" s="1" t="str">
        <f>IF(OR(Orders[[#This Row],[Region]]="Dhaka",Orders[[#This Row],[Region]]="Chattogram"),"Priority","Standard")</f>
        <v>Priority</v>
      </c>
      <c r="S2146" s="1" t="str">
        <f>_xlfn.CONCAT(Orders[[#This Row],[OrderID]],Orders[[#This Row],[CustomerID]],Orders[[#This Row],[Order Value]])</f>
        <v>O00263C02369198.513</v>
      </c>
    </row>
    <row r="2147" spans="1:19" x14ac:dyDescent="0.25">
      <c r="A2147" s="1" t="s">
        <v>2625</v>
      </c>
      <c r="B2147" s="1" t="s">
        <v>519</v>
      </c>
      <c r="C2147" s="1" t="s">
        <v>62</v>
      </c>
      <c r="D2147" s="1" t="str">
        <f>VLOOKUP(C2147,Products[],2,FALSE)</f>
        <v>Mobile Accessories Lite 346</v>
      </c>
      <c r="E2147" s="1" t="str">
        <f>VLOOKUP(Orders[[#This Row],[ProductID]],Products[],3,FALSE)</f>
        <v>Electronics</v>
      </c>
      <c r="F2147" s="1" t="s">
        <v>63</v>
      </c>
      <c r="G2147" s="1" t="str">
        <f>_xlfn.XLOOKUP(Orders[[#This Row],[CustomerID]],'Customers'!A:A,'Customers'!E:E)</f>
        <v>Corporate</v>
      </c>
      <c r="H2147" s="2">
        <v>45763</v>
      </c>
      <c r="I2147" s="2">
        <v>45773</v>
      </c>
      <c r="J2147">
        <v>20</v>
      </c>
      <c r="K2147">
        <v>1115.6400000000001</v>
      </c>
      <c r="L2147">
        <v>0</v>
      </c>
      <c r="M2147" s="1" t="s">
        <v>43</v>
      </c>
      <c r="N2147" s="1" t="s">
        <v>34</v>
      </c>
      <c r="O2147" s="1" t="s">
        <v>29</v>
      </c>
      <c r="P2147" s="3">
        <f>Orders[[#This Row],[Quantity]]*Orders[[#This Row],[UnitPrice]]*(1-Orders[[#This Row],[Discount]])</f>
        <v>22312.800000000003</v>
      </c>
      <c r="Q2147" s="1" t="str">
        <f>IF(AND(Orders[[#This Row],[Order Value]]&gt;50000,Orders[[#This Row],[Status]]="Completed"),"Yes","No")</f>
        <v>No</v>
      </c>
      <c r="R2147" s="1" t="str">
        <f>IF(OR(Orders[[#This Row],[Region]]="Dhaka",Orders[[#This Row],[Region]]="Chattogram"),"Priority","Standard")</f>
        <v>Standard</v>
      </c>
      <c r="S2147" s="1" t="str">
        <f>_xlfn.CONCAT(Orders[[#This Row],[OrderID]],Orders[[#This Row],[CustomerID]],Orders[[#This Row],[Order Value]])</f>
        <v>O03605C023122312.8</v>
      </c>
    </row>
    <row r="2148" spans="1:19" x14ac:dyDescent="0.25">
      <c r="A2148" s="1" t="s">
        <v>2626</v>
      </c>
      <c r="B2148" s="1" t="s">
        <v>1153</v>
      </c>
      <c r="C2148" s="1" t="s">
        <v>128</v>
      </c>
      <c r="D2148" s="1" t="str">
        <f>VLOOKUP(C2148,Products[],2,FALSE)</f>
        <v>Paper Prime 195</v>
      </c>
      <c r="E2148" s="1" t="str">
        <f>VLOOKUP(Orders[[#This Row],[ProductID]],Products[],3,FALSE)</f>
        <v>Office Supplies</v>
      </c>
      <c r="F2148" s="1" t="s">
        <v>19</v>
      </c>
      <c r="G2148" s="1" t="str">
        <f>_xlfn.XLOOKUP(Orders[[#This Row],[CustomerID]],'Customers'!A:A,'Customers'!E:E)</f>
        <v>Consumer</v>
      </c>
      <c r="H2148" s="2">
        <v>45506</v>
      </c>
      <c r="I2148" s="2">
        <v>45515</v>
      </c>
      <c r="J2148">
        <v>23</v>
      </c>
      <c r="K2148">
        <v>293.16000000000003</v>
      </c>
      <c r="L2148">
        <v>0.15</v>
      </c>
      <c r="M2148" s="1" t="s">
        <v>20</v>
      </c>
      <c r="N2148" s="1" t="s">
        <v>15</v>
      </c>
      <c r="O2148" s="1" t="s">
        <v>21</v>
      </c>
      <c r="P2148" s="3">
        <f>Orders[[#This Row],[Quantity]]*Orders[[#This Row],[UnitPrice]]*(1-Orders[[#This Row],[Discount]])</f>
        <v>5731.2780000000002</v>
      </c>
      <c r="Q2148" s="1" t="str">
        <f>IF(AND(Orders[[#This Row],[Order Value]]&gt;50000,Orders[[#This Row],[Status]]="Completed"),"Yes","No")</f>
        <v>No</v>
      </c>
      <c r="R2148" s="1" t="str">
        <f>IF(OR(Orders[[#This Row],[Region]]="Dhaka",Orders[[#This Row],[Region]]="Chattogram"),"Priority","Standard")</f>
        <v>Priority</v>
      </c>
      <c r="S2148" s="1" t="str">
        <f>_xlfn.CONCAT(Orders[[#This Row],[OrderID]],Orders[[#This Row],[CustomerID]],Orders[[#This Row],[Order Value]])</f>
        <v>O00456C00045731.278</v>
      </c>
    </row>
    <row r="2149" spans="1:19" x14ac:dyDescent="0.25">
      <c r="A2149" s="1" t="s">
        <v>2627</v>
      </c>
      <c r="B2149" s="1" t="s">
        <v>340</v>
      </c>
      <c r="C2149" s="1" t="s">
        <v>65</v>
      </c>
      <c r="D2149" s="1" t="str">
        <f>VLOOKUP(C2149,Products[],2,FALSE)</f>
        <v>Household Classic 671</v>
      </c>
      <c r="E2149" s="1" t="str">
        <f>VLOOKUP(Orders[[#This Row],[ProductID]],Products[],3,FALSE)</f>
        <v>Groceries</v>
      </c>
      <c r="F2149" s="1" t="s">
        <v>59</v>
      </c>
      <c r="G2149" s="1" t="str">
        <f>_xlfn.XLOOKUP(Orders[[#This Row],[CustomerID]],'Customers'!A:A,'Customers'!E:E)</f>
        <v>Consumer</v>
      </c>
      <c r="H2149" s="2">
        <v>45817</v>
      </c>
      <c r="I2149" s="2">
        <v>45831</v>
      </c>
      <c r="J2149">
        <v>4</v>
      </c>
      <c r="K2149">
        <v>5128.05</v>
      </c>
      <c r="L2149">
        <v>0.1</v>
      </c>
      <c r="M2149" s="1" t="s">
        <v>14</v>
      </c>
      <c r="N2149" s="1" t="s">
        <v>28</v>
      </c>
      <c r="O2149" s="1" t="s">
        <v>21</v>
      </c>
      <c r="P2149" s="3">
        <f>Orders[[#This Row],[Quantity]]*Orders[[#This Row],[UnitPrice]]*(1-Orders[[#This Row],[Discount]])</f>
        <v>18460.98</v>
      </c>
      <c r="Q2149" s="1" t="str">
        <f>IF(AND(Orders[[#This Row],[Order Value]]&gt;50000,Orders[[#This Row],[Status]]="Completed"),"Yes","No")</f>
        <v>No</v>
      </c>
      <c r="R2149" s="1" t="str">
        <f>IF(OR(Orders[[#This Row],[Region]]="Dhaka",Orders[[#This Row],[Region]]="Chattogram"),"Priority","Standard")</f>
        <v>Standard</v>
      </c>
      <c r="S2149" s="1" t="str">
        <f>_xlfn.CONCAT(Orders[[#This Row],[OrderID]],Orders[[#This Row],[CustomerID]],Orders[[#This Row],[Order Value]])</f>
        <v>O04759C035818460.98</v>
      </c>
    </row>
    <row r="2150" spans="1:19" hidden="1" x14ac:dyDescent="0.25">
      <c r="A2150" s="1" t="s">
        <v>2628</v>
      </c>
      <c r="B2150" s="1" t="s">
        <v>283</v>
      </c>
      <c r="C2150" s="1" t="s">
        <v>181</v>
      </c>
      <c r="D2150" s="1" t="e">
        <f>VLOOKUP(C2150,Products[],2,FALSE)</f>
        <v>#N/A</v>
      </c>
      <c r="E2150" s="1" t="e">
        <f>VLOOKUP(Orders[[#This Row],[ProductID]],Products[],3,FALSE)</f>
        <v>#N/A</v>
      </c>
      <c r="F2150" s="1" t="s">
        <v>51</v>
      </c>
      <c r="G2150" s="1" t="str">
        <f>_xlfn.XLOOKUP(Orders[[#This Row],[CustomerID]],'Customers'!A:A,'Customers'!E:E)</f>
        <v>Corporate</v>
      </c>
      <c r="H2150" s="2">
        <v>45295</v>
      </c>
      <c r="I2150" s="2">
        <v>45304</v>
      </c>
      <c r="J2150">
        <v>5</v>
      </c>
      <c r="K2150">
        <v>7945.48</v>
      </c>
      <c r="L2150">
        <v>0.15</v>
      </c>
      <c r="M2150" s="1" t="s">
        <v>52</v>
      </c>
      <c r="N2150" s="1" t="s">
        <v>15</v>
      </c>
      <c r="O2150" s="1" t="s">
        <v>21</v>
      </c>
      <c r="P2150" s="3">
        <f>Orders[[#This Row],[Quantity]]*Orders[[#This Row],[UnitPrice]]*(1-Orders[[#This Row],[Discount]])</f>
        <v>33768.289999999994</v>
      </c>
      <c r="Q2150" s="1" t="str">
        <f>IF(AND(Orders[[#This Row],[Order Value]]&gt;50000,Orders[[#This Row],[Status]]="Completed"),"Yes","No")</f>
        <v>No</v>
      </c>
      <c r="R2150" s="1" t="str">
        <f>IF(OR(Orders[[#This Row],[Region]]="Dhaka",Orders[[#This Row],[Region]]="Chattogram"),"Priority","Standard")</f>
        <v>Priority</v>
      </c>
      <c r="S2150" s="1" t="str">
        <f>_xlfn.CONCAT(Orders[[#This Row],[OrderID]],Orders[[#This Row],[CustomerID]],Orders[[#This Row],[Order Value]])</f>
        <v>O00764C027033768.29</v>
      </c>
    </row>
    <row r="2151" spans="1:19" x14ac:dyDescent="0.25">
      <c r="A2151" s="1" t="s">
        <v>2629</v>
      </c>
      <c r="B2151" s="1" t="s">
        <v>446</v>
      </c>
      <c r="C2151" s="1" t="s">
        <v>89</v>
      </c>
      <c r="D2151" s="1" t="str">
        <f>VLOOKUP(C2151,Products[],2,FALSE)</f>
        <v>Chairs Mini 737</v>
      </c>
      <c r="E2151" s="1" t="str">
        <f>VLOOKUP(Orders[[#This Row],[ProductID]],Products[],3,FALSE)</f>
        <v>Furniture</v>
      </c>
      <c r="F2151" s="1" t="s">
        <v>42</v>
      </c>
      <c r="G2151" s="1" t="str">
        <f>_xlfn.XLOOKUP(Orders[[#This Row],[CustomerID]],'Customers'!A:A,'Customers'!E:E)</f>
        <v>consumer</v>
      </c>
      <c r="H2151" s="2">
        <v>45590</v>
      </c>
      <c r="I2151" s="2">
        <v>45593</v>
      </c>
      <c r="J2151">
        <v>9</v>
      </c>
      <c r="K2151">
        <v>3102.86</v>
      </c>
      <c r="L2151">
        <v>0.2</v>
      </c>
      <c r="M2151" s="1" t="s">
        <v>20</v>
      </c>
      <c r="N2151" s="1" t="s">
        <v>34</v>
      </c>
      <c r="O2151" s="1" t="s">
        <v>21</v>
      </c>
      <c r="P2151" s="3">
        <f>Orders[[#This Row],[Quantity]]*Orders[[#This Row],[UnitPrice]]*(1-Orders[[#This Row],[Discount]])</f>
        <v>22340.592000000004</v>
      </c>
      <c r="Q2151" s="1" t="str">
        <f>IF(AND(Orders[[#This Row],[Order Value]]&gt;50000,Orders[[#This Row],[Status]]="Completed"),"Yes","No")</f>
        <v>No</v>
      </c>
      <c r="R2151" s="1" t="str">
        <f>IF(OR(Orders[[#This Row],[Region]]="Dhaka",Orders[[#This Row],[Region]]="Chattogram"),"Priority","Standard")</f>
        <v>Priority</v>
      </c>
      <c r="S2151" s="1" t="str">
        <f>_xlfn.CONCAT(Orders[[#This Row],[OrderID]],Orders[[#This Row],[CustomerID]],Orders[[#This Row],[Order Value]])</f>
        <v>O05956C032022340.592</v>
      </c>
    </row>
    <row r="2152" spans="1:19" x14ac:dyDescent="0.25">
      <c r="A2152" s="1" t="s">
        <v>2630</v>
      </c>
      <c r="B2152" s="1" t="s">
        <v>775</v>
      </c>
      <c r="C2152" s="1" t="s">
        <v>267</v>
      </c>
      <c r="D2152" s="1" t="str">
        <f>VLOOKUP(C2152,Products[],2,FALSE)</f>
        <v>Decor Prime 953</v>
      </c>
      <c r="E2152" s="1" t="str">
        <f>VLOOKUP(Orders[[#This Row],[ProductID]],Products[],3,FALSE)</f>
        <v>Furniture</v>
      </c>
      <c r="F2152" s="1" t="s">
        <v>42</v>
      </c>
      <c r="G2152" s="1" t="str">
        <f>_xlfn.XLOOKUP(Orders[[#This Row],[CustomerID]],'Customers'!A:A,'Customers'!E:E)</f>
        <v>Home Office</v>
      </c>
      <c r="H2152" s="2">
        <v>45539</v>
      </c>
      <c r="I2152" s="2">
        <v>45551</v>
      </c>
      <c r="J2152">
        <v>1</v>
      </c>
      <c r="K2152">
        <v>4271.58</v>
      </c>
      <c r="L2152">
        <v>0</v>
      </c>
      <c r="M2152" s="1" t="s">
        <v>52</v>
      </c>
      <c r="N2152" s="1" t="s">
        <v>28</v>
      </c>
      <c r="O2152" s="1" t="s">
        <v>29</v>
      </c>
      <c r="P2152" s="3">
        <f>Orders[[#This Row],[Quantity]]*Orders[[#This Row],[UnitPrice]]*(1-Orders[[#This Row],[Discount]])</f>
        <v>4271.58</v>
      </c>
      <c r="Q2152" s="1" t="str">
        <f>IF(AND(Orders[[#This Row],[Order Value]]&gt;50000,Orders[[#This Row],[Status]]="Completed"),"Yes","No")</f>
        <v>No</v>
      </c>
      <c r="R2152" s="1" t="str">
        <f>IF(OR(Orders[[#This Row],[Region]]="Dhaka",Orders[[#This Row],[Region]]="Chattogram"),"Priority","Standard")</f>
        <v>Priority</v>
      </c>
      <c r="S2152" s="1" t="str">
        <f>_xlfn.CONCAT(Orders[[#This Row],[OrderID]],Orders[[#This Row],[CustomerID]],Orders[[#This Row],[Order Value]])</f>
        <v>O03068C00404271.58</v>
      </c>
    </row>
    <row r="2153" spans="1:19" x14ac:dyDescent="0.25">
      <c r="A2153" s="1" t="s">
        <v>2631</v>
      </c>
      <c r="B2153" s="1" t="s">
        <v>524</v>
      </c>
      <c r="C2153" s="1" t="s">
        <v>154</v>
      </c>
      <c r="D2153" s="1" t="str">
        <f>VLOOKUP(C2153,Products[],2,FALSE)</f>
        <v>Household Standard 873</v>
      </c>
      <c r="E2153" s="1" t="str">
        <f>VLOOKUP(Orders[[#This Row],[ProductID]],Products[],3,FALSE)</f>
        <v>Groceries</v>
      </c>
      <c r="F2153" s="1" t="s">
        <v>19</v>
      </c>
      <c r="G2153" s="1" t="str">
        <f>_xlfn.XLOOKUP(Orders[[#This Row],[CustomerID]],'Customers'!A:A,'Customers'!E:E)</f>
        <v>Consumer</v>
      </c>
      <c r="H2153" s="2">
        <v>45891</v>
      </c>
      <c r="I2153" s="2">
        <v>45893</v>
      </c>
      <c r="J2153">
        <v>6</v>
      </c>
      <c r="K2153">
        <v>2950.4</v>
      </c>
      <c r="L2153">
        <v>0</v>
      </c>
      <c r="M2153" s="1" t="s">
        <v>39</v>
      </c>
      <c r="N2153" s="1" t="s">
        <v>34</v>
      </c>
      <c r="O2153" s="1" t="s">
        <v>35</v>
      </c>
      <c r="P2153" s="3">
        <f>Orders[[#This Row],[Quantity]]*Orders[[#This Row],[UnitPrice]]*(1-Orders[[#This Row],[Discount]])</f>
        <v>17702.400000000001</v>
      </c>
      <c r="Q2153" s="1" t="str">
        <f>IF(AND(Orders[[#This Row],[Order Value]]&gt;50000,Orders[[#This Row],[Status]]="Completed"),"Yes","No")</f>
        <v>No</v>
      </c>
      <c r="R2153" s="1" t="str">
        <f>IF(OR(Orders[[#This Row],[Region]]="Dhaka",Orders[[#This Row],[Region]]="Chattogram"),"Priority","Standard")</f>
        <v>Standard</v>
      </c>
      <c r="S2153" s="1" t="str">
        <f>_xlfn.CONCAT(Orders[[#This Row],[OrderID]],Orders[[#This Row],[CustomerID]],Orders[[#This Row],[Order Value]])</f>
        <v>O00397C026617702.4</v>
      </c>
    </row>
    <row r="2154" spans="1:19" x14ac:dyDescent="0.25">
      <c r="A2154" s="1" t="s">
        <v>2632</v>
      </c>
      <c r="B2154" s="1" t="s">
        <v>459</v>
      </c>
      <c r="C2154" s="1" t="s">
        <v>131</v>
      </c>
      <c r="D2154" s="1" t="str">
        <f>VLOOKUP(C2154,Products[],2,FALSE)</f>
        <v>Tables Plus 844</v>
      </c>
      <c r="E2154" s="1" t="str">
        <f>VLOOKUP(Orders[[#This Row],[ProductID]],Products[],3,FALSE)</f>
        <v>Furniture</v>
      </c>
      <c r="F2154" s="1" t="s">
        <v>79</v>
      </c>
      <c r="G2154" s="1" t="str">
        <f>_xlfn.XLOOKUP(Orders[[#This Row],[CustomerID]],'Customers'!A:A,'Customers'!E:E)</f>
        <v>SMB</v>
      </c>
      <c r="H2154" s="2">
        <v>45930</v>
      </c>
      <c r="I2154" s="2">
        <v>45942</v>
      </c>
      <c r="J2154">
        <v>13</v>
      </c>
      <c r="K2154">
        <v>3747.7</v>
      </c>
      <c r="L2154">
        <v>0.15</v>
      </c>
      <c r="M2154" s="1" t="s">
        <v>43</v>
      </c>
      <c r="N2154" s="1" t="s">
        <v>15</v>
      </c>
      <c r="O2154" s="1" t="s">
        <v>35</v>
      </c>
      <c r="P2154" s="3">
        <f>Orders[[#This Row],[Quantity]]*Orders[[#This Row],[UnitPrice]]*(1-Orders[[#This Row],[Discount]])</f>
        <v>41412.084999999999</v>
      </c>
      <c r="Q2154" s="1" t="str">
        <f>IF(AND(Orders[[#This Row],[Order Value]]&gt;50000,Orders[[#This Row],[Status]]="Completed"),"Yes","No")</f>
        <v>No</v>
      </c>
      <c r="R2154" s="1" t="str">
        <f>IF(OR(Orders[[#This Row],[Region]]="Dhaka",Orders[[#This Row],[Region]]="Chattogram"),"Priority","Standard")</f>
        <v>Standard</v>
      </c>
      <c r="S2154" s="1" t="str">
        <f>_xlfn.CONCAT(Orders[[#This Row],[OrderID]],Orders[[#This Row],[CustomerID]],Orders[[#This Row],[Order Value]])</f>
        <v>O03985C044141412.085</v>
      </c>
    </row>
    <row r="2155" spans="1:19" x14ac:dyDescent="0.25">
      <c r="A2155" s="1" t="s">
        <v>1050</v>
      </c>
      <c r="B2155" s="1" t="s">
        <v>767</v>
      </c>
      <c r="C2155" s="1" t="s">
        <v>108</v>
      </c>
      <c r="D2155" s="1" t="str">
        <f>VLOOKUP(C2155,Products[],2,FALSE)</f>
        <v>Men Max 446</v>
      </c>
      <c r="E2155" s="1" t="str">
        <f>VLOOKUP(Orders[[#This Row],[ProductID]],Products[],3,FALSE)</f>
        <v>Apparel</v>
      </c>
      <c r="F2155" s="1" t="s">
        <v>63</v>
      </c>
      <c r="G2155" s="1" t="str">
        <f>_xlfn.XLOOKUP(Orders[[#This Row],[CustomerID]],'Customers'!A:A,'Customers'!E:E)</f>
        <v>Home Office</v>
      </c>
      <c r="H2155" s="2">
        <v>45725</v>
      </c>
      <c r="I2155" s="2">
        <v>45724</v>
      </c>
      <c r="J2155">
        <v>24</v>
      </c>
      <c r="K2155">
        <v>7795.37</v>
      </c>
      <c r="L2155">
        <v>0</v>
      </c>
      <c r="M2155" s="1" t="s">
        <v>39</v>
      </c>
      <c r="N2155" s="1" t="s">
        <v>34</v>
      </c>
      <c r="O2155" s="1" t="s">
        <v>21</v>
      </c>
      <c r="P2155" s="3">
        <f>Orders[[#This Row],[Quantity]]*Orders[[#This Row],[UnitPrice]]*(1-Orders[[#This Row],[Discount]])</f>
        <v>187088.88</v>
      </c>
      <c r="Q2155" s="1" t="str">
        <f>IF(AND(Orders[[#This Row],[Order Value]]&gt;50000,Orders[[#This Row],[Status]]="Completed"),"Yes","No")</f>
        <v>Yes</v>
      </c>
      <c r="R2155" s="1" t="str">
        <f>IF(OR(Orders[[#This Row],[Region]]="Dhaka",Orders[[#This Row],[Region]]="Chattogram"),"Priority","Standard")</f>
        <v>Standard</v>
      </c>
      <c r="S2155" s="1" t="str">
        <f>_xlfn.CONCAT(Orders[[#This Row],[OrderID]],Orders[[#This Row],[CustomerID]],Orders[[#This Row],[Order Value]])</f>
        <v>O02692C0139187088.88</v>
      </c>
    </row>
    <row r="2156" spans="1:19" x14ac:dyDescent="0.25">
      <c r="A2156" s="1" t="s">
        <v>2633</v>
      </c>
      <c r="B2156" s="1" t="s">
        <v>463</v>
      </c>
      <c r="C2156" s="1" t="s">
        <v>159</v>
      </c>
      <c r="D2156" s="1" t="str">
        <f>VLOOKUP(C2156,Products[],2,FALSE)</f>
        <v>Kids Pro 394</v>
      </c>
      <c r="E2156" s="1" t="str">
        <f>VLOOKUP(Orders[[#This Row],[ProductID]],Products[],3,FALSE)</f>
        <v>Apparel</v>
      </c>
      <c r="F2156" s="1" t="s">
        <v>42</v>
      </c>
      <c r="G2156" s="1" t="str">
        <f>_xlfn.XLOOKUP(Orders[[#This Row],[CustomerID]],'Customers'!A:A,'Customers'!E:E)</f>
        <v>Consumer</v>
      </c>
      <c r="H2156" s="2">
        <v>45689</v>
      </c>
      <c r="I2156" s="2">
        <v>45702</v>
      </c>
      <c r="J2156">
        <v>2</v>
      </c>
      <c r="K2156">
        <v>7514.99</v>
      </c>
      <c r="L2156">
        <v>0.05</v>
      </c>
      <c r="M2156" s="1" t="s">
        <v>52</v>
      </c>
      <c r="N2156" s="1" t="s">
        <v>34</v>
      </c>
      <c r="O2156" s="1" t="s">
        <v>24</v>
      </c>
      <c r="P2156" s="3">
        <f>Orders[[#This Row],[Quantity]]*Orders[[#This Row],[UnitPrice]]*(1-Orders[[#This Row],[Discount]])</f>
        <v>14278.481</v>
      </c>
      <c r="Q2156" s="1" t="str">
        <f>IF(AND(Orders[[#This Row],[Order Value]]&gt;50000,Orders[[#This Row],[Status]]="Completed"),"Yes","No")</f>
        <v>No</v>
      </c>
      <c r="R2156" s="1" t="str">
        <f>IF(OR(Orders[[#This Row],[Region]]="Dhaka",Orders[[#This Row],[Region]]="Chattogram"),"Priority","Standard")</f>
        <v>Priority</v>
      </c>
      <c r="S2156" s="1" t="str">
        <f>_xlfn.CONCAT(Orders[[#This Row],[OrderID]],Orders[[#This Row],[CustomerID]],Orders[[#This Row],[Order Value]])</f>
        <v>O02649C025914278.481</v>
      </c>
    </row>
    <row r="2157" spans="1:19" x14ac:dyDescent="0.25">
      <c r="A2157" s="1" t="s">
        <v>2634</v>
      </c>
      <c r="B2157" s="1" t="s">
        <v>411</v>
      </c>
      <c r="C2157" s="1" t="s">
        <v>41</v>
      </c>
      <c r="D2157" s="1" t="str">
        <f>VLOOKUP(C2157,Products[],2,FALSE)</f>
        <v>Personal Care Mini 941</v>
      </c>
      <c r="E2157" s="1" t="str">
        <f>VLOOKUP(Orders[[#This Row],[ProductID]],Products[],3,FALSE)</f>
        <v>Groceries</v>
      </c>
      <c r="F2157" s="1" t="s">
        <v>33</v>
      </c>
      <c r="G2157" s="1" t="str">
        <f>_xlfn.XLOOKUP(Orders[[#This Row],[CustomerID]],'Customers'!A:A,'Customers'!E:E)</f>
        <v>Corporate</v>
      </c>
      <c r="H2157" s="2">
        <v>45500</v>
      </c>
      <c r="I2157" s="2">
        <v>45504</v>
      </c>
      <c r="J2157">
        <v>1</v>
      </c>
      <c r="K2157">
        <v>1425.04</v>
      </c>
      <c r="L2157">
        <v>0.2</v>
      </c>
      <c r="M2157" s="1" t="s">
        <v>20</v>
      </c>
      <c r="N2157" s="1" t="s">
        <v>28</v>
      </c>
      <c r="O2157" s="1" t="s">
        <v>24</v>
      </c>
      <c r="P2157" s="3">
        <f>Orders[[#This Row],[Quantity]]*Orders[[#This Row],[UnitPrice]]*(1-Orders[[#This Row],[Discount]])</f>
        <v>1140.0319999999999</v>
      </c>
      <c r="Q2157" s="1" t="str">
        <f>IF(AND(Orders[[#This Row],[Order Value]]&gt;50000,Orders[[#This Row],[Status]]="Completed"),"Yes","No")</f>
        <v>No</v>
      </c>
      <c r="R2157" s="1" t="str">
        <f>IF(OR(Orders[[#This Row],[Region]]="Dhaka",Orders[[#This Row],[Region]]="Chattogram"),"Priority","Standard")</f>
        <v>Priority</v>
      </c>
      <c r="S2157" s="1" t="str">
        <f>_xlfn.CONCAT(Orders[[#This Row],[OrderID]],Orders[[#This Row],[CustomerID]],Orders[[#This Row],[Order Value]])</f>
        <v>O02623C04951140.032</v>
      </c>
    </row>
    <row r="2158" spans="1:19" x14ac:dyDescent="0.25">
      <c r="A2158" s="1" t="s">
        <v>2635</v>
      </c>
      <c r="B2158" s="1" t="s">
        <v>947</v>
      </c>
      <c r="C2158" s="1" t="s">
        <v>194</v>
      </c>
      <c r="D2158" s="1" t="str">
        <f>VLOOKUP(C2158,Products[],2,FALSE)</f>
        <v>Pens Mini 388</v>
      </c>
      <c r="E2158" s="1" t="str">
        <f>VLOOKUP(Orders[[#This Row],[ProductID]],Products[],3,FALSE)</f>
        <v>Office Supplies</v>
      </c>
      <c r="F2158" s="1" t="s">
        <v>152</v>
      </c>
      <c r="G2158" s="1" t="str">
        <f>_xlfn.XLOOKUP(Orders[[#This Row],[CustomerID]],'Customers'!A:A,'Customers'!E:E)</f>
        <v>Home Office</v>
      </c>
      <c r="H2158" s="2">
        <v>45548</v>
      </c>
      <c r="I2158" s="2">
        <v>45553</v>
      </c>
      <c r="J2158">
        <v>17</v>
      </c>
      <c r="K2158">
        <v>3989.98</v>
      </c>
      <c r="L2158">
        <v>0</v>
      </c>
      <c r="M2158" s="1" t="s">
        <v>20</v>
      </c>
      <c r="N2158" s="1" t="s">
        <v>28</v>
      </c>
      <c r="O2158" s="1" t="s">
        <v>24</v>
      </c>
      <c r="P2158" s="3">
        <f>Orders[[#This Row],[Quantity]]*Orders[[#This Row],[UnitPrice]]*(1-Orders[[#This Row],[Discount]])</f>
        <v>67829.66</v>
      </c>
      <c r="Q2158" s="1" t="str">
        <f>IF(AND(Orders[[#This Row],[Order Value]]&gt;50000,Orders[[#This Row],[Status]]="Completed"),"Yes","No")</f>
        <v>No</v>
      </c>
      <c r="R2158" s="1" t="str">
        <f>IF(OR(Orders[[#This Row],[Region]]="Dhaka",Orders[[#This Row],[Region]]="Chattogram"),"Priority","Standard")</f>
        <v>Priority</v>
      </c>
      <c r="S2158" s="1" t="str">
        <f>_xlfn.CONCAT(Orders[[#This Row],[OrderID]],Orders[[#This Row],[CustomerID]],Orders[[#This Row],[Order Value]])</f>
        <v>O04231C042667829.66</v>
      </c>
    </row>
    <row r="2159" spans="1:19" x14ac:dyDescent="0.25">
      <c r="A2159" s="1" t="s">
        <v>2636</v>
      </c>
      <c r="B2159" s="1" t="s">
        <v>690</v>
      </c>
      <c r="C2159" s="1" t="s">
        <v>78</v>
      </c>
      <c r="D2159" s="1" t="str">
        <f>VLOOKUP(C2159,Products[],2,FALSE)</f>
        <v>Personal Care Eco 185</v>
      </c>
      <c r="E2159" s="1" t="str">
        <f>VLOOKUP(Orders[[#This Row],[ProductID]],Products[],3,FALSE)</f>
        <v>Groceries</v>
      </c>
      <c r="F2159" s="1" t="s">
        <v>82</v>
      </c>
      <c r="G2159" s="1" t="str">
        <f>_xlfn.XLOOKUP(Orders[[#This Row],[CustomerID]],'Customers'!A:A,'Customers'!E:E)</f>
        <v>Consumer</v>
      </c>
      <c r="H2159" s="2">
        <v>45639</v>
      </c>
      <c r="I2159" s="2">
        <v>45651</v>
      </c>
      <c r="J2159">
        <v>23</v>
      </c>
      <c r="K2159">
        <v>569.94000000000005</v>
      </c>
      <c r="L2159">
        <v>0</v>
      </c>
      <c r="M2159" s="1" t="s">
        <v>20</v>
      </c>
      <c r="N2159" s="1" t="s">
        <v>28</v>
      </c>
      <c r="O2159" s="1" t="s">
        <v>29</v>
      </c>
      <c r="P2159" s="3">
        <f>Orders[[#This Row],[Quantity]]*Orders[[#This Row],[UnitPrice]]*(1-Orders[[#This Row],[Discount]])</f>
        <v>13108.62</v>
      </c>
      <c r="Q2159" s="1" t="str">
        <f>IF(AND(Orders[[#This Row],[Order Value]]&gt;50000,Orders[[#This Row],[Status]]="Completed"),"Yes","No")</f>
        <v>No</v>
      </c>
      <c r="R2159" s="1" t="str">
        <f>IF(OR(Orders[[#This Row],[Region]]="Dhaka",Orders[[#This Row],[Region]]="Chattogram"),"Priority","Standard")</f>
        <v>Priority</v>
      </c>
      <c r="S2159" s="1" t="str">
        <f>_xlfn.CONCAT(Orders[[#This Row],[OrderID]],Orders[[#This Row],[CustomerID]],Orders[[#This Row],[Order Value]])</f>
        <v>O00293C005513108.62</v>
      </c>
    </row>
    <row r="2160" spans="1:19" x14ac:dyDescent="0.25">
      <c r="A2160" s="1" t="s">
        <v>2637</v>
      </c>
      <c r="B2160" s="1" t="s">
        <v>818</v>
      </c>
      <c r="C2160" s="1" t="s">
        <v>162</v>
      </c>
      <c r="D2160" s="1" t="str">
        <f>VLOOKUP(C2160,Products[],2,FALSE)</f>
        <v>Binders Lite 852</v>
      </c>
      <c r="E2160" s="1" t="str">
        <f>VLOOKUP(Orders[[#This Row],[ProductID]],Products[],3,FALSE)</f>
        <v>Office Supplies</v>
      </c>
      <c r="F2160" s="1" t="s">
        <v>105</v>
      </c>
      <c r="G2160" s="1" t="str">
        <f>_xlfn.XLOOKUP(Orders[[#This Row],[CustomerID]],'Customers'!A:A,'Customers'!E:E)</f>
        <v>SMB</v>
      </c>
      <c r="H2160" s="2">
        <v>45625</v>
      </c>
      <c r="I2160" s="2">
        <v>45623</v>
      </c>
      <c r="J2160">
        <v>7</v>
      </c>
      <c r="K2160">
        <v>7035.52</v>
      </c>
      <c r="L2160">
        <v>0</v>
      </c>
      <c r="M2160" s="1" t="s">
        <v>39</v>
      </c>
      <c r="N2160" s="1" t="s">
        <v>34</v>
      </c>
      <c r="O2160" s="1" t="s">
        <v>24</v>
      </c>
      <c r="P2160" s="3">
        <f>Orders[[#This Row],[Quantity]]*Orders[[#This Row],[UnitPrice]]*(1-Orders[[#This Row],[Discount]])</f>
        <v>49248.639999999999</v>
      </c>
      <c r="Q2160" s="1" t="str">
        <f>IF(AND(Orders[[#This Row],[Order Value]]&gt;50000,Orders[[#This Row],[Status]]="Completed"),"Yes","No")</f>
        <v>No</v>
      </c>
      <c r="R2160" s="1" t="str">
        <f>IF(OR(Orders[[#This Row],[Region]]="Dhaka",Orders[[#This Row],[Region]]="Chattogram"),"Priority","Standard")</f>
        <v>Standard</v>
      </c>
      <c r="S2160" s="1" t="str">
        <f>_xlfn.CONCAT(Orders[[#This Row],[OrderID]],Orders[[#This Row],[CustomerID]],Orders[[#This Row],[Order Value]])</f>
        <v>O01360C023549248.64</v>
      </c>
    </row>
    <row r="2161" spans="1:19" x14ac:dyDescent="0.25">
      <c r="A2161" s="1" t="s">
        <v>2638</v>
      </c>
      <c r="B2161" s="1" t="s">
        <v>373</v>
      </c>
      <c r="C2161" s="1" t="s">
        <v>102</v>
      </c>
      <c r="D2161" s="1" t="str">
        <f>VLOOKUP(C2161,Products[],2,FALSE)</f>
        <v>Pens Mini 821</v>
      </c>
      <c r="E2161" s="1" t="str">
        <f>VLOOKUP(Orders[[#This Row],[ProductID]],Products[],3,FALSE)</f>
        <v>Office Supplies</v>
      </c>
      <c r="F2161" s="1" t="s">
        <v>79</v>
      </c>
      <c r="G2161" s="1" t="str">
        <f>_xlfn.XLOOKUP(Orders[[#This Row],[CustomerID]],'Customers'!A:A,'Customers'!E:E)</f>
        <v>Corporate</v>
      </c>
      <c r="H2161" s="2">
        <v>45310</v>
      </c>
      <c r="I2161" s="2">
        <v>45315</v>
      </c>
      <c r="J2161">
        <v>19</v>
      </c>
      <c r="K2161">
        <v>2121.8200000000002</v>
      </c>
      <c r="L2161">
        <v>0.05</v>
      </c>
      <c r="M2161" s="1" t="s">
        <v>39</v>
      </c>
      <c r="N2161" s="1" t="s">
        <v>28</v>
      </c>
      <c r="O2161" s="1" t="s">
        <v>24</v>
      </c>
      <c r="P2161" s="3">
        <f>Orders[[#This Row],[Quantity]]*Orders[[#This Row],[UnitPrice]]*(1-Orders[[#This Row],[Discount]])</f>
        <v>38298.851000000002</v>
      </c>
      <c r="Q2161" s="1" t="str">
        <f>IF(AND(Orders[[#This Row],[Order Value]]&gt;50000,Orders[[#This Row],[Status]]="Completed"),"Yes","No")</f>
        <v>No</v>
      </c>
      <c r="R2161" s="1" t="str">
        <f>IF(OR(Orders[[#This Row],[Region]]="Dhaka",Orders[[#This Row],[Region]]="Chattogram"),"Priority","Standard")</f>
        <v>Standard</v>
      </c>
      <c r="S2161" s="1" t="str">
        <f>_xlfn.CONCAT(Orders[[#This Row],[OrderID]],Orders[[#This Row],[CustomerID]],Orders[[#This Row],[Order Value]])</f>
        <v>O03684C002538298.851</v>
      </c>
    </row>
    <row r="2162" spans="1:19" x14ac:dyDescent="0.25">
      <c r="A2162" s="1" t="s">
        <v>2639</v>
      </c>
      <c r="B2162" s="1" t="s">
        <v>145</v>
      </c>
      <c r="C2162" s="1" t="s">
        <v>174</v>
      </c>
      <c r="D2162" s="1" t="str">
        <f>VLOOKUP(C2162,Products[],2,FALSE)</f>
        <v>Women Eco 309</v>
      </c>
      <c r="E2162" s="1" t="str">
        <f>VLOOKUP(Orders[[#This Row],[ProductID]],Products[],3,FALSE)</f>
        <v>Apparel</v>
      </c>
      <c r="F2162" s="1" t="s">
        <v>105</v>
      </c>
      <c r="G2162" s="1" t="str">
        <f>_xlfn.XLOOKUP(Orders[[#This Row],[CustomerID]],'Customers'!A:A,'Customers'!E:E)</f>
        <v>Corporate</v>
      </c>
      <c r="H2162" s="2">
        <v>45888</v>
      </c>
      <c r="I2162" s="2">
        <v>45898</v>
      </c>
      <c r="J2162">
        <v>14</v>
      </c>
      <c r="K2162">
        <v>7747.57</v>
      </c>
      <c r="L2162">
        <v>0</v>
      </c>
      <c r="M2162" s="1" t="s">
        <v>39</v>
      </c>
      <c r="N2162" s="1" t="s">
        <v>34</v>
      </c>
      <c r="O2162" s="1" t="s">
        <v>29</v>
      </c>
      <c r="P2162" s="3">
        <f>Orders[[#This Row],[Quantity]]*Orders[[#This Row],[UnitPrice]]*(1-Orders[[#This Row],[Discount]])</f>
        <v>108465.98</v>
      </c>
      <c r="Q2162" s="1" t="str">
        <f>IF(AND(Orders[[#This Row],[Order Value]]&gt;50000,Orders[[#This Row],[Status]]="Completed"),"Yes","No")</f>
        <v>Yes</v>
      </c>
      <c r="R2162" s="1" t="str">
        <f>IF(OR(Orders[[#This Row],[Region]]="Dhaka",Orders[[#This Row],[Region]]="Chattogram"),"Priority","Standard")</f>
        <v>Standard</v>
      </c>
      <c r="S2162" s="1" t="str">
        <f>_xlfn.CONCAT(Orders[[#This Row],[OrderID]],Orders[[#This Row],[CustomerID]],Orders[[#This Row],[Order Value]])</f>
        <v>O02318C0293108465.98</v>
      </c>
    </row>
    <row r="2163" spans="1:19" x14ac:dyDescent="0.25">
      <c r="A2163" s="1" t="s">
        <v>2640</v>
      </c>
      <c r="B2163" s="1" t="s">
        <v>583</v>
      </c>
      <c r="C2163" s="1" t="s">
        <v>174</v>
      </c>
      <c r="D2163" s="1" t="str">
        <f>VLOOKUP(C2163,Products[],2,FALSE)</f>
        <v>Women Eco 309</v>
      </c>
      <c r="E2163" s="1" t="str">
        <f>VLOOKUP(Orders[[#This Row],[ProductID]],Products[],3,FALSE)</f>
        <v>Apparel</v>
      </c>
      <c r="F2163" s="1" t="s">
        <v>13</v>
      </c>
      <c r="G2163" s="1" t="str">
        <f>_xlfn.XLOOKUP(Orders[[#This Row],[CustomerID]],'Customers'!A:A,'Customers'!E:E)</f>
        <v>consumer</v>
      </c>
      <c r="H2163" s="2">
        <v>45842</v>
      </c>
      <c r="I2163" s="2">
        <v>45842</v>
      </c>
      <c r="J2163">
        <v>18</v>
      </c>
      <c r="K2163">
        <v>2104.92</v>
      </c>
      <c r="L2163">
        <v>0</v>
      </c>
      <c r="M2163" s="1" t="s">
        <v>43</v>
      </c>
      <c r="N2163" s="1" t="s">
        <v>34</v>
      </c>
      <c r="O2163" s="1" t="s">
        <v>29</v>
      </c>
      <c r="P2163" s="3">
        <f>Orders[[#This Row],[Quantity]]*Orders[[#This Row],[UnitPrice]]*(1-Orders[[#This Row],[Discount]])</f>
        <v>37888.559999999998</v>
      </c>
      <c r="Q2163" s="1" t="str">
        <f>IF(AND(Orders[[#This Row],[Order Value]]&gt;50000,Orders[[#This Row],[Status]]="Completed"),"Yes","No")</f>
        <v>No</v>
      </c>
      <c r="R2163" s="1" t="str">
        <f>IF(OR(Orders[[#This Row],[Region]]="Dhaka",Orders[[#This Row],[Region]]="Chattogram"),"Priority","Standard")</f>
        <v>Standard</v>
      </c>
      <c r="S2163" s="1" t="str">
        <f>_xlfn.CONCAT(Orders[[#This Row],[OrderID]],Orders[[#This Row],[CustomerID]],Orders[[#This Row],[Order Value]])</f>
        <v>O05833C010137888.56</v>
      </c>
    </row>
    <row r="2164" spans="1:19" x14ac:dyDescent="0.25">
      <c r="A2164" s="1" t="s">
        <v>2641</v>
      </c>
      <c r="B2164" s="1" t="s">
        <v>696</v>
      </c>
      <c r="C2164" s="1" t="s">
        <v>133</v>
      </c>
      <c r="D2164" s="1" t="str">
        <f>VLOOKUP(C2164,Products[],2,FALSE)</f>
        <v>Paper Eco 932</v>
      </c>
      <c r="E2164" s="1" t="str">
        <f>VLOOKUP(Orders[[#This Row],[ProductID]],Products[],3,FALSE)</f>
        <v>Office Supplies</v>
      </c>
      <c r="F2164" s="1" t="s">
        <v>13</v>
      </c>
      <c r="G2164" s="1" t="str">
        <f>_xlfn.XLOOKUP(Orders[[#This Row],[CustomerID]],'Customers'!A:A,'Customers'!E:E)</f>
        <v>SMB</v>
      </c>
      <c r="H2164" s="2">
        <v>46003</v>
      </c>
      <c r="I2164" s="2">
        <v>46011</v>
      </c>
      <c r="J2164">
        <v>9</v>
      </c>
      <c r="K2164">
        <v>6425.91</v>
      </c>
      <c r="L2164">
        <v>0</v>
      </c>
      <c r="M2164" s="1" t="s">
        <v>39</v>
      </c>
      <c r="N2164" s="1" t="s">
        <v>84</v>
      </c>
      <c r="O2164" s="1" t="s">
        <v>21</v>
      </c>
      <c r="P2164" s="3">
        <f>Orders[[#This Row],[Quantity]]*Orders[[#This Row],[UnitPrice]]*(1-Orders[[#This Row],[Discount]])</f>
        <v>57833.19</v>
      </c>
      <c r="Q2164" s="1" t="str">
        <f>IF(AND(Orders[[#This Row],[Order Value]]&gt;50000,Orders[[#This Row],[Status]]="Completed"),"Yes","No")</f>
        <v>No</v>
      </c>
      <c r="R2164" s="1" t="str">
        <f>IF(OR(Orders[[#This Row],[Region]]="Dhaka",Orders[[#This Row],[Region]]="Chattogram"),"Priority","Standard")</f>
        <v>Standard</v>
      </c>
      <c r="S2164" s="1" t="str">
        <f>_xlfn.CONCAT(Orders[[#This Row],[OrderID]],Orders[[#This Row],[CustomerID]],Orders[[#This Row],[Order Value]])</f>
        <v>O05186C012657833.19</v>
      </c>
    </row>
    <row r="2165" spans="1:19" x14ac:dyDescent="0.25">
      <c r="A2165" s="1" t="s">
        <v>2642</v>
      </c>
      <c r="B2165" s="1" t="s">
        <v>672</v>
      </c>
      <c r="C2165" s="1" t="s">
        <v>68</v>
      </c>
      <c r="D2165" s="1" t="str">
        <f>VLOOKUP(C2165,Products[],2,FALSE)</f>
        <v>Tables Prime 385</v>
      </c>
      <c r="E2165" s="1" t="str">
        <f>VLOOKUP(Orders[[#This Row],[ProductID]],Products[],3,FALSE)</f>
        <v>Furniture</v>
      </c>
      <c r="F2165" s="1" t="s">
        <v>59</v>
      </c>
      <c r="G2165" s="1" t="str">
        <f>_xlfn.XLOOKUP(Orders[[#This Row],[CustomerID]],'Customers'!A:A,'Customers'!E:E)</f>
        <v>SMB</v>
      </c>
      <c r="H2165" s="2">
        <v>45842</v>
      </c>
      <c r="I2165" s="2">
        <v>45853</v>
      </c>
      <c r="J2165">
        <v>6</v>
      </c>
      <c r="K2165">
        <v>6570.42</v>
      </c>
      <c r="L2165">
        <v>0</v>
      </c>
      <c r="M2165" s="1" t="s">
        <v>20</v>
      </c>
      <c r="N2165" s="1" t="s">
        <v>15</v>
      </c>
      <c r="O2165" s="1" t="s">
        <v>29</v>
      </c>
      <c r="P2165" s="3">
        <f>Orders[[#This Row],[Quantity]]*Orders[[#This Row],[UnitPrice]]*(1-Orders[[#This Row],[Discount]])</f>
        <v>39422.520000000004</v>
      </c>
      <c r="Q2165" s="1" t="str">
        <f>IF(AND(Orders[[#This Row],[Order Value]]&gt;50000,Orders[[#This Row],[Status]]="Completed"),"Yes","No")</f>
        <v>No</v>
      </c>
      <c r="R2165" s="1" t="str">
        <f>IF(OR(Orders[[#This Row],[Region]]="Dhaka",Orders[[#This Row],[Region]]="Chattogram"),"Priority","Standard")</f>
        <v>Priority</v>
      </c>
      <c r="S2165" s="1" t="str">
        <f>_xlfn.CONCAT(Orders[[#This Row],[OrderID]],Orders[[#This Row],[CustomerID]],Orders[[#This Row],[Order Value]])</f>
        <v>O05020C003639422.52</v>
      </c>
    </row>
    <row r="2166" spans="1:19" x14ac:dyDescent="0.25">
      <c r="A2166" s="1" t="s">
        <v>2643</v>
      </c>
      <c r="B2166" s="1" t="s">
        <v>1106</v>
      </c>
      <c r="C2166" s="1" t="s">
        <v>68</v>
      </c>
      <c r="D2166" s="1" t="str">
        <f>VLOOKUP(C2166,Products[],2,FALSE)</f>
        <v>Tables Prime 385</v>
      </c>
      <c r="E2166" s="1" t="str">
        <f>VLOOKUP(Orders[[#This Row],[ProductID]],Products[],3,FALSE)</f>
        <v>Furniture</v>
      </c>
      <c r="F2166" s="1" t="s">
        <v>63</v>
      </c>
      <c r="G2166" s="1" t="str">
        <f>_xlfn.XLOOKUP(Orders[[#This Row],[CustomerID]],'Customers'!A:A,'Customers'!E:E)</f>
        <v>Corporate</v>
      </c>
      <c r="H2166" s="2">
        <v>45446</v>
      </c>
      <c r="I2166" s="2">
        <v>45444</v>
      </c>
      <c r="J2166">
        <v>14</v>
      </c>
      <c r="K2166">
        <v>7339.92</v>
      </c>
      <c r="L2166">
        <v>0</v>
      </c>
      <c r="M2166" s="1" t="s">
        <v>52</v>
      </c>
      <c r="N2166" s="1" t="s">
        <v>34</v>
      </c>
      <c r="O2166" s="1" t="s">
        <v>35</v>
      </c>
      <c r="P2166" s="3">
        <f>Orders[[#This Row],[Quantity]]*Orders[[#This Row],[UnitPrice]]*(1-Orders[[#This Row],[Discount]])</f>
        <v>102758.88</v>
      </c>
      <c r="Q2166" s="1" t="str">
        <f>IF(AND(Orders[[#This Row],[Order Value]]&gt;50000,Orders[[#This Row],[Status]]="Completed"),"Yes","No")</f>
        <v>Yes</v>
      </c>
      <c r="R2166" s="1" t="str">
        <f>IF(OR(Orders[[#This Row],[Region]]="Dhaka",Orders[[#This Row],[Region]]="Chattogram"),"Priority","Standard")</f>
        <v>Priority</v>
      </c>
      <c r="S2166" s="1" t="str">
        <f>_xlfn.CONCAT(Orders[[#This Row],[OrderID]],Orders[[#This Row],[CustomerID]],Orders[[#This Row],[Order Value]])</f>
        <v>O04846C0111102758.88</v>
      </c>
    </row>
    <row r="2167" spans="1:19" x14ac:dyDescent="0.25">
      <c r="A2167" s="1" t="s">
        <v>2644</v>
      </c>
      <c r="B2167" s="1" t="s">
        <v>890</v>
      </c>
      <c r="C2167" s="1" t="s">
        <v>148</v>
      </c>
      <c r="D2167" s="1" t="str">
        <f>VLOOKUP(C2167,Products[],2,FALSE)</f>
        <v>Audio Classic 927</v>
      </c>
      <c r="E2167" s="1" t="str">
        <f>VLOOKUP(Orders[[#This Row],[ProductID]],Products[],3,FALSE)</f>
        <v>Electronics</v>
      </c>
      <c r="F2167" s="1" t="s">
        <v>105</v>
      </c>
      <c r="G2167" s="1" t="str">
        <f>_xlfn.XLOOKUP(Orders[[#This Row],[CustomerID]],'Customers'!A:A,'Customers'!E:E)</f>
        <v>Consumer</v>
      </c>
      <c r="H2167" s="2">
        <v>45358</v>
      </c>
      <c r="I2167" s="2">
        <v>45365</v>
      </c>
      <c r="J2167">
        <v>8</v>
      </c>
      <c r="K2167">
        <v>1953.91</v>
      </c>
      <c r="L2167">
        <v>0</v>
      </c>
      <c r="M2167" s="1" t="s">
        <v>39</v>
      </c>
      <c r="N2167" s="1" t="s">
        <v>28</v>
      </c>
      <c r="O2167" s="1" t="s">
        <v>24</v>
      </c>
      <c r="P2167" s="3">
        <f>Orders[[#This Row],[Quantity]]*Orders[[#This Row],[UnitPrice]]*(1-Orders[[#This Row],[Discount]])</f>
        <v>15631.28</v>
      </c>
      <c r="Q2167" s="1" t="str">
        <f>IF(AND(Orders[[#This Row],[Order Value]]&gt;50000,Orders[[#This Row],[Status]]="Completed"),"Yes","No")</f>
        <v>No</v>
      </c>
      <c r="R2167" s="1" t="str">
        <f>IF(OR(Orders[[#This Row],[Region]]="Dhaka",Orders[[#This Row],[Region]]="Chattogram"),"Priority","Standard")</f>
        <v>Standard</v>
      </c>
      <c r="S2167" s="1" t="str">
        <f>_xlfn.CONCAT(Orders[[#This Row],[OrderID]],Orders[[#This Row],[CustomerID]],Orders[[#This Row],[Order Value]])</f>
        <v>O00887C032415631.28</v>
      </c>
    </row>
    <row r="2168" spans="1:19" x14ac:dyDescent="0.25">
      <c r="A2168" s="1" t="s">
        <v>2645</v>
      </c>
      <c r="B2168" s="1" t="s">
        <v>1029</v>
      </c>
      <c r="C2168" s="1" t="s">
        <v>68</v>
      </c>
      <c r="D2168" s="1" t="str">
        <f>VLOOKUP(C2168,Products[],2,FALSE)</f>
        <v>Tables Prime 385</v>
      </c>
      <c r="E2168" s="1" t="str">
        <f>VLOOKUP(Orders[[#This Row],[ProductID]],Products[],3,FALSE)</f>
        <v>Furniture</v>
      </c>
      <c r="F2168" s="1" t="s">
        <v>79</v>
      </c>
      <c r="G2168" s="1" t="str">
        <f>_xlfn.XLOOKUP(Orders[[#This Row],[CustomerID]],'Customers'!A:A,'Customers'!E:E)</f>
        <v>Corporate</v>
      </c>
      <c r="H2168" s="2">
        <v>45417</v>
      </c>
      <c r="I2168" s="2">
        <v>45428</v>
      </c>
      <c r="J2168">
        <v>15</v>
      </c>
      <c r="K2168">
        <v>7917.39</v>
      </c>
      <c r="L2168">
        <v>0</v>
      </c>
      <c r="M2168" s="1" t="s">
        <v>14</v>
      </c>
      <c r="N2168" s="1" t="s">
        <v>34</v>
      </c>
      <c r="O2168" s="1" t="s">
        <v>21</v>
      </c>
      <c r="P2168" s="3">
        <f>Orders[[#This Row],[Quantity]]*Orders[[#This Row],[UnitPrice]]*(1-Orders[[#This Row],[Discount]])</f>
        <v>118760.85</v>
      </c>
      <c r="Q2168" s="1" t="str">
        <f>IF(AND(Orders[[#This Row],[Order Value]]&gt;50000,Orders[[#This Row],[Status]]="Completed"),"Yes","No")</f>
        <v>Yes</v>
      </c>
      <c r="R2168" s="1" t="str">
        <f>IF(OR(Orders[[#This Row],[Region]]="Dhaka",Orders[[#This Row],[Region]]="Chattogram"),"Priority","Standard")</f>
        <v>Standard</v>
      </c>
      <c r="S2168" s="1" t="str">
        <f>_xlfn.CONCAT(Orders[[#This Row],[OrderID]],Orders[[#This Row],[CustomerID]],Orders[[#This Row],[Order Value]])</f>
        <v>O03989C0208118760.85</v>
      </c>
    </row>
    <row r="2169" spans="1:19" x14ac:dyDescent="0.25">
      <c r="A2169" s="1" t="s">
        <v>2646</v>
      </c>
      <c r="B2169" s="1" t="s">
        <v>214</v>
      </c>
      <c r="C2169" s="1" t="s">
        <v>201</v>
      </c>
      <c r="D2169" s="1" t="str">
        <f>VLOOKUP(C2169,Products[],2,FALSE)</f>
        <v>Men Lite 154 (New)</v>
      </c>
      <c r="E2169" s="1" t="str">
        <f>VLOOKUP(Orders[[#This Row],[ProductID]],Products[],3,FALSE)</f>
        <v>Apparel</v>
      </c>
      <c r="F2169" s="1" t="s">
        <v>55</v>
      </c>
      <c r="G2169" s="1" t="str">
        <f>_xlfn.XLOOKUP(Orders[[#This Row],[CustomerID]],'Customers'!A:A,'Customers'!E:E)</f>
        <v>Home Office</v>
      </c>
      <c r="H2169" s="2">
        <v>45309</v>
      </c>
      <c r="I2169" s="2">
        <v>45322</v>
      </c>
      <c r="J2169">
        <v>2</v>
      </c>
      <c r="K2169">
        <v>6843.68</v>
      </c>
      <c r="L2169">
        <v>0.15</v>
      </c>
      <c r="M2169" s="1" t="s">
        <v>14</v>
      </c>
      <c r="N2169" s="1" t="s">
        <v>84</v>
      </c>
      <c r="O2169" s="1" t="s">
        <v>29</v>
      </c>
      <c r="P2169" s="3">
        <f>Orders[[#This Row],[Quantity]]*Orders[[#This Row],[UnitPrice]]*(1-Orders[[#This Row],[Discount]])</f>
        <v>11634.255999999999</v>
      </c>
      <c r="Q2169" s="1" t="str">
        <f>IF(AND(Orders[[#This Row],[Order Value]]&gt;50000,Orders[[#This Row],[Status]]="Completed"),"Yes","No")</f>
        <v>No</v>
      </c>
      <c r="R2169" s="1" t="str">
        <f>IF(OR(Orders[[#This Row],[Region]]="Dhaka",Orders[[#This Row],[Region]]="Chattogram"),"Priority","Standard")</f>
        <v>Standard</v>
      </c>
      <c r="S2169" s="1" t="str">
        <f>_xlfn.CONCAT(Orders[[#This Row],[OrderID]],Orders[[#This Row],[CustomerID]],Orders[[#This Row],[Order Value]])</f>
        <v>O00665C037411634.256</v>
      </c>
    </row>
    <row r="2170" spans="1:19" x14ac:dyDescent="0.25">
      <c r="A2170" s="1" t="s">
        <v>2647</v>
      </c>
      <c r="B2170" s="1" t="s">
        <v>377</v>
      </c>
      <c r="C2170" s="1" t="s">
        <v>159</v>
      </c>
      <c r="D2170" s="1" t="str">
        <f>VLOOKUP(C2170,Products[],2,FALSE)</f>
        <v>Kids Pro 394</v>
      </c>
      <c r="E2170" s="1" t="str">
        <f>VLOOKUP(Orders[[#This Row],[ProductID]],Products[],3,FALSE)</f>
        <v>Apparel</v>
      </c>
      <c r="F2170" s="1" t="s">
        <v>23</v>
      </c>
      <c r="G2170" s="1" t="str">
        <f>_xlfn.XLOOKUP(Orders[[#This Row],[CustomerID]],'Customers'!A:A,'Customers'!E:E)</f>
        <v>consumer</v>
      </c>
      <c r="H2170" s="2">
        <v>45479</v>
      </c>
      <c r="I2170" s="2">
        <v>45486</v>
      </c>
      <c r="J2170">
        <v>17</v>
      </c>
      <c r="K2170">
        <v>4691.79</v>
      </c>
      <c r="L2170">
        <v>0.15</v>
      </c>
      <c r="M2170" s="1" t="s">
        <v>20</v>
      </c>
      <c r="N2170" s="1" t="s">
        <v>28</v>
      </c>
      <c r="O2170" s="1" t="s">
        <v>24</v>
      </c>
      <c r="P2170" s="3">
        <f>Orders[[#This Row],[Quantity]]*Orders[[#This Row],[UnitPrice]]*(1-Orders[[#This Row],[Discount]])</f>
        <v>67796.365499999985</v>
      </c>
      <c r="Q2170" s="1" t="str">
        <f>IF(AND(Orders[[#This Row],[Order Value]]&gt;50000,Orders[[#This Row],[Status]]="Completed"),"Yes","No")</f>
        <v>No</v>
      </c>
      <c r="R2170" s="1" t="str">
        <f>IF(OR(Orders[[#This Row],[Region]]="Dhaka",Orders[[#This Row],[Region]]="Chattogram"),"Priority","Standard")</f>
        <v>Priority</v>
      </c>
      <c r="S2170" s="1" t="str">
        <f>_xlfn.CONCAT(Orders[[#This Row],[OrderID]],Orders[[#This Row],[CustomerID]],Orders[[#This Row],[Order Value]])</f>
        <v>O02493C042067796.3655</v>
      </c>
    </row>
    <row r="2171" spans="1:19" x14ac:dyDescent="0.25">
      <c r="A2171" s="1" t="s">
        <v>2648</v>
      </c>
      <c r="B2171" s="1" t="s">
        <v>384</v>
      </c>
      <c r="C2171" s="1" t="s">
        <v>154</v>
      </c>
      <c r="D2171" s="1" t="str">
        <f>VLOOKUP(C2171,Products[],2,FALSE)</f>
        <v>Household Standard 873</v>
      </c>
      <c r="E2171" s="1" t="str">
        <f>VLOOKUP(Orders[[#This Row],[ProductID]],Products[],3,FALSE)</f>
        <v>Groceries</v>
      </c>
      <c r="F2171" s="1" t="s">
        <v>51</v>
      </c>
      <c r="G2171" s="1" t="str">
        <f>_xlfn.XLOOKUP(Orders[[#This Row],[CustomerID]],'Customers'!A:A,'Customers'!E:E)</f>
        <v>Home Office</v>
      </c>
      <c r="H2171" s="2">
        <v>45826</v>
      </c>
      <c r="I2171" s="2">
        <v>45825</v>
      </c>
      <c r="J2171">
        <v>11</v>
      </c>
      <c r="K2171">
        <v>228.43</v>
      </c>
      <c r="L2171">
        <v>0.05</v>
      </c>
      <c r="M2171" s="1" t="s">
        <v>14</v>
      </c>
      <c r="N2171" s="1" t="s">
        <v>84</v>
      </c>
      <c r="O2171" s="1" t="s">
        <v>35</v>
      </c>
      <c r="P2171" s="3">
        <f>Orders[[#This Row],[Quantity]]*Orders[[#This Row],[UnitPrice]]*(1-Orders[[#This Row],[Discount]])</f>
        <v>2387.0934999999999</v>
      </c>
      <c r="Q2171" s="1" t="str">
        <f>IF(AND(Orders[[#This Row],[Order Value]]&gt;50000,Orders[[#This Row],[Status]]="Completed"),"Yes","No")</f>
        <v>No</v>
      </c>
      <c r="R2171" s="1" t="str">
        <f>IF(OR(Orders[[#This Row],[Region]]="Dhaka",Orders[[#This Row],[Region]]="Chattogram"),"Priority","Standard")</f>
        <v>Standard</v>
      </c>
      <c r="S2171" s="1" t="str">
        <f>_xlfn.CONCAT(Orders[[#This Row],[OrderID]],Orders[[#This Row],[CustomerID]],Orders[[#This Row],[Order Value]])</f>
        <v>O00904C00142387.0935</v>
      </c>
    </row>
    <row r="2172" spans="1:19" x14ac:dyDescent="0.25">
      <c r="A2172" s="1" t="s">
        <v>2649</v>
      </c>
      <c r="B2172" s="1" t="s">
        <v>510</v>
      </c>
      <c r="C2172" s="1" t="s">
        <v>157</v>
      </c>
      <c r="D2172" s="1" t="str">
        <f>VLOOKUP(C2172,Products[],2,FALSE)</f>
        <v>Snacks Deluxe 862</v>
      </c>
      <c r="E2172" s="1" t="str">
        <f>VLOOKUP(Orders[[#This Row],[ProductID]],Products[],3,FALSE)</f>
        <v>Groceries</v>
      </c>
      <c r="F2172" s="1" t="s">
        <v>23</v>
      </c>
      <c r="G2172" s="1" t="str">
        <f>_xlfn.XLOOKUP(Orders[[#This Row],[CustomerID]],'Customers'!A:A,'Customers'!E:E)</f>
        <v>SMB</v>
      </c>
      <c r="H2172" s="2">
        <v>45378</v>
      </c>
      <c r="I2172" s="2">
        <v>45378</v>
      </c>
      <c r="J2172">
        <v>20</v>
      </c>
      <c r="K2172">
        <v>4853.93</v>
      </c>
      <c r="L2172">
        <v>0</v>
      </c>
      <c r="M2172" s="1" t="s">
        <v>52</v>
      </c>
      <c r="N2172" s="1" t="s">
        <v>28</v>
      </c>
      <c r="O2172" s="1" t="s">
        <v>24</v>
      </c>
      <c r="P2172" s="3">
        <f>Orders[[#This Row],[Quantity]]*Orders[[#This Row],[UnitPrice]]*(1-Orders[[#This Row],[Discount]])</f>
        <v>97078.6</v>
      </c>
      <c r="Q2172" s="1" t="str">
        <f>IF(AND(Orders[[#This Row],[Order Value]]&gt;50000,Orders[[#This Row],[Status]]="Completed"),"Yes","No")</f>
        <v>No</v>
      </c>
      <c r="R2172" s="1" t="str">
        <f>IF(OR(Orders[[#This Row],[Region]]="Dhaka",Orders[[#This Row],[Region]]="Chattogram"),"Priority","Standard")</f>
        <v>Priority</v>
      </c>
      <c r="S2172" s="1" t="str">
        <f>_xlfn.CONCAT(Orders[[#This Row],[OrderID]],Orders[[#This Row],[CustomerID]],Orders[[#This Row],[Order Value]])</f>
        <v>O04799C044897078.6</v>
      </c>
    </row>
    <row r="2173" spans="1:19" hidden="1" x14ac:dyDescent="0.25">
      <c r="A2173" s="1" t="s">
        <v>2650</v>
      </c>
      <c r="B2173" s="1" t="s">
        <v>419</v>
      </c>
      <c r="C2173" s="1" t="s">
        <v>181</v>
      </c>
      <c r="D2173" s="1" t="e">
        <f>VLOOKUP(C2173,Products[],2,FALSE)</f>
        <v>#N/A</v>
      </c>
      <c r="E2173" s="1" t="e">
        <f>VLOOKUP(Orders[[#This Row],[ProductID]],Products[],3,FALSE)</f>
        <v>#N/A</v>
      </c>
      <c r="F2173" s="1" t="s">
        <v>152</v>
      </c>
      <c r="G2173" s="1" t="str">
        <f>_xlfn.XLOOKUP(Orders[[#This Row],[CustomerID]],'Customers'!A:A,'Customers'!E:E)</f>
        <v>SMB</v>
      </c>
      <c r="H2173" s="2">
        <v>45999</v>
      </c>
      <c r="I2173" s="2">
        <v>46010</v>
      </c>
      <c r="J2173">
        <v>23</v>
      </c>
      <c r="K2173">
        <v>2333.23</v>
      </c>
      <c r="L2173">
        <v>0</v>
      </c>
      <c r="M2173" s="1" t="s">
        <v>20</v>
      </c>
      <c r="N2173" s="1" t="s">
        <v>15</v>
      </c>
      <c r="O2173" s="1" t="s">
        <v>29</v>
      </c>
      <c r="P2173" s="3">
        <f>Orders[[#This Row],[Quantity]]*Orders[[#This Row],[UnitPrice]]*(1-Orders[[#This Row],[Discount]])</f>
        <v>53664.29</v>
      </c>
      <c r="Q2173" s="1" t="str">
        <f>IF(AND(Orders[[#This Row],[Order Value]]&gt;50000,Orders[[#This Row],[Status]]="Completed"),"Yes","No")</f>
        <v>No</v>
      </c>
      <c r="R2173" s="1" t="str">
        <f>IF(OR(Orders[[#This Row],[Region]]="Dhaka",Orders[[#This Row],[Region]]="Chattogram"),"Priority","Standard")</f>
        <v>Priority</v>
      </c>
      <c r="S2173" s="1" t="str">
        <f>_xlfn.CONCAT(Orders[[#This Row],[OrderID]],Orders[[#This Row],[CustomerID]],Orders[[#This Row],[Order Value]])</f>
        <v>O03579C042553664.29</v>
      </c>
    </row>
    <row r="2174" spans="1:19" x14ac:dyDescent="0.25">
      <c r="A2174" s="1" t="s">
        <v>2651</v>
      </c>
      <c r="B2174" s="1" t="s">
        <v>170</v>
      </c>
      <c r="C2174" s="1" t="s">
        <v>87</v>
      </c>
      <c r="D2174" s="1" t="str">
        <f>VLOOKUP(C2174,Products[],2,FALSE)</f>
        <v>Storage Plus 812</v>
      </c>
      <c r="E2174" s="1" t="str">
        <f>VLOOKUP(Orders[[#This Row],[ProductID]],Products[],3,FALSE)</f>
        <v>Furniture</v>
      </c>
      <c r="F2174" s="1" t="s">
        <v>42</v>
      </c>
      <c r="G2174" s="1" t="str">
        <f>_xlfn.XLOOKUP(Orders[[#This Row],[CustomerID]],'Customers'!A:A,'Customers'!E:E)</f>
        <v>SMB</v>
      </c>
      <c r="H2174" s="2">
        <v>45865</v>
      </c>
      <c r="I2174" s="2">
        <v>45865</v>
      </c>
      <c r="J2174">
        <v>18</v>
      </c>
      <c r="K2174">
        <v>7911.12</v>
      </c>
      <c r="L2174">
        <v>0.1</v>
      </c>
      <c r="M2174" s="1" t="s">
        <v>52</v>
      </c>
      <c r="N2174" s="1" t="s">
        <v>28</v>
      </c>
      <c r="O2174" s="1" t="s">
        <v>29</v>
      </c>
      <c r="P2174" s="3">
        <f>Orders[[#This Row],[Quantity]]*Orders[[#This Row],[UnitPrice]]*(1-Orders[[#This Row],[Discount]])</f>
        <v>128160.144</v>
      </c>
      <c r="Q2174" s="1" t="str">
        <f>IF(AND(Orders[[#This Row],[Order Value]]&gt;50000,Orders[[#This Row],[Status]]="Completed"),"Yes","No")</f>
        <v>No</v>
      </c>
      <c r="R2174" s="1" t="str">
        <f>IF(OR(Orders[[#This Row],[Region]]="Dhaka",Orders[[#This Row],[Region]]="Chattogram"),"Priority","Standard")</f>
        <v>Priority</v>
      </c>
      <c r="S2174" s="1" t="str">
        <f>_xlfn.CONCAT(Orders[[#This Row],[OrderID]],Orders[[#This Row],[CustomerID]],Orders[[#This Row],[Order Value]])</f>
        <v>O05916C0445128160.144</v>
      </c>
    </row>
    <row r="2175" spans="1:19" x14ac:dyDescent="0.25">
      <c r="A2175" s="1" t="s">
        <v>2652</v>
      </c>
      <c r="B2175" s="1" t="s">
        <v>714</v>
      </c>
      <c r="C2175" s="1" t="s">
        <v>58</v>
      </c>
      <c r="D2175" s="1" t="str">
        <f>VLOOKUP(C2175,Products[],2,FALSE)</f>
        <v>Beverages Standard 258</v>
      </c>
      <c r="E2175" s="1" t="str">
        <f>VLOOKUP(Orders[[#This Row],[ProductID]],Products[],3,FALSE)</f>
        <v>Groceries</v>
      </c>
      <c r="F2175" s="1" t="s">
        <v>13</v>
      </c>
      <c r="G2175" s="1" t="str">
        <f>_xlfn.XLOOKUP(Orders[[#This Row],[CustomerID]],'Customers'!A:A,'Customers'!E:E)</f>
        <v>consumer</v>
      </c>
      <c r="H2175" s="2">
        <v>45862</v>
      </c>
      <c r="I2175" s="2">
        <v>45873</v>
      </c>
      <c r="J2175">
        <v>19</v>
      </c>
      <c r="K2175">
        <v>2598.58</v>
      </c>
      <c r="L2175">
        <v>0.2</v>
      </c>
      <c r="M2175" s="1" t="s">
        <v>52</v>
      </c>
      <c r="N2175" s="1" t="s">
        <v>28</v>
      </c>
      <c r="O2175" s="1" t="s">
        <v>35</v>
      </c>
      <c r="P2175" s="3">
        <f>Orders[[#This Row],[Quantity]]*Orders[[#This Row],[UnitPrice]]*(1-Orders[[#This Row],[Discount]])</f>
        <v>39498.415999999997</v>
      </c>
      <c r="Q2175" s="1" t="str">
        <f>IF(AND(Orders[[#This Row],[Order Value]]&gt;50000,Orders[[#This Row],[Status]]="Completed"),"Yes","No")</f>
        <v>No</v>
      </c>
      <c r="R2175" s="1" t="str">
        <f>IF(OR(Orders[[#This Row],[Region]]="Dhaka",Orders[[#This Row],[Region]]="Chattogram"),"Priority","Standard")</f>
        <v>Priority</v>
      </c>
      <c r="S2175" s="1" t="str">
        <f>_xlfn.CONCAT(Orders[[#This Row],[OrderID]],Orders[[#This Row],[CustomerID]],Orders[[#This Row],[Order Value]])</f>
        <v>O00909C016639498.416</v>
      </c>
    </row>
    <row r="2176" spans="1:19" x14ac:dyDescent="0.25">
      <c r="A2176" s="1" t="s">
        <v>2653</v>
      </c>
      <c r="B2176" s="1" t="s">
        <v>610</v>
      </c>
      <c r="C2176" s="1" t="s">
        <v>32</v>
      </c>
      <c r="D2176" s="1" t="str">
        <f>VLOOKUP(C2176,Products[],2,FALSE)</f>
        <v>Binders Max 146</v>
      </c>
      <c r="E2176" s="1" t="str">
        <f>VLOOKUP(Orders[[#This Row],[ProductID]],Products[],3,FALSE)</f>
        <v>Office Supplies</v>
      </c>
      <c r="F2176" s="1" t="s">
        <v>125</v>
      </c>
      <c r="G2176" s="1" t="str">
        <f>_xlfn.XLOOKUP(Orders[[#This Row],[CustomerID]],'Customers'!A:A,'Customers'!E:E)</f>
        <v>Consumer</v>
      </c>
      <c r="H2176" s="2">
        <v>45843</v>
      </c>
      <c r="I2176" s="2">
        <v>45844</v>
      </c>
      <c r="J2176">
        <v>5</v>
      </c>
      <c r="K2176">
        <v>2004.26</v>
      </c>
      <c r="L2176">
        <v>0.2</v>
      </c>
      <c r="M2176" s="1" t="s">
        <v>52</v>
      </c>
      <c r="N2176" s="1" t="s">
        <v>84</v>
      </c>
      <c r="O2176" s="1" t="s">
        <v>24</v>
      </c>
      <c r="P2176" s="3">
        <f>Orders[[#This Row],[Quantity]]*Orders[[#This Row],[UnitPrice]]*(1-Orders[[#This Row],[Discount]])</f>
        <v>8017.04</v>
      </c>
      <c r="Q2176" s="1" t="str">
        <f>IF(AND(Orders[[#This Row],[Order Value]]&gt;50000,Orders[[#This Row],[Status]]="Completed"),"Yes","No")</f>
        <v>No</v>
      </c>
      <c r="R2176" s="1" t="str">
        <f>IF(OR(Orders[[#This Row],[Region]]="Dhaka",Orders[[#This Row],[Region]]="Chattogram"),"Priority","Standard")</f>
        <v>Priority</v>
      </c>
      <c r="S2176" s="1" t="str">
        <f>_xlfn.CONCAT(Orders[[#This Row],[OrderID]],Orders[[#This Row],[CustomerID]],Orders[[#This Row],[Order Value]])</f>
        <v>O05707C00238017.04</v>
      </c>
    </row>
    <row r="2177" spans="1:19" x14ac:dyDescent="0.25">
      <c r="A2177" s="1" t="s">
        <v>2654</v>
      </c>
      <c r="B2177" s="1" t="s">
        <v>147</v>
      </c>
      <c r="C2177" s="1" t="s">
        <v>18</v>
      </c>
      <c r="D2177" s="1" t="str">
        <f>VLOOKUP(C2177,Products[],2,FALSE)</f>
        <v>Labels Deluxe 800</v>
      </c>
      <c r="E2177" s="1" t="str">
        <f>VLOOKUP(Orders[[#This Row],[ProductID]],Products[],3,FALSE)</f>
        <v>Office Supplies</v>
      </c>
      <c r="F2177" s="1" t="s">
        <v>105</v>
      </c>
      <c r="G2177" s="1" t="str">
        <f>_xlfn.XLOOKUP(Orders[[#This Row],[CustomerID]],'Customers'!A:A,'Customers'!E:E)</f>
        <v>Consumer</v>
      </c>
      <c r="H2177" s="2">
        <v>45648</v>
      </c>
      <c r="I2177" s="2">
        <v>45656</v>
      </c>
      <c r="J2177">
        <v>15</v>
      </c>
      <c r="K2177">
        <v>1924.12</v>
      </c>
      <c r="L2177">
        <v>0</v>
      </c>
      <c r="M2177" s="1" t="s">
        <v>14</v>
      </c>
      <c r="N2177" s="1" t="s">
        <v>34</v>
      </c>
      <c r="O2177" s="1" t="s">
        <v>35</v>
      </c>
      <c r="P2177" s="3">
        <f>Orders[[#This Row],[Quantity]]*Orders[[#This Row],[UnitPrice]]*(1-Orders[[#This Row],[Discount]])</f>
        <v>28861.8</v>
      </c>
      <c r="Q2177" s="1" t="str">
        <f>IF(AND(Orders[[#This Row],[Order Value]]&gt;50000,Orders[[#This Row],[Status]]="Completed"),"Yes","No")</f>
        <v>No</v>
      </c>
      <c r="R2177" s="1" t="str">
        <f>IF(OR(Orders[[#This Row],[Region]]="Dhaka",Orders[[#This Row],[Region]]="Chattogram"),"Priority","Standard")</f>
        <v>Standard</v>
      </c>
      <c r="S2177" s="1" t="str">
        <f>_xlfn.CONCAT(Orders[[#This Row],[OrderID]],Orders[[#This Row],[CustomerID]],Orders[[#This Row],[Order Value]])</f>
        <v>O01984C015528861.8</v>
      </c>
    </row>
    <row r="2178" spans="1:19" x14ac:dyDescent="0.25">
      <c r="A2178" s="1" t="s">
        <v>2655</v>
      </c>
      <c r="B2178" s="1" t="s">
        <v>700</v>
      </c>
      <c r="C2178" s="1" t="s">
        <v>473</v>
      </c>
      <c r="D2178" s="1" t="str">
        <f>VLOOKUP(C2178,Products[],2,FALSE)</f>
        <v>Laptops Prime 770</v>
      </c>
      <c r="E2178" s="1" t="str">
        <f>VLOOKUP(Orders[[#This Row],[ProductID]],Products[],3,FALSE)</f>
        <v>Electronics</v>
      </c>
      <c r="F2178" s="1" t="s">
        <v>152</v>
      </c>
      <c r="G2178" s="1" t="str">
        <f>_xlfn.XLOOKUP(Orders[[#This Row],[CustomerID]],'Customers'!A:A,'Customers'!E:E)</f>
        <v>Home Office</v>
      </c>
      <c r="H2178" s="2">
        <v>45761</v>
      </c>
      <c r="I2178" s="2">
        <v>45767</v>
      </c>
      <c r="J2178">
        <v>16</v>
      </c>
      <c r="K2178">
        <v>6724.16</v>
      </c>
      <c r="L2178">
        <v>0.05</v>
      </c>
      <c r="M2178" s="1" t="s">
        <v>20</v>
      </c>
      <c r="N2178" s="1" t="s">
        <v>15</v>
      </c>
      <c r="O2178" s="1" t="s">
        <v>24</v>
      </c>
      <c r="P2178" s="3">
        <f>Orders[[#This Row],[Quantity]]*Orders[[#This Row],[UnitPrice]]*(1-Orders[[#This Row],[Discount]])</f>
        <v>102207.23199999999</v>
      </c>
      <c r="Q2178" s="1" t="str">
        <f>IF(AND(Orders[[#This Row],[Order Value]]&gt;50000,Orders[[#This Row],[Status]]="Completed"),"Yes","No")</f>
        <v>No</v>
      </c>
      <c r="R2178" s="1" t="str">
        <f>IF(OR(Orders[[#This Row],[Region]]="Dhaka",Orders[[#This Row],[Region]]="Chattogram"),"Priority","Standard")</f>
        <v>Priority</v>
      </c>
      <c r="S2178" s="1" t="str">
        <f>_xlfn.CONCAT(Orders[[#This Row],[OrderID]],Orders[[#This Row],[CustomerID]],Orders[[#This Row],[Order Value]])</f>
        <v>O04142C0337102207.232</v>
      </c>
    </row>
    <row r="2179" spans="1:19" x14ac:dyDescent="0.25">
      <c r="A2179" s="1" t="s">
        <v>2656</v>
      </c>
      <c r="B2179" s="1" t="s">
        <v>764</v>
      </c>
      <c r="C2179" s="1" t="s">
        <v>230</v>
      </c>
      <c r="D2179" s="1" t="str">
        <f>VLOOKUP(C2179,Products[],2,FALSE)</f>
        <v>Footwear Eco 532</v>
      </c>
      <c r="E2179" s="1" t="str">
        <f>VLOOKUP(Orders[[#This Row],[ProductID]],Products[],3,FALSE)</f>
        <v>Apparel</v>
      </c>
      <c r="F2179" s="1" t="s">
        <v>59</v>
      </c>
      <c r="G2179" s="1" t="str">
        <f>_xlfn.XLOOKUP(Orders[[#This Row],[CustomerID]],'Customers'!A:A,'Customers'!E:E)</f>
        <v>Corporate</v>
      </c>
      <c r="H2179" s="2">
        <v>45626</v>
      </c>
      <c r="I2179" s="2">
        <v>45625</v>
      </c>
      <c r="J2179">
        <v>2</v>
      </c>
      <c r="K2179">
        <v>6719.81</v>
      </c>
      <c r="L2179">
        <v>0.05</v>
      </c>
      <c r="M2179" s="1" t="s">
        <v>43</v>
      </c>
      <c r="N2179" s="1" t="s">
        <v>15</v>
      </c>
      <c r="O2179" s="1" t="s">
        <v>21</v>
      </c>
      <c r="P2179" s="3">
        <f>Orders[[#This Row],[Quantity]]*Orders[[#This Row],[UnitPrice]]*(1-Orders[[#This Row],[Discount]])</f>
        <v>12767.639000000001</v>
      </c>
      <c r="Q2179" s="1" t="str">
        <f>IF(AND(Orders[[#This Row],[Order Value]]&gt;50000,Orders[[#This Row],[Status]]="Completed"),"Yes","No")</f>
        <v>No</v>
      </c>
      <c r="R2179" s="1" t="str">
        <f>IF(OR(Orders[[#This Row],[Region]]="Dhaka",Orders[[#This Row],[Region]]="Chattogram"),"Priority","Standard")</f>
        <v>Standard</v>
      </c>
      <c r="S2179" s="1" t="str">
        <f>_xlfn.CONCAT(Orders[[#This Row],[OrderID]],Orders[[#This Row],[CustomerID]],Orders[[#This Row],[Order Value]])</f>
        <v>O04593C045812767.639</v>
      </c>
    </row>
    <row r="2180" spans="1:19" x14ac:dyDescent="0.25">
      <c r="A2180" s="1" t="s">
        <v>2657</v>
      </c>
      <c r="B2180" s="1" t="s">
        <v>519</v>
      </c>
      <c r="C2180" s="1" t="s">
        <v>12</v>
      </c>
      <c r="D2180" s="1" t="str">
        <f>VLOOKUP(C2180,Products[],2,FALSE)</f>
        <v>Beverages Plus 578</v>
      </c>
      <c r="E2180" s="1" t="str">
        <f>VLOOKUP(Orders[[#This Row],[ProductID]],Products[],3,FALSE)</f>
        <v>Groceries</v>
      </c>
      <c r="F2180" s="1" t="s">
        <v>33</v>
      </c>
      <c r="G2180" s="1" t="str">
        <f>_xlfn.XLOOKUP(Orders[[#This Row],[CustomerID]],'Customers'!A:A,'Customers'!E:E)</f>
        <v>Corporate</v>
      </c>
      <c r="H2180" s="2">
        <v>45607</v>
      </c>
      <c r="I2180" s="2">
        <v>45609</v>
      </c>
      <c r="J2180">
        <v>14</v>
      </c>
      <c r="K2180">
        <v>4465.13</v>
      </c>
      <c r="L2180">
        <v>0.1</v>
      </c>
      <c r="M2180" s="1" t="s">
        <v>20</v>
      </c>
      <c r="N2180" s="1" t="s">
        <v>84</v>
      </c>
      <c r="O2180" s="1" t="s">
        <v>35</v>
      </c>
      <c r="P2180" s="3">
        <f>Orders[[#This Row],[Quantity]]*Orders[[#This Row],[UnitPrice]]*(1-Orders[[#This Row],[Discount]])</f>
        <v>56260.637999999999</v>
      </c>
      <c r="Q2180" s="1" t="str">
        <f>IF(AND(Orders[[#This Row],[Order Value]]&gt;50000,Orders[[#This Row],[Status]]="Completed"),"Yes","No")</f>
        <v>No</v>
      </c>
      <c r="R2180" s="1" t="str">
        <f>IF(OR(Orders[[#This Row],[Region]]="Dhaka",Orders[[#This Row],[Region]]="Chattogram"),"Priority","Standard")</f>
        <v>Priority</v>
      </c>
      <c r="S2180" s="1" t="str">
        <f>_xlfn.CONCAT(Orders[[#This Row],[OrderID]],Orders[[#This Row],[CustomerID]],Orders[[#This Row],[Order Value]])</f>
        <v>O01586C023156260.638</v>
      </c>
    </row>
    <row r="2181" spans="1:19" hidden="1" x14ac:dyDescent="0.25">
      <c r="A2181" s="1" t="s">
        <v>2658</v>
      </c>
      <c r="B2181" s="1" t="s">
        <v>620</v>
      </c>
      <c r="C2181" s="1" t="s">
        <v>248</v>
      </c>
      <c r="D2181" s="1" t="e">
        <f>VLOOKUP(C2181,Products[],2,FALSE)</f>
        <v>#N/A</v>
      </c>
      <c r="E2181" s="1" t="e">
        <f>VLOOKUP(Orders[[#This Row],[ProductID]],Products[],3,FALSE)</f>
        <v>#N/A</v>
      </c>
      <c r="F2181" s="1" t="s">
        <v>105</v>
      </c>
      <c r="G2181" s="1" t="str">
        <f>_xlfn.XLOOKUP(Orders[[#This Row],[CustomerID]],'Customers'!A:A,'Customers'!E:E)</f>
        <v>Consumer</v>
      </c>
      <c r="H2181" s="2">
        <v>45367</v>
      </c>
      <c r="I2181" s="2">
        <v>45378</v>
      </c>
      <c r="J2181">
        <v>4</v>
      </c>
      <c r="K2181">
        <v>3314.36</v>
      </c>
      <c r="L2181">
        <v>0</v>
      </c>
      <c r="M2181" s="1" t="s">
        <v>14</v>
      </c>
      <c r="N2181" s="1" t="s">
        <v>34</v>
      </c>
      <c r="O2181" s="1" t="s">
        <v>29</v>
      </c>
      <c r="P2181" s="3">
        <f>Orders[[#This Row],[Quantity]]*Orders[[#This Row],[UnitPrice]]*(1-Orders[[#This Row],[Discount]])</f>
        <v>13257.44</v>
      </c>
      <c r="Q2181" s="1" t="str">
        <f>IF(AND(Orders[[#This Row],[Order Value]]&gt;50000,Orders[[#This Row],[Status]]="Completed"),"Yes","No")</f>
        <v>No</v>
      </c>
      <c r="R2181" s="1" t="str">
        <f>IF(OR(Orders[[#This Row],[Region]]="Dhaka",Orders[[#This Row],[Region]]="Chattogram"),"Priority","Standard")</f>
        <v>Standard</v>
      </c>
      <c r="S2181" s="1" t="str">
        <f>_xlfn.CONCAT(Orders[[#This Row],[OrderID]],Orders[[#This Row],[CustomerID]],Orders[[#This Row],[Order Value]])</f>
        <v>O05480C006613257.44</v>
      </c>
    </row>
    <row r="2182" spans="1:19" x14ac:dyDescent="0.25">
      <c r="A2182" s="1" t="s">
        <v>2464</v>
      </c>
      <c r="B2182" s="1" t="s">
        <v>291</v>
      </c>
      <c r="C2182" s="1" t="s">
        <v>191</v>
      </c>
      <c r="D2182" s="1" t="str">
        <f>VLOOKUP(C2182,Products[],2,FALSE)</f>
        <v>Snacks Standard 597</v>
      </c>
      <c r="E2182" s="1" t="str">
        <f>VLOOKUP(Orders[[#This Row],[ProductID]],Products[],3,FALSE)</f>
        <v>Groceries</v>
      </c>
      <c r="F2182" s="1" t="s">
        <v>47</v>
      </c>
      <c r="G2182" s="1" t="str">
        <f>_xlfn.XLOOKUP(Orders[[#This Row],[CustomerID]],'Customers'!A:A,'Customers'!E:E)</f>
        <v>SMB</v>
      </c>
      <c r="H2182" s="2">
        <v>45911</v>
      </c>
      <c r="I2182" s="2">
        <v>45923</v>
      </c>
      <c r="J2182">
        <v>5</v>
      </c>
      <c r="K2182">
        <v>6588.86</v>
      </c>
      <c r="L2182">
        <v>0.2</v>
      </c>
      <c r="M2182" s="1" t="s">
        <v>39</v>
      </c>
      <c r="N2182" s="1" t="s">
        <v>15</v>
      </c>
      <c r="O2182" s="1" t="s">
        <v>35</v>
      </c>
      <c r="P2182" s="3">
        <f>Orders[[#This Row],[Quantity]]*Orders[[#This Row],[UnitPrice]]*(1-Orders[[#This Row],[Discount]])</f>
        <v>26355.439999999999</v>
      </c>
      <c r="Q2182" s="1" t="str">
        <f>IF(AND(Orders[[#This Row],[Order Value]]&gt;50000,Orders[[#This Row],[Status]]="Completed"),"Yes","No")</f>
        <v>No</v>
      </c>
      <c r="R2182" s="1" t="str">
        <f>IF(OR(Orders[[#This Row],[Region]]="Dhaka",Orders[[#This Row],[Region]]="Chattogram"),"Priority","Standard")</f>
        <v>Standard</v>
      </c>
      <c r="S2182" s="1" t="str">
        <f>_xlfn.CONCAT(Orders[[#This Row],[OrderID]],Orders[[#This Row],[CustomerID]],Orders[[#This Row],[Order Value]])</f>
        <v>O01404C019226355.44</v>
      </c>
    </row>
    <row r="2183" spans="1:19" x14ac:dyDescent="0.25">
      <c r="A2183" s="1" t="s">
        <v>2659</v>
      </c>
      <c r="B2183" s="1" t="s">
        <v>487</v>
      </c>
      <c r="C2183" s="1" t="s">
        <v>176</v>
      </c>
      <c r="D2183" s="1" t="str">
        <f>VLOOKUP(C2183,Products[],2,FALSE)</f>
        <v>Decor Standard 312 (New)</v>
      </c>
      <c r="E2183" s="1" t="str">
        <f>VLOOKUP(Orders[[#This Row],[ProductID]],Products[],3,FALSE)</f>
        <v>Furniture</v>
      </c>
      <c r="F2183" s="1" t="s">
        <v>42</v>
      </c>
      <c r="G2183" s="1" t="str">
        <f>_xlfn.XLOOKUP(Orders[[#This Row],[CustomerID]],'Customers'!A:A,'Customers'!E:E)</f>
        <v>Consumer</v>
      </c>
      <c r="H2183" s="2">
        <v>45910</v>
      </c>
      <c r="I2183" s="2">
        <v>45912</v>
      </c>
      <c r="J2183">
        <v>13</v>
      </c>
      <c r="K2183">
        <v>4365.41</v>
      </c>
      <c r="L2183">
        <v>0.05</v>
      </c>
      <c r="M2183" s="1" t="s">
        <v>14</v>
      </c>
      <c r="N2183" s="1" t="s">
        <v>15</v>
      </c>
      <c r="O2183" s="1" t="s">
        <v>35</v>
      </c>
      <c r="P2183" s="3">
        <f>Orders[[#This Row],[Quantity]]*Orders[[#This Row],[UnitPrice]]*(1-Orders[[#This Row],[Discount]])</f>
        <v>53912.813499999997</v>
      </c>
      <c r="Q2183" s="1" t="str">
        <f>IF(AND(Orders[[#This Row],[Order Value]]&gt;50000,Orders[[#This Row],[Status]]="Completed"),"Yes","No")</f>
        <v>No</v>
      </c>
      <c r="R2183" s="1" t="str">
        <f>IF(OR(Orders[[#This Row],[Region]]="Dhaka",Orders[[#This Row],[Region]]="Chattogram"),"Priority","Standard")</f>
        <v>Standard</v>
      </c>
      <c r="S2183" s="1" t="str">
        <f>_xlfn.CONCAT(Orders[[#This Row],[OrderID]],Orders[[#This Row],[CustomerID]],Orders[[#This Row],[Order Value]])</f>
        <v>O03680C005653912.8135</v>
      </c>
    </row>
    <row r="2184" spans="1:19" x14ac:dyDescent="0.25">
      <c r="A2184" s="1" t="s">
        <v>2660</v>
      </c>
      <c r="B2184" s="1" t="s">
        <v>590</v>
      </c>
      <c r="C2184" s="1" t="s">
        <v>62</v>
      </c>
      <c r="D2184" s="1" t="str">
        <f>VLOOKUP(C2184,Products[],2,FALSE)</f>
        <v>Mobile Accessories Lite 346</v>
      </c>
      <c r="E2184" s="1" t="str">
        <f>VLOOKUP(Orders[[#This Row],[ProductID]],Products[],3,FALSE)</f>
        <v>Electronics</v>
      </c>
      <c r="F2184" s="1" t="s">
        <v>13</v>
      </c>
      <c r="G2184" s="1" t="str">
        <f>_xlfn.XLOOKUP(Orders[[#This Row],[CustomerID]],'Customers'!A:A,'Customers'!E:E)</f>
        <v>Corporate</v>
      </c>
      <c r="H2184" s="2">
        <v>45673</v>
      </c>
      <c r="I2184" s="2">
        <v>45677</v>
      </c>
      <c r="J2184">
        <v>10</v>
      </c>
      <c r="K2184">
        <v>3385.08</v>
      </c>
      <c r="L2184">
        <v>0.15</v>
      </c>
      <c r="M2184" s="1" t="s">
        <v>39</v>
      </c>
      <c r="N2184" s="1" t="s">
        <v>34</v>
      </c>
      <c r="O2184" s="1" t="s">
        <v>21</v>
      </c>
      <c r="P2184" s="3">
        <f>Orders[[#This Row],[Quantity]]*Orders[[#This Row],[UnitPrice]]*(1-Orders[[#This Row],[Discount]])</f>
        <v>28773.18</v>
      </c>
      <c r="Q2184" s="1" t="str">
        <f>IF(AND(Orders[[#This Row],[Order Value]]&gt;50000,Orders[[#This Row],[Status]]="Completed"),"Yes","No")</f>
        <v>No</v>
      </c>
      <c r="R2184" s="1" t="str">
        <f>IF(OR(Orders[[#This Row],[Region]]="Dhaka",Orders[[#This Row],[Region]]="Chattogram"),"Priority","Standard")</f>
        <v>Standard</v>
      </c>
      <c r="S2184" s="1" t="str">
        <f>_xlfn.CONCAT(Orders[[#This Row],[OrderID]],Orders[[#This Row],[CustomerID]],Orders[[#This Row],[Order Value]])</f>
        <v>O04970C017928773.18</v>
      </c>
    </row>
    <row r="2185" spans="1:19" x14ac:dyDescent="0.25">
      <c r="A2185" s="1" t="s">
        <v>2661</v>
      </c>
      <c r="B2185" s="1" t="s">
        <v>1153</v>
      </c>
      <c r="C2185" s="1" t="s">
        <v>131</v>
      </c>
      <c r="D2185" s="1" t="str">
        <f>VLOOKUP(C2185,Products[],2,FALSE)</f>
        <v>Tables Plus 844</v>
      </c>
      <c r="E2185" s="1" t="str">
        <f>VLOOKUP(Orders[[#This Row],[ProductID]],Products[],3,FALSE)</f>
        <v>Furniture</v>
      </c>
      <c r="F2185" s="1" t="s">
        <v>105</v>
      </c>
      <c r="G2185" s="1" t="str">
        <f>_xlfn.XLOOKUP(Orders[[#This Row],[CustomerID]],'Customers'!A:A,'Customers'!E:E)</f>
        <v>Consumer</v>
      </c>
      <c r="H2185" s="2">
        <v>45424</v>
      </c>
      <c r="I2185" s="2">
        <v>45429</v>
      </c>
      <c r="J2185">
        <v>3</v>
      </c>
      <c r="K2185">
        <v>5279.58</v>
      </c>
      <c r="L2185">
        <v>0.15</v>
      </c>
      <c r="M2185" s="1" t="s">
        <v>20</v>
      </c>
      <c r="N2185" s="1" t="s">
        <v>28</v>
      </c>
      <c r="O2185" s="1" t="s">
        <v>24</v>
      </c>
      <c r="P2185" s="3">
        <f>Orders[[#This Row],[Quantity]]*Orders[[#This Row],[UnitPrice]]*(1-Orders[[#This Row],[Discount]])</f>
        <v>13462.929</v>
      </c>
      <c r="Q2185" s="1" t="str">
        <f>IF(AND(Orders[[#This Row],[Order Value]]&gt;50000,Orders[[#This Row],[Status]]="Completed"),"Yes","No")</f>
        <v>No</v>
      </c>
      <c r="R2185" s="1" t="str">
        <f>IF(OR(Orders[[#This Row],[Region]]="Dhaka",Orders[[#This Row],[Region]]="Chattogram"),"Priority","Standard")</f>
        <v>Priority</v>
      </c>
      <c r="S2185" s="1" t="str">
        <f>_xlfn.CONCAT(Orders[[#This Row],[OrderID]],Orders[[#This Row],[CustomerID]],Orders[[#This Row],[Order Value]])</f>
        <v>O04093C000413462.929</v>
      </c>
    </row>
    <row r="2186" spans="1:19" x14ac:dyDescent="0.25">
      <c r="A2186" s="1" t="s">
        <v>2662</v>
      </c>
      <c r="B2186" s="1" t="s">
        <v>1024</v>
      </c>
      <c r="C2186" s="1" t="s">
        <v>12</v>
      </c>
      <c r="D2186" s="1" t="str">
        <f>VLOOKUP(C2186,Products[],2,FALSE)</f>
        <v>Beverages Plus 578</v>
      </c>
      <c r="E2186" s="1" t="str">
        <f>VLOOKUP(Orders[[#This Row],[ProductID]],Products[],3,FALSE)</f>
        <v>Groceries</v>
      </c>
      <c r="F2186" s="1" t="s">
        <v>19</v>
      </c>
      <c r="G2186" s="1" t="str">
        <f>_xlfn.XLOOKUP(Orders[[#This Row],[CustomerID]],'Customers'!A:A,'Customers'!E:E)</f>
        <v>Home Office</v>
      </c>
      <c r="H2186" s="2">
        <v>45834</v>
      </c>
      <c r="I2186" s="2">
        <v>45843</v>
      </c>
      <c r="J2186">
        <v>17</v>
      </c>
      <c r="K2186">
        <v>6783.81</v>
      </c>
      <c r="L2186">
        <v>0</v>
      </c>
      <c r="M2186" s="1" t="s">
        <v>14</v>
      </c>
      <c r="N2186" s="1" t="s">
        <v>34</v>
      </c>
      <c r="O2186" s="1" t="s">
        <v>29</v>
      </c>
      <c r="P2186" s="3">
        <f>Orders[[#This Row],[Quantity]]*Orders[[#This Row],[UnitPrice]]*(1-Orders[[#This Row],[Discount]])</f>
        <v>115324.77</v>
      </c>
      <c r="Q2186" s="1" t="str">
        <f>IF(AND(Orders[[#This Row],[Order Value]]&gt;50000,Orders[[#This Row],[Status]]="Completed"),"Yes","No")</f>
        <v>Yes</v>
      </c>
      <c r="R2186" s="1" t="str">
        <f>IF(OR(Orders[[#This Row],[Region]]="Dhaka",Orders[[#This Row],[Region]]="Chattogram"),"Priority","Standard")</f>
        <v>Standard</v>
      </c>
      <c r="S2186" s="1" t="str">
        <f>_xlfn.CONCAT(Orders[[#This Row],[OrderID]],Orders[[#This Row],[CustomerID]],Orders[[#This Row],[Order Value]])</f>
        <v>O04923C0058115324.77</v>
      </c>
    </row>
    <row r="2187" spans="1:19" x14ac:dyDescent="0.25">
      <c r="A2187" s="1" t="s">
        <v>2663</v>
      </c>
      <c r="B2187" s="1" t="s">
        <v>736</v>
      </c>
      <c r="C2187" s="1" t="s">
        <v>218</v>
      </c>
      <c r="D2187" s="1" t="str">
        <f>VLOOKUP(C2187,Products[],2,FALSE)</f>
        <v>Kids Eco 762</v>
      </c>
      <c r="E2187" s="1" t="str">
        <f>VLOOKUP(Orders[[#This Row],[ProductID]],Products[],3,FALSE)</f>
        <v>Apparel</v>
      </c>
      <c r="F2187" s="1" t="s">
        <v>51</v>
      </c>
      <c r="G2187" s="1" t="str">
        <f>_xlfn.XLOOKUP(Orders[[#This Row],[CustomerID]],'Customers'!A:A,'Customers'!E:E)</f>
        <v>consumer</v>
      </c>
      <c r="H2187" s="2">
        <v>45722</v>
      </c>
      <c r="I2187" s="2">
        <v>45731</v>
      </c>
      <c r="J2187">
        <v>14</v>
      </c>
      <c r="K2187">
        <v>1974.79</v>
      </c>
      <c r="L2187">
        <v>0.2</v>
      </c>
      <c r="M2187" s="1" t="s">
        <v>20</v>
      </c>
      <c r="N2187" s="1" t="s">
        <v>34</v>
      </c>
      <c r="O2187" s="1" t="s">
        <v>35</v>
      </c>
      <c r="P2187" s="3">
        <f>Orders[[#This Row],[Quantity]]*Orders[[#This Row],[UnitPrice]]*(1-Orders[[#This Row],[Discount]])</f>
        <v>22117.648000000001</v>
      </c>
      <c r="Q2187" s="1" t="str">
        <f>IF(AND(Orders[[#This Row],[Order Value]]&gt;50000,Orders[[#This Row],[Status]]="Completed"),"Yes","No")</f>
        <v>No</v>
      </c>
      <c r="R2187" s="1" t="str">
        <f>IF(OR(Orders[[#This Row],[Region]]="Dhaka",Orders[[#This Row],[Region]]="Chattogram"),"Priority","Standard")</f>
        <v>Priority</v>
      </c>
      <c r="S2187" s="1" t="str">
        <f>_xlfn.CONCAT(Orders[[#This Row],[OrderID]],Orders[[#This Row],[CustomerID]],Orders[[#This Row],[Order Value]])</f>
        <v>O03566C027122117.648</v>
      </c>
    </row>
    <row r="2188" spans="1:19" x14ac:dyDescent="0.25">
      <c r="A2188" s="1" t="s">
        <v>2664</v>
      </c>
      <c r="B2188" s="1" t="s">
        <v>145</v>
      </c>
      <c r="C2188" s="1" t="s">
        <v>131</v>
      </c>
      <c r="D2188" s="1" t="str">
        <f>VLOOKUP(C2188,Products[],2,FALSE)</f>
        <v>Tables Plus 844</v>
      </c>
      <c r="E2188" s="1" t="str">
        <f>VLOOKUP(Orders[[#This Row],[ProductID]],Products[],3,FALSE)</f>
        <v>Furniture</v>
      </c>
      <c r="F2188" s="1" t="s">
        <v>23</v>
      </c>
      <c r="G2188" s="1" t="str">
        <f>_xlfn.XLOOKUP(Orders[[#This Row],[CustomerID]],'Customers'!A:A,'Customers'!E:E)</f>
        <v>Corporate</v>
      </c>
      <c r="H2188" s="2">
        <v>45627</v>
      </c>
      <c r="I2188" s="2">
        <v>45637</v>
      </c>
      <c r="J2188">
        <v>6</v>
      </c>
      <c r="K2188">
        <v>6788.13</v>
      </c>
      <c r="L2188">
        <v>0.2</v>
      </c>
      <c r="M2188" s="1" t="s">
        <v>52</v>
      </c>
      <c r="N2188" s="1" t="s">
        <v>28</v>
      </c>
      <c r="O2188" s="1" t="s">
        <v>35</v>
      </c>
      <c r="P2188" s="3">
        <f>Orders[[#This Row],[Quantity]]*Orders[[#This Row],[UnitPrice]]*(1-Orders[[#This Row],[Discount]])</f>
        <v>32583.024000000001</v>
      </c>
      <c r="Q2188" s="1" t="str">
        <f>IF(AND(Orders[[#This Row],[Order Value]]&gt;50000,Orders[[#This Row],[Status]]="Completed"),"Yes","No")</f>
        <v>No</v>
      </c>
      <c r="R2188" s="1" t="str">
        <f>IF(OR(Orders[[#This Row],[Region]]="Dhaka",Orders[[#This Row],[Region]]="Chattogram"),"Priority","Standard")</f>
        <v>Priority</v>
      </c>
      <c r="S2188" s="1" t="str">
        <f>_xlfn.CONCAT(Orders[[#This Row],[OrderID]],Orders[[#This Row],[CustomerID]],Orders[[#This Row],[Order Value]])</f>
        <v>O00812C029332583.024</v>
      </c>
    </row>
    <row r="2189" spans="1:19" x14ac:dyDescent="0.25">
      <c r="A2189" s="1" t="s">
        <v>2665</v>
      </c>
      <c r="B2189" s="1" t="s">
        <v>990</v>
      </c>
      <c r="C2189" s="1" t="s">
        <v>133</v>
      </c>
      <c r="D2189" s="1" t="str">
        <f>VLOOKUP(C2189,Products[],2,FALSE)</f>
        <v>Paper Eco 932</v>
      </c>
      <c r="E2189" s="1" t="str">
        <f>VLOOKUP(Orders[[#This Row],[ProductID]],Products[],3,FALSE)</f>
        <v>Office Supplies</v>
      </c>
      <c r="F2189" s="1" t="s">
        <v>82</v>
      </c>
      <c r="G2189" s="1" t="str">
        <f>_xlfn.XLOOKUP(Orders[[#This Row],[CustomerID]],'Customers'!A:A,'Customers'!E:E)</f>
        <v>consumer</v>
      </c>
      <c r="H2189" s="2">
        <v>45736</v>
      </c>
      <c r="I2189" s="2">
        <v>45735</v>
      </c>
      <c r="J2189">
        <v>19</v>
      </c>
      <c r="K2189">
        <v>3331.38</v>
      </c>
      <c r="L2189">
        <v>0.05</v>
      </c>
      <c r="M2189" s="1" t="s">
        <v>43</v>
      </c>
      <c r="N2189" s="1" t="s">
        <v>28</v>
      </c>
      <c r="O2189" s="1" t="s">
        <v>35</v>
      </c>
      <c r="P2189" s="3">
        <f>Orders[[#This Row],[Quantity]]*Orders[[#This Row],[UnitPrice]]*(1-Orders[[#This Row],[Discount]])</f>
        <v>60131.409</v>
      </c>
      <c r="Q2189" s="1" t="str">
        <f>IF(AND(Orders[[#This Row],[Order Value]]&gt;50000,Orders[[#This Row],[Status]]="Completed"),"Yes","No")</f>
        <v>No</v>
      </c>
      <c r="R2189" s="1" t="str">
        <f>IF(OR(Orders[[#This Row],[Region]]="Dhaka",Orders[[#This Row],[Region]]="Chattogram"),"Priority","Standard")</f>
        <v>Standard</v>
      </c>
      <c r="S2189" s="1" t="str">
        <f>_xlfn.CONCAT(Orders[[#This Row],[OrderID]],Orders[[#This Row],[CustomerID]],Orders[[#This Row],[Order Value]])</f>
        <v>O00485C029560131.409</v>
      </c>
    </row>
    <row r="2190" spans="1:19" x14ac:dyDescent="0.25">
      <c r="A2190" s="1" t="s">
        <v>2666</v>
      </c>
      <c r="B2190" s="1" t="s">
        <v>620</v>
      </c>
      <c r="C2190" s="1" t="s">
        <v>191</v>
      </c>
      <c r="D2190" s="1" t="str">
        <f>VLOOKUP(C2190,Products[],2,FALSE)</f>
        <v>Snacks Standard 597</v>
      </c>
      <c r="E2190" s="1" t="str">
        <f>VLOOKUP(Orders[[#This Row],[ProductID]],Products[],3,FALSE)</f>
        <v>Groceries</v>
      </c>
      <c r="F2190" s="1" t="s">
        <v>23</v>
      </c>
      <c r="G2190" s="1" t="str">
        <f>_xlfn.XLOOKUP(Orders[[#This Row],[CustomerID]],'Customers'!A:A,'Customers'!E:E)</f>
        <v>Consumer</v>
      </c>
      <c r="H2190" s="2">
        <v>45915</v>
      </c>
      <c r="I2190" s="2">
        <v>45921</v>
      </c>
      <c r="J2190">
        <v>23</v>
      </c>
      <c r="K2190">
        <v>4558.1400000000003</v>
      </c>
      <c r="L2190">
        <v>0</v>
      </c>
      <c r="M2190" s="1" t="s">
        <v>52</v>
      </c>
      <c r="N2190" s="1" t="s">
        <v>15</v>
      </c>
      <c r="O2190" s="1" t="s">
        <v>29</v>
      </c>
      <c r="P2190" s="3">
        <f>Orders[[#This Row],[Quantity]]*Orders[[#This Row],[UnitPrice]]*(1-Orders[[#This Row],[Discount]])</f>
        <v>104837.22</v>
      </c>
      <c r="Q2190" s="1" t="str">
        <f>IF(AND(Orders[[#This Row],[Order Value]]&gt;50000,Orders[[#This Row],[Status]]="Completed"),"Yes","No")</f>
        <v>No</v>
      </c>
      <c r="R2190" s="1" t="str">
        <f>IF(OR(Orders[[#This Row],[Region]]="Dhaka",Orders[[#This Row],[Region]]="Chattogram"),"Priority","Standard")</f>
        <v>Priority</v>
      </c>
      <c r="S2190" s="1" t="str">
        <f>_xlfn.CONCAT(Orders[[#This Row],[OrderID]],Orders[[#This Row],[CustomerID]],Orders[[#This Row],[Order Value]])</f>
        <v>O05068C0066104837.22</v>
      </c>
    </row>
    <row r="2191" spans="1:19" x14ac:dyDescent="0.25">
      <c r="A2191" s="1" t="s">
        <v>2667</v>
      </c>
      <c r="B2191" s="1" t="s">
        <v>767</v>
      </c>
      <c r="C2191" s="1" t="s">
        <v>151</v>
      </c>
      <c r="D2191" s="1" t="str">
        <f>VLOOKUP(C2191,Products[],2,FALSE)</f>
        <v>Paper Lite 570</v>
      </c>
      <c r="E2191" s="1" t="str">
        <f>VLOOKUP(Orders[[#This Row],[ProductID]],Products[],3,FALSE)</f>
        <v>Office Supplies</v>
      </c>
      <c r="F2191" s="1" t="s">
        <v>47</v>
      </c>
      <c r="G2191" s="1" t="str">
        <f>_xlfn.XLOOKUP(Orders[[#This Row],[CustomerID]],'Customers'!A:A,'Customers'!E:E)</f>
        <v>Home Office</v>
      </c>
      <c r="H2191" s="2">
        <v>45893</v>
      </c>
      <c r="I2191" s="2">
        <v>45904</v>
      </c>
      <c r="J2191">
        <v>7</v>
      </c>
      <c r="K2191">
        <v>3413.29</v>
      </c>
      <c r="L2191">
        <v>0</v>
      </c>
      <c r="M2191" s="1" t="s">
        <v>14</v>
      </c>
      <c r="N2191" s="1" t="s">
        <v>28</v>
      </c>
      <c r="O2191" s="1" t="s">
        <v>21</v>
      </c>
      <c r="P2191" s="3">
        <f>Orders[[#This Row],[Quantity]]*Orders[[#This Row],[UnitPrice]]*(1-Orders[[#This Row],[Discount]])</f>
        <v>23893.03</v>
      </c>
      <c r="Q2191" s="1" t="str">
        <f>IF(AND(Orders[[#This Row],[Order Value]]&gt;50000,Orders[[#This Row],[Status]]="Completed"),"Yes","No")</f>
        <v>No</v>
      </c>
      <c r="R2191" s="1" t="str">
        <f>IF(OR(Orders[[#This Row],[Region]]="Dhaka",Orders[[#This Row],[Region]]="Chattogram"),"Priority","Standard")</f>
        <v>Standard</v>
      </c>
      <c r="S2191" s="1" t="str">
        <f>_xlfn.CONCAT(Orders[[#This Row],[OrderID]],Orders[[#This Row],[CustomerID]],Orders[[#This Row],[Order Value]])</f>
        <v>O02587C013923893.03</v>
      </c>
    </row>
    <row r="2192" spans="1:19" x14ac:dyDescent="0.25">
      <c r="A2192" s="1" t="s">
        <v>2668</v>
      </c>
      <c r="B2192" s="1" t="s">
        <v>867</v>
      </c>
      <c r="C2192" s="1" t="s">
        <v>160</v>
      </c>
      <c r="D2192" s="1" t="str">
        <f>VLOOKUP(C2192,Products[],2,FALSE)</f>
        <v>Audio Pro 619</v>
      </c>
      <c r="E2192" s="1" t="str">
        <f>VLOOKUP(Orders[[#This Row],[ProductID]],Products[],3,FALSE)</f>
        <v>Electronics</v>
      </c>
      <c r="F2192" s="1" t="s">
        <v>63</v>
      </c>
      <c r="G2192" s="1" t="str">
        <f>_xlfn.XLOOKUP(Orders[[#This Row],[CustomerID]],'Customers'!A:A,'Customers'!E:E)</f>
        <v>Corporate</v>
      </c>
      <c r="H2192" s="2">
        <v>45402</v>
      </c>
      <c r="I2192" s="2">
        <v>45402</v>
      </c>
      <c r="J2192">
        <v>8</v>
      </c>
      <c r="K2192">
        <v>3243.81</v>
      </c>
      <c r="L2192">
        <v>0</v>
      </c>
      <c r="M2192" s="1" t="s">
        <v>43</v>
      </c>
      <c r="N2192" s="1" t="s">
        <v>34</v>
      </c>
      <c r="O2192" s="1" t="s">
        <v>29</v>
      </c>
      <c r="P2192" s="3">
        <f>Orders[[#This Row],[Quantity]]*Orders[[#This Row],[UnitPrice]]*(1-Orders[[#This Row],[Discount]])</f>
        <v>25950.48</v>
      </c>
      <c r="Q2192" s="1" t="str">
        <f>IF(AND(Orders[[#This Row],[Order Value]]&gt;50000,Orders[[#This Row],[Status]]="Completed"),"Yes","No")</f>
        <v>No</v>
      </c>
      <c r="R2192" s="1" t="str">
        <f>IF(OR(Orders[[#This Row],[Region]]="Dhaka",Orders[[#This Row],[Region]]="Chattogram"),"Priority","Standard")</f>
        <v>Standard</v>
      </c>
      <c r="S2192" s="1" t="str">
        <f>_xlfn.CONCAT(Orders[[#This Row],[OrderID]],Orders[[#This Row],[CustomerID]],Orders[[#This Row],[Order Value]])</f>
        <v>O01559C014225950.48</v>
      </c>
    </row>
    <row r="2193" spans="1:19" hidden="1" x14ac:dyDescent="0.25">
      <c r="A2193" s="1" t="s">
        <v>2669</v>
      </c>
      <c r="B2193" s="1" t="s">
        <v>644</v>
      </c>
      <c r="C2193" s="1" t="s">
        <v>221</v>
      </c>
      <c r="D2193" s="1" t="e">
        <f>VLOOKUP(C2193,Products[],2,FALSE)</f>
        <v>#N/A</v>
      </c>
      <c r="E2193" s="1" t="e">
        <f>VLOOKUP(Orders[[#This Row],[ProductID]],Products[],3,FALSE)</f>
        <v>#N/A</v>
      </c>
      <c r="F2193" s="1" t="s">
        <v>105</v>
      </c>
      <c r="G2193" s="1" t="str">
        <f>_xlfn.XLOOKUP(Orders[[#This Row],[CustomerID]],'Customers'!A:A,'Customers'!E:E)</f>
        <v>Consumer</v>
      </c>
      <c r="H2193" s="2">
        <v>45848</v>
      </c>
      <c r="I2193" s="2">
        <v>45856</v>
      </c>
      <c r="J2193">
        <v>7</v>
      </c>
      <c r="K2193">
        <v>2977.12</v>
      </c>
      <c r="L2193">
        <v>0.05</v>
      </c>
      <c r="M2193" s="1" t="s">
        <v>14</v>
      </c>
      <c r="N2193" s="1" t="s">
        <v>34</v>
      </c>
      <c r="O2193" s="1" t="s">
        <v>21</v>
      </c>
      <c r="P2193" s="3">
        <f>Orders[[#This Row],[Quantity]]*Orders[[#This Row],[UnitPrice]]*(1-Orders[[#This Row],[Discount]])</f>
        <v>19797.847999999998</v>
      </c>
      <c r="Q2193" s="1" t="str">
        <f>IF(AND(Orders[[#This Row],[Order Value]]&gt;50000,Orders[[#This Row],[Status]]="Completed"),"Yes","No")</f>
        <v>No</v>
      </c>
      <c r="R2193" s="1" t="str">
        <f>IF(OR(Orders[[#This Row],[Region]]="Dhaka",Orders[[#This Row],[Region]]="Chattogram"),"Priority","Standard")</f>
        <v>Standard</v>
      </c>
      <c r="S2193" s="1" t="str">
        <f>_xlfn.CONCAT(Orders[[#This Row],[OrderID]],Orders[[#This Row],[CustomerID]],Orders[[#This Row],[Order Value]])</f>
        <v>O00008C015319797.848</v>
      </c>
    </row>
    <row r="2194" spans="1:19" x14ac:dyDescent="0.25">
      <c r="A2194" s="1" t="s">
        <v>2670</v>
      </c>
      <c r="B2194" s="1" t="s">
        <v>1318</v>
      </c>
      <c r="C2194" s="1" t="s">
        <v>114</v>
      </c>
      <c r="D2194" s="1" t="str">
        <f>VLOOKUP(C2194,Products[],2,FALSE)</f>
        <v>Snacks Standard 963</v>
      </c>
      <c r="E2194" s="1" t="str">
        <f>VLOOKUP(Orders[[#This Row],[ProductID]],Products[],3,FALSE)</f>
        <v>Groceries</v>
      </c>
      <c r="F2194" s="1" t="s">
        <v>19</v>
      </c>
      <c r="G2194" s="1" t="str">
        <f>_xlfn.XLOOKUP(Orders[[#This Row],[CustomerID]],'Customers'!A:A,'Customers'!E:E)</f>
        <v>Home Office</v>
      </c>
      <c r="H2194" s="2">
        <v>45310</v>
      </c>
      <c r="I2194" s="2">
        <v>45309</v>
      </c>
      <c r="J2194">
        <v>1</v>
      </c>
      <c r="K2194">
        <v>5844.47</v>
      </c>
      <c r="L2194">
        <v>0</v>
      </c>
      <c r="M2194" s="1" t="s">
        <v>43</v>
      </c>
      <c r="N2194" s="1" t="s">
        <v>84</v>
      </c>
      <c r="O2194" s="1" t="s">
        <v>35</v>
      </c>
      <c r="P2194" s="3">
        <f>Orders[[#This Row],[Quantity]]*Orders[[#This Row],[UnitPrice]]*(1-Orders[[#This Row],[Discount]])</f>
        <v>5844.47</v>
      </c>
      <c r="Q2194" s="1" t="str">
        <f>IF(AND(Orders[[#This Row],[Order Value]]&gt;50000,Orders[[#This Row],[Status]]="Completed"),"Yes","No")</f>
        <v>No</v>
      </c>
      <c r="R2194" s="1" t="str">
        <f>IF(OR(Orders[[#This Row],[Region]]="Dhaka",Orders[[#This Row],[Region]]="Chattogram"),"Priority","Standard")</f>
        <v>Standard</v>
      </c>
      <c r="S2194" s="1" t="str">
        <f>_xlfn.CONCAT(Orders[[#This Row],[OrderID]],Orders[[#This Row],[CustomerID]],Orders[[#This Row],[Order Value]])</f>
        <v>O01969C02305844.47</v>
      </c>
    </row>
    <row r="2195" spans="1:19" x14ac:dyDescent="0.25">
      <c r="A2195" s="1" t="s">
        <v>2671</v>
      </c>
      <c r="B2195" s="1" t="s">
        <v>86</v>
      </c>
      <c r="C2195" s="1" t="s">
        <v>284</v>
      </c>
      <c r="D2195" s="1" t="str">
        <f>VLOOKUP(C2195,Products[],2,FALSE)</f>
        <v>Labels Lite 562</v>
      </c>
      <c r="E2195" s="1" t="str">
        <f>VLOOKUP(Orders[[#This Row],[ProductID]],Products[],3,FALSE)</f>
        <v>Office Supplies</v>
      </c>
      <c r="F2195" s="1" t="s">
        <v>152</v>
      </c>
      <c r="G2195" s="1" t="str">
        <f>_xlfn.XLOOKUP(Orders[[#This Row],[CustomerID]],'Customers'!A:A,'Customers'!E:E)</f>
        <v>Consumer</v>
      </c>
      <c r="H2195" s="2">
        <v>45639</v>
      </c>
      <c r="I2195" s="2">
        <v>45651</v>
      </c>
      <c r="J2195">
        <v>20</v>
      </c>
      <c r="K2195">
        <v>2839.34</v>
      </c>
      <c r="L2195">
        <v>0.05</v>
      </c>
      <c r="M2195" s="1" t="s">
        <v>43</v>
      </c>
      <c r="N2195" s="1" t="s">
        <v>34</v>
      </c>
      <c r="O2195" s="1" t="s">
        <v>21</v>
      </c>
      <c r="P2195" s="3">
        <f>Orders[[#This Row],[Quantity]]*Orders[[#This Row],[UnitPrice]]*(1-Orders[[#This Row],[Discount]])</f>
        <v>53947.46</v>
      </c>
      <c r="Q2195" s="1" t="str">
        <f>IF(AND(Orders[[#This Row],[Order Value]]&gt;50000,Orders[[#This Row],[Status]]="Completed"),"Yes","No")</f>
        <v>Yes</v>
      </c>
      <c r="R2195" s="1" t="str">
        <f>IF(OR(Orders[[#This Row],[Region]]="Dhaka",Orders[[#This Row],[Region]]="Chattogram"),"Priority","Standard")</f>
        <v>Standard</v>
      </c>
      <c r="S2195" s="1" t="str">
        <f>_xlfn.CONCAT(Orders[[#This Row],[OrderID]],Orders[[#This Row],[CustomerID]],Orders[[#This Row],[Order Value]])</f>
        <v>O01722C046253947.46</v>
      </c>
    </row>
    <row r="2196" spans="1:19" hidden="1" x14ac:dyDescent="0.25">
      <c r="A2196" s="1" t="s">
        <v>2672</v>
      </c>
      <c r="B2196" s="1" t="s">
        <v>594</v>
      </c>
      <c r="C2196" s="1" t="s">
        <v>221</v>
      </c>
      <c r="D2196" s="1" t="e">
        <f>VLOOKUP(C2196,Products[],2,FALSE)</f>
        <v>#N/A</v>
      </c>
      <c r="E2196" s="1" t="e">
        <f>VLOOKUP(Orders[[#This Row],[ProductID]],Products[],3,FALSE)</f>
        <v>#N/A</v>
      </c>
      <c r="F2196" s="1" t="s">
        <v>125</v>
      </c>
      <c r="G2196" s="1" t="str">
        <f>_xlfn.XLOOKUP(Orders[[#This Row],[CustomerID]],'Customers'!A:A,'Customers'!E:E)</f>
        <v>Home Office</v>
      </c>
      <c r="H2196" s="2">
        <v>45352</v>
      </c>
      <c r="I2196" s="2">
        <v>45360</v>
      </c>
      <c r="J2196">
        <v>21</v>
      </c>
      <c r="K2196">
        <v>4176.34</v>
      </c>
      <c r="L2196">
        <v>0</v>
      </c>
      <c r="M2196" s="1" t="s">
        <v>20</v>
      </c>
      <c r="N2196" s="1" t="s">
        <v>34</v>
      </c>
      <c r="O2196" s="1" t="s">
        <v>24</v>
      </c>
      <c r="P2196" s="3">
        <f>Orders[[#This Row],[Quantity]]*Orders[[#This Row],[UnitPrice]]*(1-Orders[[#This Row],[Discount]])</f>
        <v>87703.14</v>
      </c>
      <c r="Q2196" s="1" t="str">
        <f>IF(AND(Orders[[#This Row],[Order Value]]&gt;50000,Orders[[#This Row],[Status]]="Completed"),"Yes","No")</f>
        <v>Yes</v>
      </c>
      <c r="R2196" s="1" t="str">
        <f>IF(OR(Orders[[#This Row],[Region]]="Dhaka",Orders[[#This Row],[Region]]="Chattogram"),"Priority","Standard")</f>
        <v>Priority</v>
      </c>
      <c r="S2196" s="1" t="str">
        <f>_xlfn.CONCAT(Orders[[#This Row],[OrderID]],Orders[[#This Row],[CustomerID]],Orders[[#This Row],[Order Value]])</f>
        <v>O03911C036087703.14</v>
      </c>
    </row>
    <row r="2197" spans="1:19" x14ac:dyDescent="0.25">
      <c r="A2197" s="1" t="s">
        <v>2673</v>
      </c>
      <c r="B2197" s="1" t="s">
        <v>1106</v>
      </c>
      <c r="C2197" s="1" t="s">
        <v>201</v>
      </c>
      <c r="D2197" s="1" t="str">
        <f>VLOOKUP(C2197,Products[],2,FALSE)</f>
        <v>Men Lite 154 (New)</v>
      </c>
      <c r="E2197" s="1" t="str">
        <f>VLOOKUP(Orders[[#This Row],[ProductID]],Products[],3,FALSE)</f>
        <v>Apparel</v>
      </c>
      <c r="F2197" s="1" t="s">
        <v>55</v>
      </c>
      <c r="G2197" s="1" t="str">
        <f>_xlfn.XLOOKUP(Orders[[#This Row],[CustomerID]],'Customers'!A:A,'Customers'!E:E)</f>
        <v>Corporate</v>
      </c>
      <c r="H2197" s="2">
        <v>45475</v>
      </c>
      <c r="I2197" s="2">
        <v>45484</v>
      </c>
      <c r="J2197">
        <v>5</v>
      </c>
      <c r="K2197">
        <v>7092.23</v>
      </c>
      <c r="L2197">
        <v>0</v>
      </c>
      <c r="M2197" s="1" t="s">
        <v>39</v>
      </c>
      <c r="N2197" s="1" t="s">
        <v>15</v>
      </c>
      <c r="O2197" s="1" t="s">
        <v>21</v>
      </c>
      <c r="P2197" s="3">
        <f>Orders[[#This Row],[Quantity]]*Orders[[#This Row],[UnitPrice]]*(1-Orders[[#This Row],[Discount]])</f>
        <v>35461.149999999994</v>
      </c>
      <c r="Q2197" s="1" t="str">
        <f>IF(AND(Orders[[#This Row],[Order Value]]&gt;50000,Orders[[#This Row],[Status]]="Completed"),"Yes","No")</f>
        <v>No</v>
      </c>
      <c r="R2197" s="1" t="str">
        <f>IF(OR(Orders[[#This Row],[Region]]="Dhaka",Orders[[#This Row],[Region]]="Chattogram"),"Priority","Standard")</f>
        <v>Standard</v>
      </c>
      <c r="S2197" s="1" t="str">
        <f>_xlfn.CONCAT(Orders[[#This Row],[OrderID]],Orders[[#This Row],[CustomerID]],Orders[[#This Row],[Order Value]])</f>
        <v>O00550C011135461.15</v>
      </c>
    </row>
    <row r="2198" spans="1:19" x14ac:dyDescent="0.25">
      <c r="A2198" s="1" t="s">
        <v>2075</v>
      </c>
      <c r="B2198" s="1" t="s">
        <v>841</v>
      </c>
      <c r="C2198" s="1" t="s">
        <v>104</v>
      </c>
      <c r="D2198" s="1" t="str">
        <f>VLOOKUP(C2198,Products[],2,FALSE)</f>
        <v>Audio Prime 238</v>
      </c>
      <c r="E2198" s="1" t="str">
        <f>VLOOKUP(Orders[[#This Row],[ProductID]],Products[],3,FALSE)</f>
        <v>Electronics</v>
      </c>
      <c r="F2198" s="1" t="s">
        <v>152</v>
      </c>
      <c r="G2198" s="1" t="str">
        <f>_xlfn.XLOOKUP(Orders[[#This Row],[CustomerID]],'Customers'!A:A,'Customers'!E:E)</f>
        <v>Corporate</v>
      </c>
      <c r="H2198" s="2">
        <v>45716</v>
      </c>
      <c r="I2198" s="2">
        <v>45720</v>
      </c>
      <c r="J2198">
        <v>10</v>
      </c>
      <c r="K2198">
        <v>4854.0200000000004</v>
      </c>
      <c r="L2198">
        <v>0.1</v>
      </c>
      <c r="M2198" s="1" t="s">
        <v>39</v>
      </c>
      <c r="N2198" s="1" t="s">
        <v>28</v>
      </c>
      <c r="O2198" s="1" t="s">
        <v>35</v>
      </c>
      <c r="P2198" s="3">
        <f>Orders[[#This Row],[Quantity]]*Orders[[#This Row],[UnitPrice]]*(1-Orders[[#This Row],[Discount]])</f>
        <v>43686.180000000008</v>
      </c>
      <c r="Q2198" s="1" t="str">
        <f>IF(AND(Orders[[#This Row],[Order Value]]&gt;50000,Orders[[#This Row],[Status]]="Completed"),"Yes","No")</f>
        <v>No</v>
      </c>
      <c r="R2198" s="1" t="str">
        <f>IF(OR(Orders[[#This Row],[Region]]="Dhaka",Orders[[#This Row],[Region]]="Chattogram"),"Priority","Standard")</f>
        <v>Standard</v>
      </c>
      <c r="S2198" s="1" t="str">
        <f>_xlfn.CONCAT(Orders[[#This Row],[OrderID]],Orders[[#This Row],[CustomerID]],Orders[[#This Row],[Order Value]])</f>
        <v>O00177C022043686.18</v>
      </c>
    </row>
    <row r="2199" spans="1:19" x14ac:dyDescent="0.25">
      <c r="A2199" s="1" t="s">
        <v>2674</v>
      </c>
      <c r="B2199" s="1" t="s">
        <v>640</v>
      </c>
      <c r="C2199" s="1" t="s">
        <v>138</v>
      </c>
      <c r="D2199" s="1" t="str">
        <f>VLOOKUP(C2199,Products[],2,FALSE)</f>
        <v>Pens Deluxe 654</v>
      </c>
      <c r="E2199" s="1" t="str">
        <f>VLOOKUP(Orders[[#This Row],[ProductID]],Products[],3,FALSE)</f>
        <v>Office Supplies</v>
      </c>
      <c r="F2199" s="1" t="s">
        <v>59</v>
      </c>
      <c r="G2199" s="1" t="str">
        <f>_xlfn.XLOOKUP(Orders[[#This Row],[CustomerID]],'Customers'!A:A,'Customers'!E:E)</f>
        <v>consumer</v>
      </c>
      <c r="H2199" s="2">
        <v>45762</v>
      </c>
      <c r="I2199" s="2">
        <v>45770</v>
      </c>
      <c r="J2199">
        <v>14</v>
      </c>
      <c r="K2199">
        <v>3503.62</v>
      </c>
      <c r="L2199">
        <v>0.15</v>
      </c>
      <c r="M2199" s="1" t="s">
        <v>43</v>
      </c>
      <c r="N2199" s="1" t="s">
        <v>34</v>
      </c>
      <c r="O2199" s="1" t="s">
        <v>35</v>
      </c>
      <c r="P2199" s="3">
        <f>Orders[[#This Row],[Quantity]]*Orders[[#This Row],[UnitPrice]]*(1-Orders[[#This Row],[Discount]])</f>
        <v>41693.078000000001</v>
      </c>
      <c r="Q2199" s="1" t="str">
        <f>IF(AND(Orders[[#This Row],[Order Value]]&gt;50000,Orders[[#This Row],[Status]]="Completed"),"Yes","No")</f>
        <v>No</v>
      </c>
      <c r="R2199" s="1" t="str">
        <f>IF(OR(Orders[[#This Row],[Region]]="Dhaka",Orders[[#This Row],[Region]]="Chattogram"),"Priority","Standard")</f>
        <v>Standard</v>
      </c>
      <c r="S2199" s="1" t="str">
        <f>_xlfn.CONCAT(Orders[[#This Row],[OrderID]],Orders[[#This Row],[CustomerID]],Orders[[#This Row],[Order Value]])</f>
        <v>O05461C003341693.078</v>
      </c>
    </row>
    <row r="2200" spans="1:19" x14ac:dyDescent="0.25">
      <c r="A2200" s="1" t="s">
        <v>2675</v>
      </c>
      <c r="B2200" s="1" t="s">
        <v>463</v>
      </c>
      <c r="C2200" s="1" t="s">
        <v>473</v>
      </c>
      <c r="D2200" s="1" t="str">
        <f>VLOOKUP(C2200,Products[],2,FALSE)</f>
        <v>Laptops Prime 770</v>
      </c>
      <c r="E2200" s="1" t="str">
        <f>VLOOKUP(Orders[[#This Row],[ProductID]],Products[],3,FALSE)</f>
        <v>Electronics</v>
      </c>
      <c r="F2200" s="1" t="s">
        <v>51</v>
      </c>
      <c r="G2200" s="1" t="str">
        <f>_xlfn.XLOOKUP(Orders[[#This Row],[CustomerID]],'Customers'!A:A,'Customers'!E:E)</f>
        <v>Consumer</v>
      </c>
      <c r="H2200" s="2">
        <v>45385</v>
      </c>
      <c r="I2200" s="2">
        <v>45399</v>
      </c>
      <c r="J2200">
        <v>10</v>
      </c>
      <c r="K2200">
        <v>4648.99</v>
      </c>
      <c r="L2200">
        <v>0.2</v>
      </c>
      <c r="M2200" s="1" t="s">
        <v>52</v>
      </c>
      <c r="N2200" s="1" t="s">
        <v>84</v>
      </c>
      <c r="O2200" s="1" t="s">
        <v>24</v>
      </c>
      <c r="P2200" s="3">
        <f>Orders[[#This Row],[Quantity]]*Orders[[#This Row],[UnitPrice]]*(1-Orders[[#This Row],[Discount]])</f>
        <v>37191.919999999998</v>
      </c>
      <c r="Q2200" s="1" t="str">
        <f>IF(AND(Orders[[#This Row],[Order Value]]&gt;50000,Orders[[#This Row],[Status]]="Completed"),"Yes","No")</f>
        <v>No</v>
      </c>
      <c r="R2200" s="1" t="str">
        <f>IF(OR(Orders[[#This Row],[Region]]="Dhaka",Orders[[#This Row],[Region]]="Chattogram"),"Priority","Standard")</f>
        <v>Priority</v>
      </c>
      <c r="S2200" s="1" t="str">
        <f>_xlfn.CONCAT(Orders[[#This Row],[OrderID]],Orders[[#This Row],[CustomerID]],Orders[[#This Row],[Order Value]])</f>
        <v>O01103C025937191.92</v>
      </c>
    </row>
    <row r="2201" spans="1:19" hidden="1" x14ac:dyDescent="0.25">
      <c r="A2201" s="1" t="s">
        <v>2676</v>
      </c>
      <c r="B2201" s="1" t="s">
        <v>485</v>
      </c>
      <c r="C2201" s="1" t="s">
        <v>181</v>
      </c>
      <c r="D2201" s="1" t="e">
        <f>VLOOKUP(C2201,Products[],2,FALSE)</f>
        <v>#N/A</v>
      </c>
      <c r="E2201" s="1" t="e">
        <f>VLOOKUP(Orders[[#This Row],[ProductID]],Products[],3,FALSE)</f>
        <v>#N/A</v>
      </c>
      <c r="F2201" s="1" t="s">
        <v>59</v>
      </c>
      <c r="G2201" s="1" t="str">
        <f>_xlfn.XLOOKUP(Orders[[#This Row],[CustomerID]],'Customers'!A:A,'Customers'!E:E)</f>
        <v>SMB</v>
      </c>
      <c r="H2201" s="2">
        <v>45786</v>
      </c>
      <c r="I2201" s="2">
        <v>45792</v>
      </c>
      <c r="J2201">
        <v>7</v>
      </c>
      <c r="K2201">
        <v>1524.46</v>
      </c>
      <c r="L2201">
        <v>0</v>
      </c>
      <c r="M2201" s="1" t="s">
        <v>20</v>
      </c>
      <c r="N2201" s="1" t="s">
        <v>15</v>
      </c>
      <c r="O2201" s="1" t="s">
        <v>24</v>
      </c>
      <c r="P2201" s="3">
        <f>Orders[[#This Row],[Quantity]]*Orders[[#This Row],[UnitPrice]]*(1-Orders[[#This Row],[Discount]])</f>
        <v>10671.220000000001</v>
      </c>
      <c r="Q2201" s="1" t="str">
        <f>IF(AND(Orders[[#This Row],[Order Value]]&gt;50000,Orders[[#This Row],[Status]]="Completed"),"Yes","No")</f>
        <v>No</v>
      </c>
      <c r="R2201" s="1" t="str">
        <f>IF(OR(Orders[[#This Row],[Region]]="Dhaka",Orders[[#This Row],[Region]]="Chattogram"),"Priority","Standard")</f>
        <v>Priority</v>
      </c>
      <c r="S2201" s="1" t="str">
        <f>_xlfn.CONCAT(Orders[[#This Row],[OrderID]],Orders[[#This Row],[CustomerID]],Orders[[#This Row],[Order Value]])</f>
        <v>O01353C048910671.22</v>
      </c>
    </row>
    <row r="2202" spans="1:19" x14ac:dyDescent="0.25">
      <c r="A2202" s="1" t="s">
        <v>2677</v>
      </c>
      <c r="B2202" s="1" t="s">
        <v>31</v>
      </c>
      <c r="C2202" s="1" t="s">
        <v>151</v>
      </c>
      <c r="D2202" s="1" t="str">
        <f>VLOOKUP(C2202,Products[],2,FALSE)</f>
        <v>Paper Lite 570</v>
      </c>
      <c r="E2202" s="1" t="str">
        <f>VLOOKUP(Orders[[#This Row],[ProductID]],Products[],3,FALSE)</f>
        <v>Office Supplies</v>
      </c>
      <c r="F2202" s="1" t="s">
        <v>23</v>
      </c>
      <c r="G2202" s="1" t="str">
        <f>_xlfn.XLOOKUP(Orders[[#This Row],[CustomerID]],'Customers'!A:A,'Customers'!E:E)</f>
        <v>Consumer</v>
      </c>
      <c r="H2202" s="2">
        <v>45989</v>
      </c>
      <c r="I2202" s="2">
        <v>45987</v>
      </c>
      <c r="J2202">
        <v>10</v>
      </c>
      <c r="K2202">
        <v>4120.1099999999997</v>
      </c>
      <c r="L2202">
        <v>0.15</v>
      </c>
      <c r="M2202" s="1" t="s">
        <v>52</v>
      </c>
      <c r="N2202" s="1" t="s">
        <v>34</v>
      </c>
      <c r="O2202" s="1" t="s">
        <v>29</v>
      </c>
      <c r="P2202" s="3">
        <f>Orders[[#This Row],[Quantity]]*Orders[[#This Row],[UnitPrice]]*(1-Orders[[#This Row],[Discount]])</f>
        <v>35020.934999999998</v>
      </c>
      <c r="Q2202" s="1" t="str">
        <f>IF(AND(Orders[[#This Row],[Order Value]]&gt;50000,Orders[[#This Row],[Status]]="Completed"),"Yes","No")</f>
        <v>No</v>
      </c>
      <c r="R2202" s="1" t="str">
        <f>IF(OR(Orders[[#This Row],[Region]]="Dhaka",Orders[[#This Row],[Region]]="Chattogram"),"Priority","Standard")</f>
        <v>Priority</v>
      </c>
      <c r="S2202" s="1" t="str">
        <f>_xlfn.CONCAT(Orders[[#This Row],[OrderID]],Orders[[#This Row],[CustomerID]],Orders[[#This Row],[Order Value]])</f>
        <v>O02419C036735020.935</v>
      </c>
    </row>
    <row r="2203" spans="1:19" x14ac:dyDescent="0.25">
      <c r="A2203" s="1" t="s">
        <v>2678</v>
      </c>
      <c r="B2203" s="1" t="s">
        <v>493</v>
      </c>
      <c r="C2203" s="1" t="s">
        <v>50</v>
      </c>
      <c r="D2203" s="1" t="str">
        <f>VLOOKUP(C2203,Products[],2,FALSE)</f>
        <v>Kids Pro 311</v>
      </c>
      <c r="E2203" s="1" t="str">
        <f>VLOOKUP(Orders[[#This Row],[ProductID]],Products[],3,FALSE)</f>
        <v>Apparel</v>
      </c>
      <c r="F2203" s="1" t="s">
        <v>82</v>
      </c>
      <c r="G2203" s="1" t="str">
        <f>_xlfn.XLOOKUP(Orders[[#This Row],[CustomerID]],'Customers'!A:A,'Customers'!E:E)</f>
        <v>Consumer</v>
      </c>
      <c r="H2203" s="2">
        <v>45782</v>
      </c>
      <c r="I2203" s="2">
        <v>45796</v>
      </c>
      <c r="J2203">
        <v>16</v>
      </c>
      <c r="K2203">
        <v>2209.1999999999998</v>
      </c>
      <c r="L2203">
        <v>0.15</v>
      </c>
      <c r="M2203" s="1" t="s">
        <v>20</v>
      </c>
      <c r="N2203" s="1" t="s">
        <v>34</v>
      </c>
      <c r="O2203" s="1" t="s">
        <v>21</v>
      </c>
      <c r="P2203" s="3">
        <f>Orders[[#This Row],[Quantity]]*Orders[[#This Row],[UnitPrice]]*(1-Orders[[#This Row],[Discount]])</f>
        <v>30045.119999999995</v>
      </c>
      <c r="Q2203" s="1" t="str">
        <f>IF(AND(Orders[[#This Row],[Order Value]]&gt;50000,Orders[[#This Row],[Status]]="Completed"),"Yes","No")</f>
        <v>No</v>
      </c>
      <c r="R2203" s="1" t="str">
        <f>IF(OR(Orders[[#This Row],[Region]]="Dhaka",Orders[[#This Row],[Region]]="Chattogram"),"Priority","Standard")</f>
        <v>Priority</v>
      </c>
      <c r="S2203" s="1" t="str">
        <f>_xlfn.CONCAT(Orders[[#This Row],[OrderID]],Orders[[#This Row],[CustomerID]],Orders[[#This Row],[Order Value]])</f>
        <v>O03340C049330045.12</v>
      </c>
    </row>
    <row r="2204" spans="1:19" hidden="1" x14ac:dyDescent="0.25">
      <c r="A2204" s="1" t="s">
        <v>2679</v>
      </c>
      <c r="B2204" s="1" t="s">
        <v>1507</v>
      </c>
      <c r="C2204" s="1" t="s">
        <v>95</v>
      </c>
      <c r="D2204" s="1" t="e">
        <f>VLOOKUP(C2204,Products[],2,FALSE)</f>
        <v>#N/A</v>
      </c>
      <c r="E2204" s="1" t="e">
        <f>VLOOKUP(Orders[[#This Row],[ProductID]],Products[],3,FALSE)</f>
        <v>#N/A</v>
      </c>
      <c r="F2204" s="1" t="s">
        <v>33</v>
      </c>
      <c r="G2204" s="1" t="str">
        <f>_xlfn.XLOOKUP(Orders[[#This Row],[CustomerID]],'Customers'!A:A,'Customers'!E:E)</f>
        <v>consumer</v>
      </c>
      <c r="H2204" s="2">
        <v>45569</v>
      </c>
      <c r="I2204" s="2">
        <v>45581</v>
      </c>
      <c r="J2204">
        <v>17</v>
      </c>
      <c r="K2204">
        <v>7289.74</v>
      </c>
      <c r="L2204">
        <v>0</v>
      </c>
      <c r="M2204" s="1" t="s">
        <v>20</v>
      </c>
      <c r="N2204" s="1" t="s">
        <v>34</v>
      </c>
      <c r="O2204" s="1" t="s">
        <v>29</v>
      </c>
      <c r="P2204" s="3">
        <f>Orders[[#This Row],[Quantity]]*Orders[[#This Row],[UnitPrice]]*(1-Orders[[#This Row],[Discount]])</f>
        <v>123925.58</v>
      </c>
      <c r="Q2204" s="1" t="str">
        <f>IF(AND(Orders[[#This Row],[Order Value]]&gt;50000,Orders[[#This Row],[Status]]="Completed"),"Yes","No")</f>
        <v>Yes</v>
      </c>
      <c r="R2204" s="1" t="str">
        <f>IF(OR(Orders[[#This Row],[Region]]="Dhaka",Orders[[#This Row],[Region]]="Chattogram"),"Priority","Standard")</f>
        <v>Priority</v>
      </c>
      <c r="S2204" s="1" t="str">
        <f>_xlfn.CONCAT(Orders[[#This Row],[OrderID]],Orders[[#This Row],[CustomerID]],Orders[[#This Row],[Order Value]])</f>
        <v>O04489C0072123925.58</v>
      </c>
    </row>
    <row r="2205" spans="1:19" x14ac:dyDescent="0.25">
      <c r="A2205" s="1" t="s">
        <v>2680</v>
      </c>
      <c r="B2205" s="1" t="s">
        <v>936</v>
      </c>
      <c r="C2205" s="1" t="s">
        <v>160</v>
      </c>
      <c r="D2205" s="1" t="str">
        <f>VLOOKUP(C2205,Products[],2,FALSE)</f>
        <v>Audio Pro 619</v>
      </c>
      <c r="E2205" s="1" t="str">
        <f>VLOOKUP(Orders[[#This Row],[ProductID]],Products[],3,FALSE)</f>
        <v>Electronics</v>
      </c>
      <c r="F2205" s="1" t="s">
        <v>105</v>
      </c>
      <c r="G2205" s="1" t="str">
        <f>_xlfn.XLOOKUP(Orders[[#This Row],[CustomerID]],'Customers'!A:A,'Customers'!E:E)</f>
        <v>Corporate</v>
      </c>
      <c r="H2205" s="2">
        <v>45792</v>
      </c>
      <c r="I2205" s="2">
        <v>45801</v>
      </c>
      <c r="J2205">
        <v>21</v>
      </c>
      <c r="K2205">
        <v>118.54</v>
      </c>
      <c r="L2205">
        <v>0.15</v>
      </c>
      <c r="M2205" s="1" t="s">
        <v>39</v>
      </c>
      <c r="N2205" s="1" t="s">
        <v>28</v>
      </c>
      <c r="O2205" s="1" t="s">
        <v>21</v>
      </c>
      <c r="P2205" s="3">
        <f>Orders[[#This Row],[Quantity]]*Orders[[#This Row],[UnitPrice]]*(1-Orders[[#This Row],[Discount]])</f>
        <v>2115.9389999999999</v>
      </c>
      <c r="Q2205" s="1" t="str">
        <f>IF(AND(Orders[[#This Row],[Order Value]]&gt;50000,Orders[[#This Row],[Status]]="Completed"),"Yes","No")</f>
        <v>No</v>
      </c>
      <c r="R2205" s="1" t="str">
        <f>IF(OR(Orders[[#This Row],[Region]]="Dhaka",Orders[[#This Row],[Region]]="Chattogram"),"Priority","Standard")</f>
        <v>Standard</v>
      </c>
      <c r="S2205" s="1" t="str">
        <f>_xlfn.CONCAT(Orders[[#This Row],[OrderID]],Orders[[#This Row],[CustomerID]],Orders[[#This Row],[Order Value]])</f>
        <v>O05859C00202115.939</v>
      </c>
    </row>
    <row r="2206" spans="1:19" hidden="1" x14ac:dyDescent="0.25">
      <c r="A2206" s="1" t="s">
        <v>2681</v>
      </c>
      <c r="B2206" s="1" t="s">
        <v>449</v>
      </c>
      <c r="C2206" s="1" t="s">
        <v>248</v>
      </c>
      <c r="D2206" s="1" t="e">
        <f>VLOOKUP(C2206,Products[],2,FALSE)</f>
        <v>#N/A</v>
      </c>
      <c r="E2206" s="1" t="e">
        <f>VLOOKUP(Orders[[#This Row],[ProductID]],Products[],3,FALSE)</f>
        <v>#N/A</v>
      </c>
      <c r="F2206" s="1" t="s">
        <v>42</v>
      </c>
      <c r="G2206" s="1" t="str">
        <f>_xlfn.XLOOKUP(Orders[[#This Row],[CustomerID]],'Customers'!A:A,'Customers'!E:E)</f>
        <v>SMB</v>
      </c>
      <c r="H2206" s="2">
        <v>45428</v>
      </c>
      <c r="I2206" s="2">
        <v>45434</v>
      </c>
      <c r="J2206">
        <v>24</v>
      </c>
      <c r="K2206">
        <v>6582</v>
      </c>
      <c r="L2206">
        <v>0.15</v>
      </c>
      <c r="M2206" s="1" t="s">
        <v>14</v>
      </c>
      <c r="N2206" s="1" t="s">
        <v>15</v>
      </c>
      <c r="O2206" s="1" t="s">
        <v>35</v>
      </c>
      <c r="P2206" s="3">
        <f>Orders[[#This Row],[Quantity]]*Orders[[#This Row],[UnitPrice]]*(1-Orders[[#This Row],[Discount]])</f>
        <v>134272.79999999999</v>
      </c>
      <c r="Q2206" s="1" t="str">
        <f>IF(AND(Orders[[#This Row],[Order Value]]&gt;50000,Orders[[#This Row],[Status]]="Completed"),"Yes","No")</f>
        <v>No</v>
      </c>
      <c r="R2206" s="1" t="str">
        <f>IF(OR(Orders[[#This Row],[Region]]="Dhaka",Orders[[#This Row],[Region]]="Chattogram"),"Priority","Standard")</f>
        <v>Standard</v>
      </c>
      <c r="S2206" s="1" t="str">
        <f>_xlfn.CONCAT(Orders[[#This Row],[OrderID]],Orders[[#This Row],[CustomerID]],Orders[[#This Row],[Order Value]])</f>
        <v>O00443C0209134272.8</v>
      </c>
    </row>
    <row r="2207" spans="1:19" x14ac:dyDescent="0.25">
      <c r="A2207" s="1" t="s">
        <v>2682</v>
      </c>
      <c r="B2207" s="1" t="s">
        <v>321</v>
      </c>
      <c r="C2207" s="1" t="s">
        <v>176</v>
      </c>
      <c r="D2207" s="1" t="str">
        <f>VLOOKUP(C2207,Products[],2,FALSE)</f>
        <v>Decor Standard 312 (New)</v>
      </c>
      <c r="E2207" s="1" t="str">
        <f>VLOOKUP(Orders[[#This Row],[ProductID]],Products[],3,FALSE)</f>
        <v>Furniture</v>
      </c>
      <c r="F2207" s="1" t="s">
        <v>59</v>
      </c>
      <c r="G2207" s="1" t="str">
        <f>_xlfn.XLOOKUP(Orders[[#This Row],[CustomerID]],'Customers'!A:A,'Customers'!E:E)</f>
        <v>consumer</v>
      </c>
      <c r="H2207" s="2">
        <v>46018</v>
      </c>
      <c r="I2207" s="2">
        <v>46016</v>
      </c>
      <c r="J2207">
        <v>21</v>
      </c>
      <c r="K2207">
        <v>3232.34</v>
      </c>
      <c r="L2207">
        <v>0.2</v>
      </c>
      <c r="M2207" s="1" t="s">
        <v>20</v>
      </c>
      <c r="N2207" s="1" t="s">
        <v>34</v>
      </c>
      <c r="O2207" s="1" t="s">
        <v>29</v>
      </c>
      <c r="P2207" s="3">
        <f>Orders[[#This Row],[Quantity]]*Orders[[#This Row],[UnitPrice]]*(1-Orders[[#This Row],[Discount]])</f>
        <v>54303.312000000005</v>
      </c>
      <c r="Q2207" s="1" t="str">
        <f>IF(AND(Orders[[#This Row],[Order Value]]&gt;50000,Orders[[#This Row],[Status]]="Completed"),"Yes","No")</f>
        <v>Yes</v>
      </c>
      <c r="R2207" s="1" t="str">
        <f>IF(OR(Orders[[#This Row],[Region]]="Dhaka",Orders[[#This Row],[Region]]="Chattogram"),"Priority","Standard")</f>
        <v>Priority</v>
      </c>
      <c r="S2207" s="1" t="str">
        <f>_xlfn.CONCAT(Orders[[#This Row],[OrderID]],Orders[[#This Row],[CustomerID]],Orders[[#This Row],[Order Value]])</f>
        <v>O05883C030454303.312</v>
      </c>
    </row>
    <row r="2208" spans="1:19" x14ac:dyDescent="0.25">
      <c r="A2208" s="1" t="s">
        <v>2683</v>
      </c>
      <c r="B2208" s="1" t="s">
        <v>1144</v>
      </c>
      <c r="C2208" s="1" t="s">
        <v>230</v>
      </c>
      <c r="D2208" s="1" t="str">
        <f>VLOOKUP(C2208,Products[],2,FALSE)</f>
        <v>Footwear Eco 532</v>
      </c>
      <c r="E2208" s="1" t="str">
        <f>VLOOKUP(Orders[[#This Row],[ProductID]],Products[],3,FALSE)</f>
        <v>Apparel</v>
      </c>
      <c r="F2208" s="1" t="s">
        <v>19</v>
      </c>
      <c r="G2208" s="1" t="str">
        <f>_xlfn.XLOOKUP(Orders[[#This Row],[CustomerID]],'Customers'!A:A,'Customers'!E:E)</f>
        <v>consumer</v>
      </c>
      <c r="H2208" s="2">
        <v>45463</v>
      </c>
      <c r="I2208" s="2">
        <v>45471</v>
      </c>
      <c r="J2208">
        <v>14</v>
      </c>
      <c r="K2208">
        <v>5782.41</v>
      </c>
      <c r="L2208">
        <v>0.15</v>
      </c>
      <c r="M2208" s="1" t="s">
        <v>20</v>
      </c>
      <c r="N2208" s="1" t="s">
        <v>34</v>
      </c>
      <c r="O2208" s="1" t="s">
        <v>21</v>
      </c>
      <c r="P2208" s="3">
        <f>Orders[[#This Row],[Quantity]]*Orders[[#This Row],[UnitPrice]]*(1-Orders[[#This Row],[Discount]])</f>
        <v>68810.678999999989</v>
      </c>
      <c r="Q2208" s="1" t="str">
        <f>IF(AND(Orders[[#This Row],[Order Value]]&gt;50000,Orders[[#This Row],[Status]]="Completed"),"Yes","No")</f>
        <v>Yes</v>
      </c>
      <c r="R2208" s="1" t="str">
        <f>IF(OR(Orders[[#This Row],[Region]]="Dhaka",Orders[[#This Row],[Region]]="Chattogram"),"Priority","Standard")</f>
        <v>Priority</v>
      </c>
      <c r="S2208" s="1" t="str">
        <f>_xlfn.CONCAT(Orders[[#This Row],[OrderID]],Orders[[#This Row],[CustomerID]],Orders[[#This Row],[Order Value]])</f>
        <v>O04556C014968810.679</v>
      </c>
    </row>
    <row r="2209" spans="1:19" x14ac:dyDescent="0.25">
      <c r="A2209" s="1" t="s">
        <v>2684</v>
      </c>
      <c r="B2209" s="1" t="s">
        <v>1320</v>
      </c>
      <c r="C2209" s="1" t="s">
        <v>201</v>
      </c>
      <c r="D2209" s="1" t="str">
        <f>VLOOKUP(C2209,Products[],2,FALSE)</f>
        <v>Men Lite 154 (New)</v>
      </c>
      <c r="E2209" s="1" t="str">
        <f>VLOOKUP(Orders[[#This Row],[ProductID]],Products[],3,FALSE)</f>
        <v>Apparel</v>
      </c>
      <c r="F2209" s="1" t="s">
        <v>55</v>
      </c>
      <c r="G2209" s="1" t="str">
        <f>_xlfn.XLOOKUP(Orders[[#This Row],[CustomerID]],'Customers'!A:A,'Customers'!E:E)</f>
        <v>SMB</v>
      </c>
      <c r="H2209" s="2">
        <v>45396</v>
      </c>
      <c r="I2209" s="2">
        <v>45403</v>
      </c>
      <c r="J2209">
        <v>7</v>
      </c>
      <c r="K2209">
        <v>1640.73</v>
      </c>
      <c r="L2209">
        <v>0.1</v>
      </c>
      <c r="M2209" s="1" t="s">
        <v>52</v>
      </c>
      <c r="N2209" s="1" t="s">
        <v>34</v>
      </c>
      <c r="O2209" s="1" t="s">
        <v>35</v>
      </c>
      <c r="P2209" s="3">
        <f>Orders[[#This Row],[Quantity]]*Orders[[#This Row],[UnitPrice]]*(1-Orders[[#This Row],[Discount]])</f>
        <v>10336.599</v>
      </c>
      <c r="Q2209" s="1" t="str">
        <f>IF(AND(Orders[[#This Row],[Order Value]]&gt;50000,Orders[[#This Row],[Status]]="Completed"),"Yes","No")</f>
        <v>No</v>
      </c>
      <c r="R2209" s="1" t="str">
        <f>IF(OR(Orders[[#This Row],[Region]]="Dhaka",Orders[[#This Row],[Region]]="Chattogram"),"Priority","Standard")</f>
        <v>Priority</v>
      </c>
      <c r="S2209" s="1" t="str">
        <f>_xlfn.CONCAT(Orders[[#This Row],[OrderID]],Orders[[#This Row],[CustomerID]],Orders[[#This Row],[Order Value]])</f>
        <v>O00944C042410336.599</v>
      </c>
    </row>
    <row r="2210" spans="1:19" hidden="1" x14ac:dyDescent="0.25">
      <c r="A2210" s="1" t="s">
        <v>2685</v>
      </c>
      <c r="B2210" s="1" t="s">
        <v>53</v>
      </c>
      <c r="C2210" s="1" t="s">
        <v>38</v>
      </c>
      <c r="D2210" s="1" t="e">
        <f>VLOOKUP(C2210,Products[],2,FALSE)</f>
        <v>#N/A</v>
      </c>
      <c r="E2210" s="1" t="e">
        <f>VLOOKUP(Orders[[#This Row],[ProductID]],Products[],3,FALSE)</f>
        <v>#N/A</v>
      </c>
      <c r="F2210" s="1" t="s">
        <v>125</v>
      </c>
      <c r="G2210" s="1" t="str">
        <f>_xlfn.XLOOKUP(Orders[[#This Row],[CustomerID]],'Customers'!A:A,'Customers'!E:E)</f>
        <v>Consumer</v>
      </c>
      <c r="H2210" s="2">
        <v>45715</v>
      </c>
      <c r="I2210" s="2">
        <v>45719</v>
      </c>
      <c r="J2210">
        <v>15</v>
      </c>
      <c r="K2210">
        <v>4182.7299999999996</v>
      </c>
      <c r="L2210">
        <v>0.1</v>
      </c>
      <c r="M2210" s="1" t="s">
        <v>20</v>
      </c>
      <c r="N2210" s="1" t="s">
        <v>34</v>
      </c>
      <c r="O2210" s="1" t="s">
        <v>35</v>
      </c>
      <c r="P2210" s="3">
        <f>Orders[[#This Row],[Quantity]]*Orders[[#This Row],[UnitPrice]]*(1-Orders[[#This Row],[Discount]])</f>
        <v>56466.854999999996</v>
      </c>
      <c r="Q2210" s="1" t="str">
        <f>IF(AND(Orders[[#This Row],[Order Value]]&gt;50000,Orders[[#This Row],[Status]]="Completed"),"Yes","No")</f>
        <v>Yes</v>
      </c>
      <c r="R2210" s="1" t="str">
        <f>IF(OR(Orders[[#This Row],[Region]]="Dhaka",Orders[[#This Row],[Region]]="Chattogram"),"Priority","Standard")</f>
        <v>Priority</v>
      </c>
      <c r="S2210" s="1" t="str">
        <f>_xlfn.CONCAT(Orders[[#This Row],[OrderID]],Orders[[#This Row],[CustomerID]],Orders[[#This Row],[Order Value]])</f>
        <v>O04273C003556466.855</v>
      </c>
    </row>
    <row r="2211" spans="1:19" x14ac:dyDescent="0.25">
      <c r="A2211" s="1" t="s">
        <v>2686</v>
      </c>
      <c r="B2211" s="1" t="s">
        <v>677</v>
      </c>
      <c r="C2211" s="1" t="s">
        <v>54</v>
      </c>
      <c r="D2211" s="1" t="str">
        <f>VLOOKUP(C2211,Products[],2,FALSE)</f>
        <v>Women Lite 643</v>
      </c>
      <c r="E2211" s="1" t="str">
        <f>VLOOKUP(Orders[[#This Row],[ProductID]],Products[],3,FALSE)</f>
        <v>Apparel</v>
      </c>
      <c r="F2211" s="1" t="s">
        <v>79</v>
      </c>
      <c r="G2211" s="1" t="str">
        <f>_xlfn.XLOOKUP(Orders[[#This Row],[CustomerID]],'Customers'!A:A,'Customers'!E:E)</f>
        <v>Corporate</v>
      </c>
      <c r="H2211" s="2">
        <v>45888</v>
      </c>
      <c r="I2211" s="2">
        <v>45898</v>
      </c>
      <c r="J2211">
        <v>17</v>
      </c>
      <c r="K2211">
        <v>3575.91</v>
      </c>
      <c r="L2211">
        <v>0</v>
      </c>
      <c r="M2211" s="1" t="s">
        <v>52</v>
      </c>
      <c r="N2211" s="1" t="s">
        <v>34</v>
      </c>
      <c r="O2211" s="1" t="s">
        <v>29</v>
      </c>
      <c r="P2211" s="3">
        <f>Orders[[#This Row],[Quantity]]*Orders[[#This Row],[UnitPrice]]*(1-Orders[[#This Row],[Discount]])</f>
        <v>60790.47</v>
      </c>
      <c r="Q2211" s="1" t="str">
        <f>IF(AND(Orders[[#This Row],[Order Value]]&gt;50000,Orders[[#This Row],[Status]]="Completed"),"Yes","No")</f>
        <v>Yes</v>
      </c>
      <c r="R2211" s="1" t="str">
        <f>IF(OR(Orders[[#This Row],[Region]]="Dhaka",Orders[[#This Row],[Region]]="Chattogram"),"Priority","Standard")</f>
        <v>Priority</v>
      </c>
      <c r="S2211" s="1" t="str">
        <f>_xlfn.CONCAT(Orders[[#This Row],[OrderID]],Orders[[#This Row],[CustomerID]],Orders[[#This Row],[Order Value]])</f>
        <v>O05201C011360790.47</v>
      </c>
    </row>
    <row r="2212" spans="1:19" x14ac:dyDescent="0.25">
      <c r="A2212" s="1" t="s">
        <v>2687</v>
      </c>
      <c r="B2212" s="1" t="s">
        <v>80</v>
      </c>
      <c r="C2212" s="1" t="s">
        <v>473</v>
      </c>
      <c r="D2212" s="1" t="str">
        <f>VLOOKUP(C2212,Products[],2,FALSE)</f>
        <v>Laptops Prime 770</v>
      </c>
      <c r="E2212" s="1" t="str">
        <f>VLOOKUP(Orders[[#This Row],[ProductID]],Products[],3,FALSE)</f>
        <v>Electronics</v>
      </c>
      <c r="F2212" s="1" t="s">
        <v>23</v>
      </c>
      <c r="G2212" s="1" t="str">
        <f>_xlfn.XLOOKUP(Orders[[#This Row],[CustomerID]],'Customers'!A:A,'Customers'!E:E)</f>
        <v>SMB</v>
      </c>
      <c r="H2212" s="2">
        <v>45597</v>
      </c>
      <c r="I2212" s="2">
        <v>45599</v>
      </c>
      <c r="J2212">
        <v>17</v>
      </c>
      <c r="K2212">
        <v>7889.81</v>
      </c>
      <c r="L2212">
        <v>0</v>
      </c>
      <c r="M2212" s="1" t="s">
        <v>39</v>
      </c>
      <c r="N2212" s="1" t="s">
        <v>84</v>
      </c>
      <c r="O2212" s="1" t="s">
        <v>21</v>
      </c>
      <c r="P2212" s="3">
        <f>Orders[[#This Row],[Quantity]]*Orders[[#This Row],[UnitPrice]]*(1-Orders[[#This Row],[Discount]])</f>
        <v>134126.77000000002</v>
      </c>
      <c r="Q2212" s="1" t="str">
        <f>IF(AND(Orders[[#This Row],[Order Value]]&gt;50000,Orders[[#This Row],[Status]]="Completed"),"Yes","No")</f>
        <v>No</v>
      </c>
      <c r="R2212" s="1" t="str">
        <f>IF(OR(Orders[[#This Row],[Region]]="Dhaka",Orders[[#This Row],[Region]]="Chattogram"),"Priority","Standard")</f>
        <v>Standard</v>
      </c>
      <c r="S2212" s="1" t="str">
        <f>_xlfn.CONCAT(Orders[[#This Row],[OrderID]],Orders[[#This Row],[CustomerID]],Orders[[#This Row],[Order Value]])</f>
        <v>O03198C0083134126.77</v>
      </c>
    </row>
    <row r="2213" spans="1:19" x14ac:dyDescent="0.25">
      <c r="A2213" s="1" t="s">
        <v>1987</v>
      </c>
      <c r="B2213" s="1" t="s">
        <v>83</v>
      </c>
      <c r="C2213" s="1" t="s">
        <v>111</v>
      </c>
      <c r="D2213" s="1" t="str">
        <f>VLOOKUP(C2213,Products[],2,FALSE)</f>
        <v>Footwear Eco 867</v>
      </c>
      <c r="E2213" s="1" t="str">
        <f>VLOOKUP(Orders[[#This Row],[ProductID]],Products[],3,FALSE)</f>
        <v>Apparel</v>
      </c>
      <c r="F2213" s="1" t="s">
        <v>55</v>
      </c>
      <c r="G2213" s="1" t="str">
        <f>_xlfn.XLOOKUP(Orders[[#This Row],[CustomerID]],'Customers'!A:A,'Customers'!E:E)</f>
        <v>consumer</v>
      </c>
      <c r="H2213" s="2">
        <v>45659</v>
      </c>
      <c r="I2213" s="2">
        <v>45664</v>
      </c>
      <c r="J2213">
        <v>20</v>
      </c>
      <c r="K2213">
        <v>3335.07</v>
      </c>
      <c r="L2213">
        <v>0.05</v>
      </c>
      <c r="M2213" s="1" t="s">
        <v>43</v>
      </c>
      <c r="N2213" s="1" t="s">
        <v>34</v>
      </c>
      <c r="O2213" s="1" t="s">
        <v>35</v>
      </c>
      <c r="P2213" s="3">
        <f>Orders[[#This Row],[Quantity]]*Orders[[#This Row],[UnitPrice]]*(1-Orders[[#This Row],[Discount]])</f>
        <v>63366.33</v>
      </c>
      <c r="Q2213" s="1" t="str">
        <f>IF(AND(Orders[[#This Row],[Order Value]]&gt;50000,Orders[[#This Row],[Status]]="Completed"),"Yes","No")</f>
        <v>Yes</v>
      </c>
      <c r="R2213" s="1" t="str">
        <f>IF(OR(Orders[[#This Row],[Region]]="Dhaka",Orders[[#This Row],[Region]]="Chattogram"),"Priority","Standard")</f>
        <v>Standard</v>
      </c>
      <c r="S2213" s="1" t="str">
        <f>_xlfn.CONCAT(Orders[[#This Row],[OrderID]],Orders[[#This Row],[CustomerID]],Orders[[#This Row],[Order Value]])</f>
        <v>O01038C018663366.33</v>
      </c>
    </row>
    <row r="2214" spans="1:19" x14ac:dyDescent="0.25">
      <c r="A2214" s="1" t="s">
        <v>2688</v>
      </c>
      <c r="B2214" s="1" t="s">
        <v>113</v>
      </c>
      <c r="C2214" s="1" t="s">
        <v>284</v>
      </c>
      <c r="D2214" s="1" t="str">
        <f>VLOOKUP(C2214,Products[],2,FALSE)</f>
        <v>Labels Lite 562</v>
      </c>
      <c r="E2214" s="1" t="str">
        <f>VLOOKUP(Orders[[#This Row],[ProductID]],Products[],3,FALSE)</f>
        <v>Office Supplies</v>
      </c>
      <c r="F2214" s="1" t="s">
        <v>33</v>
      </c>
      <c r="G2214" s="1" t="str">
        <f>_xlfn.XLOOKUP(Orders[[#This Row],[CustomerID]],'Customers'!A:A,'Customers'!E:E)</f>
        <v>Home Office</v>
      </c>
      <c r="H2214" s="2">
        <v>45374</v>
      </c>
      <c r="I2214" s="2">
        <v>45388</v>
      </c>
      <c r="J2214">
        <v>6</v>
      </c>
      <c r="K2214">
        <v>4601.8999999999996</v>
      </c>
      <c r="L2214">
        <v>0.15</v>
      </c>
      <c r="M2214" s="1" t="s">
        <v>43</v>
      </c>
      <c r="N2214" s="1" t="s">
        <v>28</v>
      </c>
      <c r="O2214" s="1" t="s">
        <v>21</v>
      </c>
      <c r="P2214" s="3">
        <f>Orders[[#This Row],[Quantity]]*Orders[[#This Row],[UnitPrice]]*(1-Orders[[#This Row],[Discount]])</f>
        <v>23469.69</v>
      </c>
      <c r="Q2214" s="1" t="str">
        <f>IF(AND(Orders[[#This Row],[Order Value]]&gt;50000,Orders[[#This Row],[Status]]="Completed"),"Yes","No")</f>
        <v>No</v>
      </c>
      <c r="R2214" s="1" t="str">
        <f>IF(OR(Orders[[#This Row],[Region]]="Dhaka",Orders[[#This Row],[Region]]="Chattogram"),"Priority","Standard")</f>
        <v>Standard</v>
      </c>
      <c r="S2214" s="1" t="str">
        <f>_xlfn.CONCAT(Orders[[#This Row],[OrderID]],Orders[[#This Row],[CustomerID]],Orders[[#This Row],[Order Value]])</f>
        <v>O04577C039723469.69</v>
      </c>
    </row>
    <row r="2215" spans="1:19" x14ac:dyDescent="0.25">
      <c r="A2215" s="1" t="s">
        <v>2689</v>
      </c>
      <c r="B2215" s="1" t="s">
        <v>135</v>
      </c>
      <c r="C2215" s="1" t="s">
        <v>22</v>
      </c>
      <c r="D2215" s="1" t="str">
        <f>VLOOKUP(C2215,Products[],2,FALSE)</f>
        <v>Laptops Lite 159</v>
      </c>
      <c r="E2215" s="1" t="str">
        <f>VLOOKUP(Orders[[#This Row],[ProductID]],Products[],3,FALSE)</f>
        <v>Electronics</v>
      </c>
      <c r="F2215" s="1" t="s">
        <v>47</v>
      </c>
      <c r="G2215" s="1" t="str">
        <f>_xlfn.XLOOKUP(Orders[[#This Row],[CustomerID]],'Customers'!A:A,'Customers'!E:E)</f>
        <v>SMB</v>
      </c>
      <c r="H2215" s="2">
        <v>45887</v>
      </c>
      <c r="I2215" s="2">
        <v>45888</v>
      </c>
      <c r="J2215">
        <v>18</v>
      </c>
      <c r="K2215">
        <v>6090.57</v>
      </c>
      <c r="L2215">
        <v>0</v>
      </c>
      <c r="M2215" s="1" t="s">
        <v>52</v>
      </c>
      <c r="N2215" s="1" t="s">
        <v>34</v>
      </c>
      <c r="O2215" s="1" t="s">
        <v>24</v>
      </c>
      <c r="P2215" s="3">
        <f>Orders[[#This Row],[Quantity]]*Orders[[#This Row],[UnitPrice]]*(1-Orders[[#This Row],[Discount]])</f>
        <v>109630.26</v>
      </c>
      <c r="Q2215" s="1" t="str">
        <f>IF(AND(Orders[[#This Row],[Order Value]]&gt;50000,Orders[[#This Row],[Status]]="Completed"),"Yes","No")</f>
        <v>Yes</v>
      </c>
      <c r="R2215" s="1" t="str">
        <f>IF(OR(Orders[[#This Row],[Region]]="Dhaka",Orders[[#This Row],[Region]]="Chattogram"),"Priority","Standard")</f>
        <v>Priority</v>
      </c>
      <c r="S2215" s="1" t="str">
        <f>_xlfn.CONCAT(Orders[[#This Row],[OrderID]],Orders[[#This Row],[CustomerID]],Orders[[#This Row],[Order Value]])</f>
        <v>O01046C0212109630.26</v>
      </c>
    </row>
    <row r="2216" spans="1:19" x14ac:dyDescent="0.25">
      <c r="A2216" s="1" t="s">
        <v>2690</v>
      </c>
      <c r="B2216" s="1" t="s">
        <v>727</v>
      </c>
      <c r="C2216" s="1" t="s">
        <v>178</v>
      </c>
      <c r="D2216" s="1" t="str">
        <f>VLOOKUP(C2216,Products[],2,FALSE)</f>
        <v>Personal Care Mini 570</v>
      </c>
      <c r="E2216" s="1" t="str">
        <f>VLOOKUP(Orders[[#This Row],[ProductID]],Products[],3,FALSE)</f>
        <v>Groceries</v>
      </c>
      <c r="F2216" s="1" t="s">
        <v>13</v>
      </c>
      <c r="G2216" s="1" t="str">
        <f>_xlfn.XLOOKUP(Orders[[#This Row],[CustomerID]],'Customers'!A:A,'Customers'!E:E)</f>
        <v>consumer</v>
      </c>
      <c r="H2216" s="2">
        <v>45397</v>
      </c>
      <c r="I2216" s="2">
        <v>45404</v>
      </c>
      <c r="J2216">
        <v>4</v>
      </c>
      <c r="K2216">
        <v>3688.56</v>
      </c>
      <c r="L2216">
        <v>0</v>
      </c>
      <c r="M2216" s="1" t="s">
        <v>43</v>
      </c>
      <c r="N2216" s="1" t="s">
        <v>34</v>
      </c>
      <c r="O2216" s="1" t="s">
        <v>21</v>
      </c>
      <c r="P2216" s="3">
        <f>Orders[[#This Row],[Quantity]]*Orders[[#This Row],[UnitPrice]]*(1-Orders[[#This Row],[Discount]])</f>
        <v>14754.24</v>
      </c>
      <c r="Q2216" s="1" t="str">
        <f>IF(AND(Orders[[#This Row],[Order Value]]&gt;50000,Orders[[#This Row],[Status]]="Completed"),"Yes","No")</f>
        <v>No</v>
      </c>
      <c r="R2216" s="1" t="str">
        <f>IF(OR(Orders[[#This Row],[Region]]="Dhaka",Orders[[#This Row],[Region]]="Chattogram"),"Priority","Standard")</f>
        <v>Standard</v>
      </c>
      <c r="S2216" s="1" t="str">
        <f>_xlfn.CONCAT(Orders[[#This Row],[OrderID]],Orders[[#This Row],[CustomerID]],Orders[[#This Row],[Order Value]])</f>
        <v>O03968C045614754.24</v>
      </c>
    </row>
    <row r="2217" spans="1:19" x14ac:dyDescent="0.25">
      <c r="A2217" s="1" t="s">
        <v>2691</v>
      </c>
      <c r="B2217" s="1" t="s">
        <v>64</v>
      </c>
      <c r="C2217" s="1" t="s">
        <v>270</v>
      </c>
      <c r="D2217" s="1" t="str">
        <f>VLOOKUP(C2217,Products[],2,FALSE)</f>
        <v>Storage Mini 899</v>
      </c>
      <c r="E2217" s="1" t="str">
        <f>VLOOKUP(Orders[[#This Row],[ProductID]],Products[],3,FALSE)</f>
        <v>Furniture</v>
      </c>
      <c r="F2217" s="1" t="s">
        <v>105</v>
      </c>
      <c r="G2217" s="1" t="str">
        <f>_xlfn.XLOOKUP(Orders[[#This Row],[CustomerID]],'Customers'!A:A,'Customers'!E:E)</f>
        <v>consumer</v>
      </c>
      <c r="H2217" s="2">
        <v>45385</v>
      </c>
      <c r="I2217" s="2">
        <v>45396</v>
      </c>
      <c r="J2217">
        <v>17</v>
      </c>
      <c r="K2217">
        <v>1771.66</v>
      </c>
      <c r="L2217">
        <v>0.2</v>
      </c>
      <c r="M2217" s="1" t="s">
        <v>43</v>
      </c>
      <c r="N2217" s="1" t="s">
        <v>34</v>
      </c>
      <c r="O2217" s="1" t="s">
        <v>24</v>
      </c>
      <c r="P2217" s="3">
        <f>Orders[[#This Row],[Quantity]]*Orders[[#This Row],[UnitPrice]]*(1-Orders[[#This Row],[Discount]])</f>
        <v>24094.576000000001</v>
      </c>
      <c r="Q2217" s="1" t="str">
        <f>IF(AND(Orders[[#This Row],[Order Value]]&gt;50000,Orders[[#This Row],[Status]]="Completed"),"Yes","No")</f>
        <v>No</v>
      </c>
      <c r="R2217" s="1" t="str">
        <f>IF(OR(Orders[[#This Row],[Region]]="Dhaka",Orders[[#This Row],[Region]]="Chattogram"),"Priority","Standard")</f>
        <v>Standard</v>
      </c>
      <c r="S2217" s="1" t="str">
        <f>_xlfn.CONCAT(Orders[[#This Row],[OrderID]],Orders[[#This Row],[CustomerID]],Orders[[#This Row],[Order Value]])</f>
        <v>O01304C024924094.576</v>
      </c>
    </row>
    <row r="2218" spans="1:19" hidden="1" x14ac:dyDescent="0.25">
      <c r="A2218" s="1" t="s">
        <v>2692</v>
      </c>
      <c r="B2218" s="1" t="s">
        <v>1583</v>
      </c>
      <c r="C2218" s="1" t="s">
        <v>38</v>
      </c>
      <c r="D2218" s="1" t="e">
        <f>VLOOKUP(C2218,Products[],2,FALSE)</f>
        <v>#N/A</v>
      </c>
      <c r="E2218" s="1" t="e">
        <f>VLOOKUP(Orders[[#This Row],[ProductID]],Products[],3,FALSE)</f>
        <v>#N/A</v>
      </c>
      <c r="F2218" s="1" t="s">
        <v>55</v>
      </c>
      <c r="G2218" s="1" t="str">
        <f>_xlfn.XLOOKUP(Orders[[#This Row],[CustomerID]],'Customers'!A:A,'Customers'!E:E)</f>
        <v>consumer</v>
      </c>
      <c r="H2218" s="2">
        <v>45323</v>
      </c>
      <c r="I2218" s="2">
        <v>45336</v>
      </c>
      <c r="J2218">
        <v>20</v>
      </c>
      <c r="K2218">
        <v>119.45</v>
      </c>
      <c r="L2218">
        <v>0</v>
      </c>
      <c r="M2218" s="1" t="s">
        <v>14</v>
      </c>
      <c r="N2218" s="1" t="s">
        <v>34</v>
      </c>
      <c r="O2218" s="1" t="s">
        <v>24</v>
      </c>
      <c r="P2218" s="3">
        <f>Orders[[#This Row],[Quantity]]*Orders[[#This Row],[UnitPrice]]*(1-Orders[[#This Row],[Discount]])</f>
        <v>2389</v>
      </c>
      <c r="Q2218" s="1" t="str">
        <f>IF(AND(Orders[[#This Row],[Order Value]]&gt;50000,Orders[[#This Row],[Status]]="Completed"),"Yes","No")</f>
        <v>No</v>
      </c>
      <c r="R2218" s="1" t="str">
        <f>IF(OR(Orders[[#This Row],[Region]]="Dhaka",Orders[[#This Row],[Region]]="Chattogram"),"Priority","Standard")</f>
        <v>Standard</v>
      </c>
      <c r="S2218" s="1" t="str">
        <f>_xlfn.CONCAT(Orders[[#This Row],[OrderID]],Orders[[#This Row],[CustomerID]],Orders[[#This Row],[Order Value]])</f>
        <v>O04618C04182389</v>
      </c>
    </row>
    <row r="2219" spans="1:19" x14ac:dyDescent="0.25">
      <c r="A2219" s="1" t="s">
        <v>2693</v>
      </c>
      <c r="B2219" s="1" t="s">
        <v>982</v>
      </c>
      <c r="C2219" s="1" t="s">
        <v>22</v>
      </c>
      <c r="D2219" s="1" t="str">
        <f>VLOOKUP(C2219,Products[],2,FALSE)</f>
        <v>Laptops Lite 159</v>
      </c>
      <c r="E2219" s="1" t="str">
        <f>VLOOKUP(Orders[[#This Row],[ProductID]],Products[],3,FALSE)</f>
        <v>Electronics</v>
      </c>
      <c r="F2219" s="1" t="s">
        <v>59</v>
      </c>
      <c r="G2219" s="1" t="str">
        <f>_xlfn.XLOOKUP(Orders[[#This Row],[CustomerID]],'Customers'!A:A,'Customers'!E:E)</f>
        <v>consumer</v>
      </c>
      <c r="H2219" s="2">
        <v>45971</v>
      </c>
      <c r="I2219" s="2">
        <v>45969</v>
      </c>
      <c r="J2219">
        <v>16</v>
      </c>
      <c r="K2219">
        <v>5026.68</v>
      </c>
      <c r="L2219">
        <v>0</v>
      </c>
      <c r="M2219" s="1" t="s">
        <v>52</v>
      </c>
      <c r="N2219" s="1" t="s">
        <v>34</v>
      </c>
      <c r="O2219" s="1" t="s">
        <v>35</v>
      </c>
      <c r="P2219" s="3">
        <f>Orders[[#This Row],[Quantity]]*Orders[[#This Row],[UnitPrice]]*(1-Orders[[#This Row],[Discount]])</f>
        <v>80426.880000000005</v>
      </c>
      <c r="Q2219" s="1" t="str">
        <f>IF(AND(Orders[[#This Row],[Order Value]]&gt;50000,Orders[[#This Row],[Status]]="Completed"),"Yes","No")</f>
        <v>Yes</v>
      </c>
      <c r="R2219" s="1" t="str">
        <f>IF(OR(Orders[[#This Row],[Region]]="Dhaka",Orders[[#This Row],[Region]]="Chattogram"),"Priority","Standard")</f>
        <v>Priority</v>
      </c>
      <c r="S2219" s="1" t="str">
        <f>_xlfn.CONCAT(Orders[[#This Row],[OrderID]],Orders[[#This Row],[CustomerID]],Orders[[#This Row],[Order Value]])</f>
        <v>O03929C025680426.88</v>
      </c>
    </row>
    <row r="2220" spans="1:19" x14ac:dyDescent="0.25">
      <c r="A2220" s="1" t="s">
        <v>2694</v>
      </c>
      <c r="B2220" s="1" t="s">
        <v>423</v>
      </c>
      <c r="C2220" s="1" t="s">
        <v>46</v>
      </c>
      <c r="D2220" s="1" t="str">
        <f>VLOOKUP(C2220,Products[],2,FALSE)</f>
        <v>Tables Max 631</v>
      </c>
      <c r="E2220" s="1" t="str">
        <f>VLOOKUP(Orders[[#This Row],[ProductID]],Products[],3,FALSE)</f>
        <v>Furniture</v>
      </c>
      <c r="F2220" s="1" t="s">
        <v>13</v>
      </c>
      <c r="G2220" s="1" t="str">
        <f>_xlfn.XLOOKUP(Orders[[#This Row],[CustomerID]],'Customers'!A:A,'Customers'!E:E)</f>
        <v>SMB</v>
      </c>
      <c r="H2220" s="2">
        <v>45292</v>
      </c>
      <c r="I2220" s="2">
        <v>45300</v>
      </c>
      <c r="J2220">
        <v>13</v>
      </c>
      <c r="K2220">
        <v>1039.24</v>
      </c>
      <c r="L2220">
        <v>0.15</v>
      </c>
      <c r="M2220" s="1" t="s">
        <v>52</v>
      </c>
      <c r="N2220" s="1" t="s">
        <v>28</v>
      </c>
      <c r="O2220" s="1" t="s">
        <v>35</v>
      </c>
      <c r="P2220" s="3">
        <f>Orders[[#This Row],[Quantity]]*Orders[[#This Row],[UnitPrice]]*(1-Orders[[#This Row],[Discount]])</f>
        <v>11483.602000000001</v>
      </c>
      <c r="Q2220" s="1" t="str">
        <f>IF(AND(Orders[[#This Row],[Order Value]]&gt;50000,Orders[[#This Row],[Status]]="Completed"),"Yes","No")</f>
        <v>No</v>
      </c>
      <c r="R2220" s="1" t="str">
        <f>IF(OR(Orders[[#This Row],[Region]]="Dhaka",Orders[[#This Row],[Region]]="Chattogram"),"Priority","Standard")</f>
        <v>Priority</v>
      </c>
      <c r="S2220" s="1" t="str">
        <f>_xlfn.CONCAT(Orders[[#This Row],[OrderID]],Orders[[#This Row],[CustomerID]],Orders[[#This Row],[Order Value]])</f>
        <v>O04481C032811483.602</v>
      </c>
    </row>
    <row r="2221" spans="1:19" x14ac:dyDescent="0.25">
      <c r="A2221" s="1" t="s">
        <v>2695</v>
      </c>
      <c r="B2221" s="1" t="s">
        <v>867</v>
      </c>
      <c r="C2221" s="1" t="s">
        <v>154</v>
      </c>
      <c r="D2221" s="1" t="str">
        <f>VLOOKUP(C2221,Products[],2,FALSE)</f>
        <v>Household Standard 873</v>
      </c>
      <c r="E2221" s="1" t="str">
        <f>VLOOKUP(Orders[[#This Row],[ProductID]],Products[],3,FALSE)</f>
        <v>Groceries</v>
      </c>
      <c r="F2221" s="1" t="s">
        <v>23</v>
      </c>
      <c r="G2221" s="1" t="str">
        <f>_xlfn.XLOOKUP(Orders[[#This Row],[CustomerID]],'Customers'!A:A,'Customers'!E:E)</f>
        <v>Corporate</v>
      </c>
      <c r="H2221" s="2">
        <v>45738</v>
      </c>
      <c r="I2221" s="2">
        <v>45741</v>
      </c>
      <c r="J2221">
        <v>3</v>
      </c>
      <c r="K2221">
        <v>2825.61</v>
      </c>
      <c r="L2221">
        <v>0</v>
      </c>
      <c r="M2221" s="1" t="s">
        <v>52</v>
      </c>
      <c r="N2221" s="1" t="s">
        <v>34</v>
      </c>
      <c r="O2221" s="1" t="s">
        <v>21</v>
      </c>
      <c r="P2221" s="3">
        <f>Orders[[#This Row],[Quantity]]*Orders[[#This Row],[UnitPrice]]*(1-Orders[[#This Row],[Discount]])</f>
        <v>8476.83</v>
      </c>
      <c r="Q2221" s="1" t="str">
        <f>IF(AND(Orders[[#This Row],[Order Value]]&gt;50000,Orders[[#This Row],[Status]]="Completed"),"Yes","No")</f>
        <v>No</v>
      </c>
      <c r="R2221" s="1" t="str">
        <f>IF(OR(Orders[[#This Row],[Region]]="Dhaka",Orders[[#This Row],[Region]]="Chattogram"),"Priority","Standard")</f>
        <v>Priority</v>
      </c>
      <c r="S2221" s="1" t="str">
        <f>_xlfn.CONCAT(Orders[[#This Row],[OrderID]],Orders[[#This Row],[CustomerID]],Orders[[#This Row],[Order Value]])</f>
        <v>O03481C01428476.83</v>
      </c>
    </row>
    <row r="2222" spans="1:19" x14ac:dyDescent="0.25">
      <c r="A2222" s="1" t="s">
        <v>2696</v>
      </c>
      <c r="B2222" s="1" t="s">
        <v>990</v>
      </c>
      <c r="C2222" s="1" t="s">
        <v>270</v>
      </c>
      <c r="D2222" s="1" t="str">
        <f>VLOOKUP(C2222,Products[],2,FALSE)</f>
        <v>Storage Mini 899</v>
      </c>
      <c r="E2222" s="1" t="str">
        <f>VLOOKUP(Orders[[#This Row],[ProductID]],Products[],3,FALSE)</f>
        <v>Furniture</v>
      </c>
      <c r="F2222" s="1" t="s">
        <v>23</v>
      </c>
      <c r="G2222" s="1" t="str">
        <f>_xlfn.XLOOKUP(Orders[[#This Row],[CustomerID]],'Customers'!A:A,'Customers'!E:E)</f>
        <v>consumer</v>
      </c>
      <c r="H2222" s="2">
        <v>46012</v>
      </c>
      <c r="I2222" s="2">
        <v>46015</v>
      </c>
      <c r="J2222">
        <v>7</v>
      </c>
      <c r="K2222">
        <v>1932.43</v>
      </c>
      <c r="L2222">
        <v>0.15</v>
      </c>
      <c r="M2222" s="1" t="s">
        <v>39</v>
      </c>
      <c r="N2222" s="1" t="s">
        <v>34</v>
      </c>
      <c r="O2222" s="1" t="s">
        <v>29</v>
      </c>
      <c r="P2222" s="3">
        <f>Orders[[#This Row],[Quantity]]*Orders[[#This Row],[UnitPrice]]*(1-Orders[[#This Row],[Discount]])</f>
        <v>11497.958500000001</v>
      </c>
      <c r="Q2222" s="1" t="str">
        <f>IF(AND(Orders[[#This Row],[Order Value]]&gt;50000,Orders[[#This Row],[Status]]="Completed"),"Yes","No")</f>
        <v>No</v>
      </c>
      <c r="R2222" s="1" t="str">
        <f>IF(OR(Orders[[#This Row],[Region]]="Dhaka",Orders[[#This Row],[Region]]="Chattogram"),"Priority","Standard")</f>
        <v>Standard</v>
      </c>
      <c r="S2222" s="1" t="str">
        <f>_xlfn.CONCAT(Orders[[#This Row],[OrderID]],Orders[[#This Row],[CustomerID]],Orders[[#This Row],[Order Value]])</f>
        <v>O04205C029511497.9585</v>
      </c>
    </row>
    <row r="2223" spans="1:19" x14ac:dyDescent="0.25">
      <c r="A2223" s="1" t="s">
        <v>2697</v>
      </c>
      <c r="B2223" s="1" t="s">
        <v>1261</v>
      </c>
      <c r="C2223" s="1" t="s">
        <v>174</v>
      </c>
      <c r="D2223" s="1" t="str">
        <f>VLOOKUP(C2223,Products[],2,FALSE)</f>
        <v>Women Eco 309</v>
      </c>
      <c r="E2223" s="1" t="str">
        <f>VLOOKUP(Orders[[#This Row],[ProductID]],Products[],3,FALSE)</f>
        <v>Apparel</v>
      </c>
      <c r="F2223" s="1" t="s">
        <v>23</v>
      </c>
      <c r="G2223" s="1" t="str">
        <f>_xlfn.XLOOKUP(Orders[[#This Row],[CustomerID]],'Customers'!A:A,'Customers'!E:E)</f>
        <v>Corporate</v>
      </c>
      <c r="H2223" s="2">
        <v>45474</v>
      </c>
      <c r="I2223" s="2">
        <v>45486</v>
      </c>
      <c r="J2223">
        <v>18</v>
      </c>
      <c r="K2223">
        <v>7636.34</v>
      </c>
      <c r="L2223">
        <v>0.15</v>
      </c>
      <c r="M2223" s="1" t="s">
        <v>39</v>
      </c>
      <c r="N2223" s="1" t="s">
        <v>84</v>
      </c>
      <c r="O2223" s="1" t="s">
        <v>29</v>
      </c>
      <c r="P2223" s="3">
        <f>Orders[[#This Row],[Quantity]]*Orders[[#This Row],[UnitPrice]]*(1-Orders[[#This Row],[Discount]])</f>
        <v>116836.00199999999</v>
      </c>
      <c r="Q2223" s="1" t="str">
        <f>IF(AND(Orders[[#This Row],[Order Value]]&gt;50000,Orders[[#This Row],[Status]]="Completed"),"Yes","No")</f>
        <v>No</v>
      </c>
      <c r="R2223" s="1" t="str">
        <f>IF(OR(Orders[[#This Row],[Region]]="Dhaka",Orders[[#This Row],[Region]]="Chattogram"),"Priority","Standard")</f>
        <v>Standard</v>
      </c>
      <c r="S2223" s="1" t="str">
        <f>_xlfn.CONCAT(Orders[[#This Row],[OrderID]],Orders[[#This Row],[CustomerID]],Orders[[#This Row],[Order Value]])</f>
        <v>O02033C0464116836.002</v>
      </c>
    </row>
    <row r="2224" spans="1:19" x14ac:dyDescent="0.25">
      <c r="A2224" s="1" t="s">
        <v>2698</v>
      </c>
      <c r="B2224" s="1" t="s">
        <v>116</v>
      </c>
      <c r="C2224" s="1" t="s">
        <v>138</v>
      </c>
      <c r="D2224" s="1" t="str">
        <f>VLOOKUP(C2224,Products[],2,FALSE)</f>
        <v>Pens Deluxe 654</v>
      </c>
      <c r="E2224" s="1" t="str">
        <f>VLOOKUP(Orders[[#This Row],[ProductID]],Products[],3,FALSE)</f>
        <v>Office Supplies</v>
      </c>
      <c r="F2224" s="1" t="s">
        <v>63</v>
      </c>
      <c r="G2224" s="1" t="str">
        <f>_xlfn.XLOOKUP(Orders[[#This Row],[CustomerID]],'Customers'!A:A,'Customers'!E:E)</f>
        <v>Home Office</v>
      </c>
      <c r="H2224" s="2">
        <v>45457</v>
      </c>
      <c r="I2224" s="2">
        <v>45463</v>
      </c>
      <c r="J2224">
        <v>3</v>
      </c>
      <c r="K2224">
        <v>6560.9</v>
      </c>
      <c r="L2224">
        <v>0.05</v>
      </c>
      <c r="M2224" s="1" t="s">
        <v>52</v>
      </c>
      <c r="N2224" s="1" t="s">
        <v>34</v>
      </c>
      <c r="O2224" s="1" t="s">
        <v>24</v>
      </c>
      <c r="P2224" s="3">
        <f>Orders[[#This Row],[Quantity]]*Orders[[#This Row],[UnitPrice]]*(1-Orders[[#This Row],[Discount]])</f>
        <v>18698.564999999995</v>
      </c>
      <c r="Q2224" s="1" t="str">
        <f>IF(AND(Orders[[#This Row],[Order Value]]&gt;50000,Orders[[#This Row],[Status]]="Completed"),"Yes","No")</f>
        <v>No</v>
      </c>
      <c r="R2224" s="1" t="str">
        <f>IF(OR(Orders[[#This Row],[Region]]="Dhaka",Orders[[#This Row],[Region]]="Chattogram"),"Priority","Standard")</f>
        <v>Priority</v>
      </c>
      <c r="S2224" s="1" t="str">
        <f>_xlfn.CONCAT(Orders[[#This Row],[OrderID]],Orders[[#This Row],[CustomerID]],Orders[[#This Row],[Order Value]])</f>
        <v>O00773C040818698.565</v>
      </c>
    </row>
    <row r="2225" spans="1:19" x14ac:dyDescent="0.25">
      <c r="A2225" s="1" t="s">
        <v>2699</v>
      </c>
      <c r="B2225" s="1" t="s">
        <v>354</v>
      </c>
      <c r="C2225" s="1" t="s">
        <v>176</v>
      </c>
      <c r="D2225" s="1" t="str">
        <f>VLOOKUP(C2225,Products[],2,FALSE)</f>
        <v>Decor Standard 312 (New)</v>
      </c>
      <c r="E2225" s="1" t="str">
        <f>VLOOKUP(Orders[[#This Row],[ProductID]],Products[],3,FALSE)</f>
        <v>Furniture</v>
      </c>
      <c r="F2225" s="1" t="s">
        <v>152</v>
      </c>
      <c r="G2225" s="1" t="str">
        <f>_xlfn.XLOOKUP(Orders[[#This Row],[CustomerID]],'Customers'!A:A,'Customers'!E:E)</f>
        <v>Consumer</v>
      </c>
      <c r="H2225" s="2">
        <v>45585</v>
      </c>
      <c r="I2225" s="2">
        <v>45595</v>
      </c>
      <c r="J2225">
        <v>7</v>
      </c>
      <c r="K2225">
        <v>4889.7700000000004</v>
      </c>
      <c r="L2225">
        <v>0.1</v>
      </c>
      <c r="M2225" s="1" t="s">
        <v>52</v>
      </c>
      <c r="N2225" s="1" t="s">
        <v>34</v>
      </c>
      <c r="O2225" s="1" t="s">
        <v>35</v>
      </c>
      <c r="P2225" s="3">
        <f>Orders[[#This Row],[Quantity]]*Orders[[#This Row],[UnitPrice]]*(1-Orders[[#This Row],[Discount]])</f>
        <v>30805.550999999999</v>
      </c>
      <c r="Q2225" s="1" t="str">
        <f>IF(AND(Orders[[#This Row],[Order Value]]&gt;50000,Orders[[#This Row],[Status]]="Completed"),"Yes","No")</f>
        <v>No</v>
      </c>
      <c r="R2225" s="1" t="str">
        <f>IF(OR(Orders[[#This Row],[Region]]="Dhaka",Orders[[#This Row],[Region]]="Chattogram"),"Priority","Standard")</f>
        <v>Priority</v>
      </c>
      <c r="S2225" s="1" t="str">
        <f>_xlfn.CONCAT(Orders[[#This Row],[OrderID]],Orders[[#This Row],[CustomerID]],Orders[[#This Row],[Order Value]])</f>
        <v>O00411C024130805.551</v>
      </c>
    </row>
    <row r="2226" spans="1:19" x14ac:dyDescent="0.25">
      <c r="A2226" s="1" t="s">
        <v>2700</v>
      </c>
      <c r="B2226" s="1" t="s">
        <v>45</v>
      </c>
      <c r="C2226" s="1" t="s">
        <v>160</v>
      </c>
      <c r="D2226" s="1" t="str">
        <f>VLOOKUP(C2226,Products[],2,FALSE)</f>
        <v>Audio Pro 619</v>
      </c>
      <c r="E2226" s="1" t="str">
        <f>VLOOKUP(Orders[[#This Row],[ProductID]],Products[],3,FALSE)</f>
        <v>Electronics</v>
      </c>
      <c r="F2226" s="1" t="s">
        <v>33</v>
      </c>
      <c r="G2226" s="1" t="str">
        <f>_xlfn.XLOOKUP(Orders[[#This Row],[CustomerID]],'Customers'!A:A,'Customers'!E:E)</f>
        <v>SMB</v>
      </c>
      <c r="H2226" s="2">
        <v>45686</v>
      </c>
      <c r="I2226" s="2">
        <v>45697</v>
      </c>
      <c r="J2226">
        <v>7</v>
      </c>
      <c r="K2226">
        <v>6598.41</v>
      </c>
      <c r="L2226">
        <v>0.2</v>
      </c>
      <c r="M2226" s="1" t="s">
        <v>43</v>
      </c>
      <c r="N2226" s="1" t="s">
        <v>34</v>
      </c>
      <c r="O2226" s="1" t="s">
        <v>24</v>
      </c>
      <c r="P2226" s="3">
        <f>Orders[[#This Row],[Quantity]]*Orders[[#This Row],[UnitPrice]]*(1-Orders[[#This Row],[Discount]])</f>
        <v>36951.095999999998</v>
      </c>
      <c r="Q2226" s="1" t="str">
        <f>IF(AND(Orders[[#This Row],[Order Value]]&gt;50000,Orders[[#This Row],[Status]]="Completed"),"Yes","No")</f>
        <v>No</v>
      </c>
      <c r="R2226" s="1" t="str">
        <f>IF(OR(Orders[[#This Row],[Region]]="Dhaka",Orders[[#This Row],[Region]]="Chattogram"),"Priority","Standard")</f>
        <v>Standard</v>
      </c>
      <c r="S2226" s="1" t="str">
        <f>_xlfn.CONCAT(Orders[[#This Row],[OrderID]],Orders[[#This Row],[CustomerID]],Orders[[#This Row],[Order Value]])</f>
        <v>O00094C031536951.096</v>
      </c>
    </row>
    <row r="2227" spans="1:19" x14ac:dyDescent="0.25">
      <c r="A2227" s="1" t="s">
        <v>2701</v>
      </c>
      <c r="B2227" s="1" t="s">
        <v>658</v>
      </c>
      <c r="C2227" s="1" t="s">
        <v>121</v>
      </c>
      <c r="D2227" s="1" t="str">
        <f>VLOOKUP(C2227,Products[],2,FALSE)</f>
        <v>Storage Max 865</v>
      </c>
      <c r="E2227" s="1" t="str">
        <f>VLOOKUP(Orders[[#This Row],[ProductID]],Products[],3,FALSE)</f>
        <v>Furniture</v>
      </c>
      <c r="F2227" s="1" t="s">
        <v>47</v>
      </c>
      <c r="G2227" s="1" t="str">
        <f>_xlfn.XLOOKUP(Orders[[#This Row],[CustomerID]],'Customers'!A:A,'Customers'!E:E)</f>
        <v>consumer</v>
      </c>
      <c r="H2227" s="2">
        <v>45833</v>
      </c>
      <c r="I2227" s="2">
        <v>45846</v>
      </c>
      <c r="J2227">
        <v>18</v>
      </c>
      <c r="K2227">
        <v>6968.73</v>
      </c>
      <c r="L2227">
        <v>0</v>
      </c>
      <c r="M2227" s="1" t="s">
        <v>39</v>
      </c>
      <c r="N2227" s="1" t="s">
        <v>28</v>
      </c>
      <c r="O2227" s="1" t="s">
        <v>35</v>
      </c>
      <c r="P2227" s="3">
        <f>Orders[[#This Row],[Quantity]]*Orders[[#This Row],[UnitPrice]]*(1-Orders[[#This Row],[Discount]])</f>
        <v>125437.13999999998</v>
      </c>
      <c r="Q2227" s="1" t="str">
        <f>IF(AND(Orders[[#This Row],[Order Value]]&gt;50000,Orders[[#This Row],[Status]]="Completed"),"Yes","No")</f>
        <v>No</v>
      </c>
      <c r="R2227" s="1" t="str">
        <f>IF(OR(Orders[[#This Row],[Region]]="Dhaka",Orders[[#This Row],[Region]]="Chattogram"),"Priority","Standard")</f>
        <v>Standard</v>
      </c>
      <c r="S2227" s="1" t="str">
        <f>_xlfn.CONCAT(Orders[[#This Row],[OrderID]],Orders[[#This Row],[CustomerID]],Orders[[#This Row],[Order Value]])</f>
        <v>O04733C0442125437.14</v>
      </c>
    </row>
    <row r="2228" spans="1:19" x14ac:dyDescent="0.25">
      <c r="A2228" s="1" t="s">
        <v>2702</v>
      </c>
      <c r="B2228" s="1" t="s">
        <v>975</v>
      </c>
      <c r="C2228" s="1" t="s">
        <v>124</v>
      </c>
      <c r="D2228" s="1" t="str">
        <f>VLOOKUP(C2228,Products[],2,FALSE)</f>
        <v>Decor Lite 474</v>
      </c>
      <c r="E2228" s="1" t="str">
        <f>VLOOKUP(Orders[[#This Row],[ProductID]],Products[],3,FALSE)</f>
        <v>Furniture</v>
      </c>
      <c r="F2228" s="1" t="s">
        <v>63</v>
      </c>
      <c r="G2228" s="1" t="str">
        <f>_xlfn.XLOOKUP(Orders[[#This Row],[CustomerID]],'Customers'!A:A,'Customers'!E:E)</f>
        <v>Home Office</v>
      </c>
      <c r="H2228" s="2">
        <v>45545</v>
      </c>
      <c r="I2228" s="2">
        <v>45546</v>
      </c>
      <c r="J2228">
        <v>19</v>
      </c>
      <c r="K2228">
        <v>7012.35</v>
      </c>
      <c r="L2228">
        <v>0</v>
      </c>
      <c r="M2228" s="1" t="s">
        <v>14</v>
      </c>
      <c r="N2228" s="1" t="s">
        <v>34</v>
      </c>
      <c r="O2228" s="1" t="s">
        <v>24</v>
      </c>
      <c r="P2228" s="3">
        <f>Orders[[#This Row],[Quantity]]*Orders[[#This Row],[UnitPrice]]*(1-Orders[[#This Row],[Discount]])</f>
        <v>133234.65</v>
      </c>
      <c r="Q2228" s="1" t="str">
        <f>IF(AND(Orders[[#This Row],[Order Value]]&gt;50000,Orders[[#This Row],[Status]]="Completed"),"Yes","No")</f>
        <v>Yes</v>
      </c>
      <c r="R2228" s="1" t="str">
        <f>IF(OR(Orders[[#This Row],[Region]]="Dhaka",Orders[[#This Row],[Region]]="Chattogram"),"Priority","Standard")</f>
        <v>Standard</v>
      </c>
      <c r="S2228" s="1" t="str">
        <f>_xlfn.CONCAT(Orders[[#This Row],[OrderID]],Orders[[#This Row],[CustomerID]],Orders[[#This Row],[Order Value]])</f>
        <v>O04864C0223133234.65</v>
      </c>
    </row>
    <row r="2229" spans="1:19" x14ac:dyDescent="0.25">
      <c r="A2229" s="1" t="s">
        <v>2703</v>
      </c>
      <c r="B2229" s="1" t="s">
        <v>736</v>
      </c>
      <c r="C2229" s="1" t="s">
        <v>160</v>
      </c>
      <c r="D2229" s="1" t="str">
        <f>VLOOKUP(C2229,Products[],2,FALSE)</f>
        <v>Audio Pro 619</v>
      </c>
      <c r="E2229" s="1" t="str">
        <f>VLOOKUP(Orders[[#This Row],[ProductID]],Products[],3,FALSE)</f>
        <v>Electronics</v>
      </c>
      <c r="F2229" s="1" t="s">
        <v>125</v>
      </c>
      <c r="G2229" s="1" t="str">
        <f>_xlfn.XLOOKUP(Orders[[#This Row],[CustomerID]],'Customers'!A:A,'Customers'!E:E)</f>
        <v>consumer</v>
      </c>
      <c r="H2229" s="2">
        <v>45946</v>
      </c>
      <c r="I2229" s="2">
        <v>45950</v>
      </c>
      <c r="J2229">
        <v>23</v>
      </c>
      <c r="K2229">
        <v>1785.46</v>
      </c>
      <c r="L2229">
        <v>0</v>
      </c>
      <c r="M2229" s="1" t="s">
        <v>39</v>
      </c>
      <c r="N2229" s="1" t="s">
        <v>28</v>
      </c>
      <c r="O2229" s="1" t="s">
        <v>29</v>
      </c>
      <c r="P2229" s="3">
        <f>Orders[[#This Row],[Quantity]]*Orders[[#This Row],[UnitPrice]]*(1-Orders[[#This Row],[Discount]])</f>
        <v>41065.58</v>
      </c>
      <c r="Q2229" s="1" t="str">
        <f>IF(AND(Orders[[#This Row],[Order Value]]&gt;50000,Orders[[#This Row],[Status]]="Completed"),"Yes","No")</f>
        <v>No</v>
      </c>
      <c r="R2229" s="1" t="str">
        <f>IF(OR(Orders[[#This Row],[Region]]="Dhaka",Orders[[#This Row],[Region]]="Chattogram"),"Priority","Standard")</f>
        <v>Standard</v>
      </c>
      <c r="S2229" s="1" t="str">
        <f>_xlfn.CONCAT(Orders[[#This Row],[OrderID]],Orders[[#This Row],[CustomerID]],Orders[[#This Row],[Order Value]])</f>
        <v>O03990C027141065.58</v>
      </c>
    </row>
    <row r="2230" spans="1:19" x14ac:dyDescent="0.25">
      <c r="A2230" s="1" t="s">
        <v>2704</v>
      </c>
      <c r="B2230" s="1" t="s">
        <v>604</v>
      </c>
      <c r="C2230" s="1" t="s">
        <v>73</v>
      </c>
      <c r="D2230" s="1" t="str">
        <f>VLOOKUP(C2230,Products[],2,FALSE)</f>
        <v>Mobile Accessories Max 508</v>
      </c>
      <c r="E2230" s="1" t="str">
        <f>VLOOKUP(Orders[[#This Row],[ProductID]],Products[],3,FALSE)</f>
        <v>Electronics</v>
      </c>
      <c r="F2230" s="1" t="s">
        <v>47</v>
      </c>
      <c r="G2230" s="1" t="str">
        <f>_xlfn.XLOOKUP(Orders[[#This Row],[CustomerID]],'Customers'!A:A,'Customers'!E:E)</f>
        <v>consumer</v>
      </c>
      <c r="H2230" s="2">
        <v>45954</v>
      </c>
      <c r="I2230" s="2">
        <v>45952</v>
      </c>
      <c r="J2230">
        <v>12</v>
      </c>
      <c r="K2230">
        <v>2517.4499999999998</v>
      </c>
      <c r="L2230">
        <v>0.2</v>
      </c>
      <c r="M2230" s="1" t="s">
        <v>52</v>
      </c>
      <c r="N2230" s="1" t="s">
        <v>34</v>
      </c>
      <c r="O2230" s="1" t="s">
        <v>35</v>
      </c>
      <c r="P2230" s="3">
        <f>Orders[[#This Row],[Quantity]]*Orders[[#This Row],[UnitPrice]]*(1-Orders[[#This Row],[Discount]])</f>
        <v>24167.52</v>
      </c>
      <c r="Q2230" s="1" t="str">
        <f>IF(AND(Orders[[#This Row],[Order Value]]&gt;50000,Orders[[#This Row],[Status]]="Completed"),"Yes","No")</f>
        <v>No</v>
      </c>
      <c r="R2230" s="1" t="str">
        <f>IF(OR(Orders[[#This Row],[Region]]="Dhaka",Orders[[#This Row],[Region]]="Chattogram"),"Priority","Standard")</f>
        <v>Priority</v>
      </c>
      <c r="S2230" s="1" t="str">
        <f>_xlfn.CONCAT(Orders[[#This Row],[OrderID]],Orders[[#This Row],[CustomerID]],Orders[[#This Row],[Order Value]])</f>
        <v>O05229C047924167.52</v>
      </c>
    </row>
    <row r="2231" spans="1:19" x14ac:dyDescent="0.25">
      <c r="A2231" s="1" t="s">
        <v>2705</v>
      </c>
      <c r="B2231" s="1" t="s">
        <v>26</v>
      </c>
      <c r="C2231" s="1" t="s">
        <v>128</v>
      </c>
      <c r="D2231" s="1" t="str">
        <f>VLOOKUP(C2231,Products[],2,FALSE)</f>
        <v>Paper Prime 195</v>
      </c>
      <c r="E2231" s="1" t="str">
        <f>VLOOKUP(Orders[[#This Row],[ProductID]],Products[],3,FALSE)</f>
        <v>Office Supplies</v>
      </c>
      <c r="F2231" s="1" t="s">
        <v>105</v>
      </c>
      <c r="G2231" s="1" t="str">
        <f>_xlfn.XLOOKUP(Orders[[#This Row],[CustomerID]],'Customers'!A:A,'Customers'!E:E)</f>
        <v>Home Office</v>
      </c>
      <c r="H2231" s="2">
        <v>45392</v>
      </c>
      <c r="I2231" s="2">
        <v>45404</v>
      </c>
      <c r="J2231">
        <v>14</v>
      </c>
      <c r="K2231">
        <v>586.6</v>
      </c>
      <c r="L2231">
        <v>0.15</v>
      </c>
      <c r="M2231" s="1" t="s">
        <v>20</v>
      </c>
      <c r="N2231" s="1" t="s">
        <v>34</v>
      </c>
      <c r="O2231" s="1" t="s">
        <v>24</v>
      </c>
      <c r="P2231" s="3">
        <f>Orders[[#This Row],[Quantity]]*Orders[[#This Row],[UnitPrice]]*(1-Orders[[#This Row],[Discount]])</f>
        <v>6980.5399999999991</v>
      </c>
      <c r="Q2231" s="1" t="str">
        <f>IF(AND(Orders[[#This Row],[Order Value]]&gt;50000,Orders[[#This Row],[Status]]="Completed"),"Yes","No")</f>
        <v>No</v>
      </c>
      <c r="R2231" s="1" t="str">
        <f>IF(OR(Orders[[#This Row],[Region]]="Dhaka",Orders[[#This Row],[Region]]="Chattogram"),"Priority","Standard")</f>
        <v>Priority</v>
      </c>
      <c r="S2231" s="1" t="str">
        <f>_xlfn.CONCAT(Orders[[#This Row],[OrderID]],Orders[[#This Row],[CustomerID]],Orders[[#This Row],[Order Value]])</f>
        <v>O01151C04356980.54</v>
      </c>
    </row>
    <row r="2232" spans="1:19" x14ac:dyDescent="0.25">
      <c r="A2232" s="1" t="s">
        <v>2706</v>
      </c>
      <c r="B2232" s="1" t="s">
        <v>860</v>
      </c>
      <c r="C2232" s="1" t="s">
        <v>194</v>
      </c>
      <c r="D2232" s="1" t="str">
        <f>VLOOKUP(C2232,Products[],2,FALSE)</f>
        <v>Pens Mini 388</v>
      </c>
      <c r="E2232" s="1" t="str">
        <f>VLOOKUP(Orders[[#This Row],[ProductID]],Products[],3,FALSE)</f>
        <v>Office Supplies</v>
      </c>
      <c r="F2232" s="1" t="s">
        <v>51</v>
      </c>
      <c r="G2232" s="1" t="str">
        <f>_xlfn.XLOOKUP(Orders[[#This Row],[CustomerID]],'Customers'!A:A,'Customers'!E:E)</f>
        <v>Corporate</v>
      </c>
      <c r="H2232" s="2">
        <v>45840</v>
      </c>
      <c r="I2232" s="2">
        <v>45847</v>
      </c>
      <c r="J2232">
        <v>22</v>
      </c>
      <c r="K2232">
        <v>4856.49</v>
      </c>
      <c r="L2232">
        <v>0</v>
      </c>
      <c r="M2232" s="1" t="s">
        <v>43</v>
      </c>
      <c r="N2232" s="1" t="s">
        <v>28</v>
      </c>
      <c r="O2232" s="1" t="s">
        <v>21</v>
      </c>
      <c r="P2232" s="3">
        <f>Orders[[#This Row],[Quantity]]*Orders[[#This Row],[UnitPrice]]*(1-Orders[[#This Row],[Discount]])</f>
        <v>106842.78</v>
      </c>
      <c r="Q2232" s="1" t="str">
        <f>IF(AND(Orders[[#This Row],[Order Value]]&gt;50000,Orders[[#This Row],[Status]]="Completed"),"Yes","No")</f>
        <v>No</v>
      </c>
      <c r="R2232" s="1" t="str">
        <f>IF(OR(Orders[[#This Row],[Region]]="Dhaka",Orders[[#This Row],[Region]]="Chattogram"),"Priority","Standard")</f>
        <v>Standard</v>
      </c>
      <c r="S2232" s="1" t="str">
        <f>_xlfn.CONCAT(Orders[[#This Row],[OrderID]],Orders[[#This Row],[CustomerID]],Orders[[#This Row],[Order Value]])</f>
        <v>O01630C0287106842.78</v>
      </c>
    </row>
    <row r="2233" spans="1:19" x14ac:dyDescent="0.25">
      <c r="A2233" s="1" t="s">
        <v>2707</v>
      </c>
      <c r="B2233" s="1" t="s">
        <v>709</v>
      </c>
      <c r="C2233" s="1" t="s">
        <v>46</v>
      </c>
      <c r="D2233" s="1" t="str">
        <f>VLOOKUP(C2233,Products[],2,FALSE)</f>
        <v>Tables Max 631</v>
      </c>
      <c r="E2233" s="1" t="str">
        <f>VLOOKUP(Orders[[#This Row],[ProductID]],Products[],3,FALSE)</f>
        <v>Furniture</v>
      </c>
      <c r="F2233" s="1" t="s">
        <v>125</v>
      </c>
      <c r="G2233" s="1" t="str">
        <f>_xlfn.XLOOKUP(Orders[[#This Row],[CustomerID]],'Customers'!A:A,'Customers'!E:E)</f>
        <v>Corporate</v>
      </c>
      <c r="H2233" s="2">
        <v>45433</v>
      </c>
      <c r="I2233" s="2">
        <v>45435</v>
      </c>
      <c r="J2233">
        <v>5</v>
      </c>
      <c r="K2233">
        <v>3578.98</v>
      </c>
      <c r="L2233">
        <v>0</v>
      </c>
      <c r="M2233" s="1" t="s">
        <v>43</v>
      </c>
      <c r="N2233" s="1" t="s">
        <v>34</v>
      </c>
      <c r="O2233" s="1" t="s">
        <v>29</v>
      </c>
      <c r="P2233" s="3">
        <f>Orders[[#This Row],[Quantity]]*Orders[[#This Row],[UnitPrice]]*(1-Orders[[#This Row],[Discount]])</f>
        <v>17894.900000000001</v>
      </c>
      <c r="Q2233" s="1" t="str">
        <f>IF(AND(Orders[[#This Row],[Order Value]]&gt;50000,Orders[[#This Row],[Status]]="Completed"),"Yes","No")</f>
        <v>No</v>
      </c>
      <c r="R2233" s="1" t="str">
        <f>IF(OR(Orders[[#This Row],[Region]]="Dhaka",Orders[[#This Row],[Region]]="Chattogram"),"Priority","Standard")</f>
        <v>Standard</v>
      </c>
      <c r="S2233" s="1" t="str">
        <f>_xlfn.CONCAT(Orders[[#This Row],[OrderID]],Orders[[#This Row],[CustomerID]],Orders[[#This Row],[Order Value]])</f>
        <v>O02518C019517894.9</v>
      </c>
    </row>
    <row r="2234" spans="1:19" x14ac:dyDescent="0.25">
      <c r="A2234" s="1" t="s">
        <v>2708</v>
      </c>
      <c r="B2234" s="1" t="s">
        <v>709</v>
      </c>
      <c r="C2234" s="1" t="s">
        <v>124</v>
      </c>
      <c r="D2234" s="1" t="str">
        <f>VLOOKUP(C2234,Products[],2,FALSE)</f>
        <v>Decor Lite 474</v>
      </c>
      <c r="E2234" s="1" t="str">
        <f>VLOOKUP(Orders[[#This Row],[ProductID]],Products[],3,FALSE)</f>
        <v>Furniture</v>
      </c>
      <c r="F2234" s="1" t="s">
        <v>13</v>
      </c>
      <c r="G2234" s="1" t="str">
        <f>_xlfn.XLOOKUP(Orders[[#This Row],[CustomerID]],'Customers'!A:A,'Customers'!E:E)</f>
        <v>Corporate</v>
      </c>
      <c r="H2234" s="2">
        <v>45410</v>
      </c>
      <c r="I2234" s="2">
        <v>45414</v>
      </c>
      <c r="J2234">
        <v>9</v>
      </c>
      <c r="K2234">
        <v>5793.75</v>
      </c>
      <c r="L2234">
        <v>0.05</v>
      </c>
      <c r="M2234" s="1" t="s">
        <v>20</v>
      </c>
      <c r="N2234" s="1" t="s">
        <v>34</v>
      </c>
      <c r="O2234" s="1" t="s">
        <v>24</v>
      </c>
      <c r="P2234" s="3">
        <f>Orders[[#This Row],[Quantity]]*Orders[[#This Row],[UnitPrice]]*(1-Orders[[#This Row],[Discount]])</f>
        <v>49536.5625</v>
      </c>
      <c r="Q2234" s="1" t="str">
        <f>IF(AND(Orders[[#This Row],[Order Value]]&gt;50000,Orders[[#This Row],[Status]]="Completed"),"Yes","No")</f>
        <v>No</v>
      </c>
      <c r="R2234" s="1" t="str">
        <f>IF(OR(Orders[[#This Row],[Region]]="Dhaka",Orders[[#This Row],[Region]]="Chattogram"),"Priority","Standard")</f>
        <v>Priority</v>
      </c>
      <c r="S2234" s="1" t="str">
        <f>_xlfn.CONCAT(Orders[[#This Row],[OrderID]],Orders[[#This Row],[CustomerID]],Orders[[#This Row],[Order Value]])</f>
        <v>O03204C019549536.5625</v>
      </c>
    </row>
    <row r="2235" spans="1:19" x14ac:dyDescent="0.25">
      <c r="A2235" s="1" t="s">
        <v>2709</v>
      </c>
      <c r="B2235" s="1" t="s">
        <v>429</v>
      </c>
      <c r="C2235" s="1" t="s">
        <v>230</v>
      </c>
      <c r="D2235" s="1" t="str">
        <f>VLOOKUP(C2235,Products[],2,FALSE)</f>
        <v>Footwear Eco 532</v>
      </c>
      <c r="E2235" s="1" t="str">
        <f>VLOOKUP(Orders[[#This Row],[ProductID]],Products[],3,FALSE)</f>
        <v>Apparel</v>
      </c>
      <c r="F2235" s="1" t="s">
        <v>19</v>
      </c>
      <c r="G2235" s="1" t="str">
        <f>_xlfn.XLOOKUP(Orders[[#This Row],[CustomerID]],'Customers'!A:A,'Customers'!E:E)</f>
        <v>Corporate</v>
      </c>
      <c r="H2235" s="2">
        <v>45544</v>
      </c>
      <c r="I2235" s="2">
        <v>45557</v>
      </c>
      <c r="J2235">
        <v>19</v>
      </c>
      <c r="K2235">
        <v>7038.69</v>
      </c>
      <c r="L2235">
        <v>0</v>
      </c>
      <c r="M2235" s="1" t="s">
        <v>43</v>
      </c>
      <c r="N2235" s="1" t="s">
        <v>84</v>
      </c>
      <c r="O2235" s="1" t="s">
        <v>21</v>
      </c>
      <c r="P2235" s="3">
        <f>Orders[[#This Row],[Quantity]]*Orders[[#This Row],[UnitPrice]]*(1-Orders[[#This Row],[Discount]])</f>
        <v>133735.10999999999</v>
      </c>
      <c r="Q2235" s="1" t="str">
        <f>IF(AND(Orders[[#This Row],[Order Value]]&gt;50000,Orders[[#This Row],[Status]]="Completed"),"Yes","No")</f>
        <v>No</v>
      </c>
      <c r="R2235" s="1" t="str">
        <f>IF(OR(Orders[[#This Row],[Region]]="Dhaka",Orders[[#This Row],[Region]]="Chattogram"),"Priority","Standard")</f>
        <v>Standard</v>
      </c>
      <c r="S2235" s="1" t="str">
        <f>_xlfn.CONCAT(Orders[[#This Row],[OrderID]],Orders[[#This Row],[CustomerID]],Orders[[#This Row],[Order Value]])</f>
        <v>O01105C0319133735.11</v>
      </c>
    </row>
    <row r="2236" spans="1:19" x14ac:dyDescent="0.25">
      <c r="A2236" s="1" t="s">
        <v>2710</v>
      </c>
      <c r="B2236" s="1" t="s">
        <v>1252</v>
      </c>
      <c r="C2236" s="1" t="s">
        <v>141</v>
      </c>
      <c r="D2236" s="1" t="str">
        <f>VLOOKUP(C2236,Products[],2,FALSE)</f>
        <v>Footwear Deluxe 366</v>
      </c>
      <c r="E2236" s="1" t="str">
        <f>VLOOKUP(Orders[[#This Row],[ProductID]],Products[],3,FALSE)</f>
        <v>Apparel</v>
      </c>
      <c r="F2236" s="1" t="s">
        <v>51</v>
      </c>
      <c r="G2236" s="1" t="str">
        <f>_xlfn.XLOOKUP(Orders[[#This Row],[CustomerID]],'Customers'!A:A,'Customers'!E:E)</f>
        <v>SMB</v>
      </c>
      <c r="H2236" s="2">
        <v>45537</v>
      </c>
      <c r="I2236" s="2">
        <v>45542</v>
      </c>
      <c r="J2236">
        <v>6</v>
      </c>
      <c r="K2236">
        <v>6066.33</v>
      </c>
      <c r="L2236">
        <v>0.2</v>
      </c>
      <c r="M2236" s="1" t="s">
        <v>43</v>
      </c>
      <c r="N2236" s="1" t="s">
        <v>34</v>
      </c>
      <c r="O2236" s="1" t="s">
        <v>35</v>
      </c>
      <c r="P2236" s="3">
        <f>Orders[[#This Row],[Quantity]]*Orders[[#This Row],[UnitPrice]]*(1-Orders[[#This Row],[Discount]])</f>
        <v>29118.383999999998</v>
      </c>
      <c r="Q2236" s="1" t="str">
        <f>IF(AND(Orders[[#This Row],[Order Value]]&gt;50000,Orders[[#This Row],[Status]]="Completed"),"Yes","No")</f>
        <v>No</v>
      </c>
      <c r="R2236" s="1" t="str">
        <f>IF(OR(Orders[[#This Row],[Region]]="Dhaka",Orders[[#This Row],[Region]]="Chattogram"),"Priority","Standard")</f>
        <v>Standard</v>
      </c>
      <c r="S2236" s="1" t="str">
        <f>_xlfn.CONCAT(Orders[[#This Row],[OrderID]],Orders[[#This Row],[CustomerID]],Orders[[#This Row],[Order Value]])</f>
        <v>O03681C020529118.384</v>
      </c>
    </row>
    <row r="2237" spans="1:19" x14ac:dyDescent="0.25">
      <c r="A2237" s="1" t="s">
        <v>2711</v>
      </c>
      <c r="B2237" s="1" t="s">
        <v>604</v>
      </c>
      <c r="C2237" s="1" t="s">
        <v>54</v>
      </c>
      <c r="D2237" s="1" t="str">
        <f>VLOOKUP(C2237,Products[],2,FALSE)</f>
        <v>Women Lite 643</v>
      </c>
      <c r="E2237" s="1" t="str">
        <f>VLOOKUP(Orders[[#This Row],[ProductID]],Products[],3,FALSE)</f>
        <v>Apparel</v>
      </c>
      <c r="F2237" s="1" t="s">
        <v>23</v>
      </c>
      <c r="G2237" s="1" t="str">
        <f>_xlfn.XLOOKUP(Orders[[#This Row],[CustomerID]],'Customers'!A:A,'Customers'!E:E)</f>
        <v>consumer</v>
      </c>
      <c r="H2237" s="2">
        <v>45575</v>
      </c>
      <c r="I2237" s="2">
        <v>45580</v>
      </c>
      <c r="J2237">
        <v>16</v>
      </c>
      <c r="K2237">
        <v>4574.1899999999996</v>
      </c>
      <c r="L2237">
        <v>0.05</v>
      </c>
      <c r="M2237" s="1" t="s">
        <v>52</v>
      </c>
      <c r="N2237" s="1" t="s">
        <v>34</v>
      </c>
      <c r="O2237" s="1" t="s">
        <v>29</v>
      </c>
      <c r="P2237" s="3">
        <f>Orders[[#This Row],[Quantity]]*Orders[[#This Row],[UnitPrice]]*(1-Orders[[#This Row],[Discount]])</f>
        <v>69527.687999999995</v>
      </c>
      <c r="Q2237" s="1" t="str">
        <f>IF(AND(Orders[[#This Row],[Order Value]]&gt;50000,Orders[[#This Row],[Status]]="Completed"),"Yes","No")</f>
        <v>Yes</v>
      </c>
      <c r="R2237" s="1" t="str">
        <f>IF(OR(Orders[[#This Row],[Region]]="Dhaka",Orders[[#This Row],[Region]]="Chattogram"),"Priority","Standard")</f>
        <v>Priority</v>
      </c>
      <c r="S2237" s="1" t="str">
        <f>_xlfn.CONCAT(Orders[[#This Row],[OrderID]],Orders[[#This Row],[CustomerID]],Orders[[#This Row],[Order Value]])</f>
        <v>O02668C047969527.688</v>
      </c>
    </row>
    <row r="2238" spans="1:19" x14ac:dyDescent="0.25">
      <c r="A2238" s="1" t="s">
        <v>2712</v>
      </c>
      <c r="B2238" s="1" t="s">
        <v>402</v>
      </c>
      <c r="C2238" s="1" t="s">
        <v>76</v>
      </c>
      <c r="D2238" s="1" t="str">
        <f>VLOOKUP(C2238,Products[],2,FALSE)</f>
        <v>Mobile Accessories Mini 994</v>
      </c>
      <c r="E2238" s="1" t="str">
        <f>VLOOKUP(Orders[[#This Row],[ProductID]],Products[],3,FALSE)</f>
        <v>Electronics</v>
      </c>
      <c r="F2238" s="1" t="s">
        <v>23</v>
      </c>
      <c r="G2238" s="1" t="str">
        <f>_xlfn.XLOOKUP(Orders[[#This Row],[CustomerID]],'Customers'!A:A,'Customers'!E:E)</f>
        <v>consumer</v>
      </c>
      <c r="H2238" s="2">
        <v>45309</v>
      </c>
      <c r="I2238" s="2">
        <v>45312</v>
      </c>
      <c r="J2238">
        <v>14</v>
      </c>
      <c r="K2238">
        <v>6848.5</v>
      </c>
      <c r="L2238">
        <v>0</v>
      </c>
      <c r="M2238" s="1" t="s">
        <v>14</v>
      </c>
      <c r="N2238" s="1" t="s">
        <v>84</v>
      </c>
      <c r="O2238" s="1" t="s">
        <v>35</v>
      </c>
      <c r="P2238" s="3">
        <f>Orders[[#This Row],[Quantity]]*Orders[[#This Row],[UnitPrice]]*(1-Orders[[#This Row],[Discount]])</f>
        <v>95879</v>
      </c>
      <c r="Q2238" s="1" t="str">
        <f>IF(AND(Orders[[#This Row],[Order Value]]&gt;50000,Orders[[#This Row],[Status]]="Completed"),"Yes","No")</f>
        <v>No</v>
      </c>
      <c r="R2238" s="1" t="str">
        <f>IF(OR(Orders[[#This Row],[Region]]="Dhaka",Orders[[#This Row],[Region]]="Chattogram"),"Priority","Standard")</f>
        <v>Standard</v>
      </c>
      <c r="S2238" s="1" t="str">
        <f>_xlfn.CONCAT(Orders[[#This Row],[OrderID]],Orders[[#This Row],[CustomerID]],Orders[[#This Row],[Order Value]])</f>
        <v>O02395C045995879</v>
      </c>
    </row>
    <row r="2239" spans="1:19" hidden="1" x14ac:dyDescent="0.25">
      <c r="A2239" s="1" t="s">
        <v>2713</v>
      </c>
      <c r="B2239" s="1" t="s">
        <v>294</v>
      </c>
      <c r="C2239" s="1" t="s">
        <v>248</v>
      </c>
      <c r="D2239" s="1" t="e">
        <f>VLOOKUP(C2239,Products[],2,FALSE)</f>
        <v>#N/A</v>
      </c>
      <c r="E2239" s="1" t="e">
        <f>VLOOKUP(Orders[[#This Row],[ProductID]],Products[],3,FALSE)</f>
        <v>#N/A</v>
      </c>
      <c r="F2239" s="1" t="s">
        <v>13</v>
      </c>
      <c r="G2239" s="1" t="str">
        <f>_xlfn.XLOOKUP(Orders[[#This Row],[CustomerID]],'Customers'!A:A,'Customers'!E:E)</f>
        <v>Home Office</v>
      </c>
      <c r="H2239" s="2">
        <v>45513</v>
      </c>
      <c r="I2239" s="2">
        <v>45520</v>
      </c>
      <c r="J2239">
        <v>8</v>
      </c>
      <c r="K2239">
        <v>7443.83</v>
      </c>
      <c r="L2239">
        <v>0</v>
      </c>
      <c r="M2239" s="1" t="s">
        <v>14</v>
      </c>
      <c r="N2239" s="1" t="s">
        <v>34</v>
      </c>
      <c r="O2239" s="1" t="s">
        <v>21</v>
      </c>
      <c r="P2239" s="3">
        <f>Orders[[#This Row],[Quantity]]*Orders[[#This Row],[UnitPrice]]*(1-Orders[[#This Row],[Discount]])</f>
        <v>59550.64</v>
      </c>
      <c r="Q2239" s="1" t="str">
        <f>IF(AND(Orders[[#This Row],[Order Value]]&gt;50000,Orders[[#This Row],[Status]]="Completed"),"Yes","No")</f>
        <v>Yes</v>
      </c>
      <c r="R2239" s="1" t="str">
        <f>IF(OR(Orders[[#This Row],[Region]]="Dhaka",Orders[[#This Row],[Region]]="Chattogram"),"Priority","Standard")</f>
        <v>Standard</v>
      </c>
      <c r="S2239" s="1" t="str">
        <f>_xlfn.CONCAT(Orders[[#This Row],[OrderID]],Orders[[#This Row],[CustomerID]],Orders[[#This Row],[Order Value]])</f>
        <v>O00611C040459550.64</v>
      </c>
    </row>
    <row r="2240" spans="1:19" x14ac:dyDescent="0.25">
      <c r="A2240" s="1" t="s">
        <v>2714</v>
      </c>
      <c r="B2240" s="1" t="s">
        <v>457</v>
      </c>
      <c r="C2240" s="1" t="s">
        <v>194</v>
      </c>
      <c r="D2240" s="1" t="str">
        <f>VLOOKUP(C2240,Products[],2,FALSE)</f>
        <v>Pens Mini 388</v>
      </c>
      <c r="E2240" s="1" t="str">
        <f>VLOOKUP(Orders[[#This Row],[ProductID]],Products[],3,FALSE)</f>
        <v>Office Supplies</v>
      </c>
      <c r="F2240" s="1" t="s">
        <v>152</v>
      </c>
      <c r="G2240" s="1" t="str">
        <f>_xlfn.XLOOKUP(Orders[[#This Row],[CustomerID]],'Customers'!A:A,'Customers'!E:E)</f>
        <v>Home Office</v>
      </c>
      <c r="H2240" s="2">
        <v>45302</v>
      </c>
      <c r="I2240" s="2">
        <v>45312</v>
      </c>
      <c r="J2240">
        <v>3</v>
      </c>
      <c r="K2240">
        <v>1814.67</v>
      </c>
      <c r="L2240">
        <v>0.1</v>
      </c>
      <c r="M2240" s="1" t="s">
        <v>43</v>
      </c>
      <c r="N2240" s="1" t="s">
        <v>34</v>
      </c>
      <c r="O2240" s="1" t="s">
        <v>21</v>
      </c>
      <c r="P2240" s="3">
        <f>Orders[[#This Row],[Quantity]]*Orders[[#This Row],[UnitPrice]]*(1-Orders[[#This Row],[Discount]])</f>
        <v>4899.6090000000004</v>
      </c>
      <c r="Q2240" s="1" t="str">
        <f>IF(AND(Orders[[#This Row],[Order Value]]&gt;50000,Orders[[#This Row],[Status]]="Completed"),"Yes","No")</f>
        <v>No</v>
      </c>
      <c r="R2240" s="1" t="str">
        <f>IF(OR(Orders[[#This Row],[Region]]="Dhaka",Orders[[#This Row],[Region]]="Chattogram"),"Priority","Standard")</f>
        <v>Standard</v>
      </c>
      <c r="S2240" s="1" t="str">
        <f>_xlfn.CONCAT(Orders[[#This Row],[OrderID]],Orders[[#This Row],[CustomerID]],Orders[[#This Row],[Order Value]])</f>
        <v>O02233C00424899.609</v>
      </c>
    </row>
    <row r="2241" spans="1:19" x14ac:dyDescent="0.25">
      <c r="A2241" s="1" t="s">
        <v>2715</v>
      </c>
      <c r="B2241" s="1" t="s">
        <v>1302</v>
      </c>
      <c r="C2241" s="1" t="s">
        <v>138</v>
      </c>
      <c r="D2241" s="1" t="str">
        <f>VLOOKUP(C2241,Products[],2,FALSE)</f>
        <v>Pens Deluxe 654</v>
      </c>
      <c r="E2241" s="1" t="str">
        <f>VLOOKUP(Orders[[#This Row],[ProductID]],Products[],3,FALSE)</f>
        <v>Office Supplies</v>
      </c>
      <c r="F2241" s="1" t="s">
        <v>51</v>
      </c>
      <c r="G2241" s="1" t="str">
        <f>_xlfn.XLOOKUP(Orders[[#This Row],[CustomerID]],'Customers'!A:A,'Customers'!E:E)</f>
        <v>Consumer</v>
      </c>
      <c r="H2241" s="2">
        <v>45744</v>
      </c>
      <c r="I2241" s="2">
        <v>45753</v>
      </c>
      <c r="J2241">
        <v>17</v>
      </c>
      <c r="K2241">
        <v>2507.67</v>
      </c>
      <c r="L2241">
        <v>0.2</v>
      </c>
      <c r="M2241" s="1" t="s">
        <v>43</v>
      </c>
      <c r="N2241" s="1" t="s">
        <v>34</v>
      </c>
      <c r="O2241" s="1" t="s">
        <v>24</v>
      </c>
      <c r="P2241" s="3">
        <f>Orders[[#This Row],[Quantity]]*Orders[[#This Row],[UnitPrice]]*(1-Orders[[#This Row],[Discount]])</f>
        <v>34104.311999999998</v>
      </c>
      <c r="Q2241" s="1" t="str">
        <f>IF(AND(Orders[[#This Row],[Order Value]]&gt;50000,Orders[[#This Row],[Status]]="Completed"),"Yes","No")</f>
        <v>No</v>
      </c>
      <c r="R2241" s="1" t="str">
        <f>IF(OR(Orders[[#This Row],[Region]]="Dhaka",Orders[[#This Row],[Region]]="Chattogram"),"Priority","Standard")</f>
        <v>Standard</v>
      </c>
      <c r="S2241" s="1" t="str">
        <f>_xlfn.CONCAT(Orders[[#This Row],[OrderID]],Orders[[#This Row],[CustomerID]],Orders[[#This Row],[Order Value]])</f>
        <v>O04545C008834104.312</v>
      </c>
    </row>
    <row r="2242" spans="1:19" x14ac:dyDescent="0.25">
      <c r="A2242" s="1" t="s">
        <v>2716</v>
      </c>
      <c r="B2242" s="1" t="s">
        <v>960</v>
      </c>
      <c r="C2242" s="1" t="s">
        <v>151</v>
      </c>
      <c r="D2242" s="1" t="str">
        <f>VLOOKUP(C2242,Products[],2,FALSE)</f>
        <v>Paper Lite 570</v>
      </c>
      <c r="E2242" s="1" t="str">
        <f>VLOOKUP(Orders[[#This Row],[ProductID]],Products[],3,FALSE)</f>
        <v>Office Supplies</v>
      </c>
      <c r="F2242" s="1" t="s">
        <v>59</v>
      </c>
      <c r="G2242" s="1" t="str">
        <f>_xlfn.XLOOKUP(Orders[[#This Row],[CustomerID]],'Customers'!A:A,'Customers'!E:E)</f>
        <v>Consumer</v>
      </c>
      <c r="H2242" s="2">
        <v>45933</v>
      </c>
      <c r="I2242" s="2">
        <v>45934</v>
      </c>
      <c r="J2242">
        <v>16</v>
      </c>
      <c r="K2242">
        <v>4657.21</v>
      </c>
      <c r="L2242">
        <v>0</v>
      </c>
      <c r="M2242" s="1" t="s">
        <v>20</v>
      </c>
      <c r="N2242" s="1" t="s">
        <v>15</v>
      </c>
      <c r="O2242" s="1" t="s">
        <v>21</v>
      </c>
      <c r="P2242" s="3">
        <f>Orders[[#This Row],[Quantity]]*Orders[[#This Row],[UnitPrice]]*(1-Orders[[#This Row],[Discount]])</f>
        <v>74515.360000000001</v>
      </c>
      <c r="Q2242" s="1" t="str">
        <f>IF(AND(Orders[[#This Row],[Order Value]]&gt;50000,Orders[[#This Row],[Status]]="Completed"),"Yes","No")</f>
        <v>No</v>
      </c>
      <c r="R2242" s="1" t="str">
        <f>IF(OR(Orders[[#This Row],[Region]]="Dhaka",Orders[[#This Row],[Region]]="Chattogram"),"Priority","Standard")</f>
        <v>Priority</v>
      </c>
      <c r="S2242" s="1" t="str">
        <f>_xlfn.CONCAT(Orders[[#This Row],[OrderID]],Orders[[#This Row],[CustomerID]],Orders[[#This Row],[Order Value]])</f>
        <v>O03214C039974515.36</v>
      </c>
    </row>
    <row r="2243" spans="1:19" x14ac:dyDescent="0.25">
      <c r="A2243" s="1" t="s">
        <v>2717</v>
      </c>
      <c r="B2243" s="1" t="s">
        <v>658</v>
      </c>
      <c r="C2243" s="1" t="s">
        <v>46</v>
      </c>
      <c r="D2243" s="1" t="str">
        <f>VLOOKUP(C2243,Products[],2,FALSE)</f>
        <v>Tables Max 631</v>
      </c>
      <c r="E2243" s="1" t="str">
        <f>VLOOKUP(Orders[[#This Row],[ProductID]],Products[],3,FALSE)</f>
        <v>Furniture</v>
      </c>
      <c r="F2243" s="1" t="s">
        <v>23</v>
      </c>
      <c r="G2243" s="1" t="str">
        <f>_xlfn.XLOOKUP(Orders[[#This Row],[CustomerID]],'Customers'!A:A,'Customers'!E:E)</f>
        <v>consumer</v>
      </c>
      <c r="H2243" s="2">
        <v>45537</v>
      </c>
      <c r="I2243" s="2">
        <v>45537</v>
      </c>
      <c r="J2243">
        <v>11</v>
      </c>
      <c r="K2243">
        <v>5215.16</v>
      </c>
      <c r="L2243">
        <v>0.15</v>
      </c>
      <c r="M2243" s="1" t="s">
        <v>20</v>
      </c>
      <c r="N2243" s="1" t="s">
        <v>34</v>
      </c>
      <c r="O2243" s="1" t="s">
        <v>21</v>
      </c>
      <c r="P2243" s="3">
        <f>Orders[[#This Row],[Quantity]]*Orders[[#This Row],[UnitPrice]]*(1-Orders[[#This Row],[Discount]])</f>
        <v>48761.745999999992</v>
      </c>
      <c r="Q2243" s="1" t="str">
        <f>IF(AND(Orders[[#This Row],[Order Value]]&gt;50000,Orders[[#This Row],[Status]]="Completed"),"Yes","No")</f>
        <v>No</v>
      </c>
      <c r="R2243" s="1" t="str">
        <f>IF(OR(Orders[[#This Row],[Region]]="Dhaka",Orders[[#This Row],[Region]]="Chattogram"),"Priority","Standard")</f>
        <v>Priority</v>
      </c>
      <c r="S2243" s="1" t="str">
        <f>_xlfn.CONCAT(Orders[[#This Row],[OrderID]],Orders[[#This Row],[CustomerID]],Orders[[#This Row],[Order Value]])</f>
        <v>O03538C044248761.746</v>
      </c>
    </row>
    <row r="2244" spans="1:19" hidden="1" x14ac:dyDescent="0.25">
      <c r="A2244" s="1" t="s">
        <v>2718</v>
      </c>
      <c r="B2244" s="1" t="s">
        <v>644</v>
      </c>
      <c r="C2244" s="1" t="s">
        <v>38</v>
      </c>
      <c r="D2244" s="1" t="e">
        <f>VLOOKUP(C2244,Products[],2,FALSE)</f>
        <v>#N/A</v>
      </c>
      <c r="E2244" s="1" t="e">
        <f>VLOOKUP(Orders[[#This Row],[ProductID]],Products[],3,FALSE)</f>
        <v>#N/A</v>
      </c>
      <c r="F2244" s="1" t="s">
        <v>42</v>
      </c>
      <c r="G2244" s="1" t="str">
        <f>_xlfn.XLOOKUP(Orders[[#This Row],[CustomerID]],'Customers'!A:A,'Customers'!E:E)</f>
        <v>Consumer</v>
      </c>
      <c r="H2244" s="2">
        <v>45665</v>
      </c>
      <c r="I2244" s="2">
        <v>45677</v>
      </c>
      <c r="J2244">
        <v>18</v>
      </c>
      <c r="K2244">
        <v>6916.67</v>
      </c>
      <c r="L2244">
        <v>0</v>
      </c>
      <c r="M2244" s="1" t="s">
        <v>14</v>
      </c>
      <c r="N2244" s="1" t="s">
        <v>84</v>
      </c>
      <c r="O2244" s="1" t="s">
        <v>29</v>
      </c>
      <c r="P2244" s="3">
        <f>Orders[[#This Row],[Quantity]]*Orders[[#This Row],[UnitPrice]]*(1-Orders[[#This Row],[Discount]])</f>
        <v>124500.06</v>
      </c>
      <c r="Q2244" s="1" t="str">
        <f>IF(AND(Orders[[#This Row],[Order Value]]&gt;50000,Orders[[#This Row],[Status]]="Completed"),"Yes","No")</f>
        <v>No</v>
      </c>
      <c r="R2244" s="1" t="str">
        <f>IF(OR(Orders[[#This Row],[Region]]="Dhaka",Orders[[#This Row],[Region]]="Chattogram"),"Priority","Standard")</f>
        <v>Standard</v>
      </c>
      <c r="S2244" s="1" t="str">
        <f>_xlfn.CONCAT(Orders[[#This Row],[OrderID]],Orders[[#This Row],[CustomerID]],Orders[[#This Row],[Order Value]])</f>
        <v>O04547C0153124500.06</v>
      </c>
    </row>
    <row r="2245" spans="1:19" x14ac:dyDescent="0.25">
      <c r="A2245" s="1" t="s">
        <v>2719</v>
      </c>
      <c r="B2245" s="1" t="s">
        <v>1142</v>
      </c>
      <c r="C2245" s="1" t="s">
        <v>141</v>
      </c>
      <c r="D2245" s="1" t="str">
        <f>VLOOKUP(C2245,Products[],2,FALSE)</f>
        <v>Footwear Deluxe 366</v>
      </c>
      <c r="E2245" s="1" t="str">
        <f>VLOOKUP(Orders[[#This Row],[ProductID]],Products[],3,FALSE)</f>
        <v>Apparel</v>
      </c>
      <c r="F2245" s="1" t="s">
        <v>33</v>
      </c>
      <c r="G2245" s="1" t="str">
        <f>_xlfn.XLOOKUP(Orders[[#This Row],[CustomerID]],'Customers'!A:A,'Customers'!E:E)</f>
        <v>Home Office</v>
      </c>
      <c r="H2245" s="2">
        <v>45742</v>
      </c>
      <c r="I2245" s="2">
        <v>45755</v>
      </c>
      <c r="J2245">
        <v>13</v>
      </c>
      <c r="K2245">
        <v>2893.71</v>
      </c>
      <c r="L2245">
        <v>0.2</v>
      </c>
      <c r="M2245" s="1" t="s">
        <v>20</v>
      </c>
      <c r="N2245" s="1" t="s">
        <v>84</v>
      </c>
      <c r="O2245" s="1" t="s">
        <v>24</v>
      </c>
      <c r="P2245" s="3">
        <f>Orders[[#This Row],[Quantity]]*Orders[[#This Row],[UnitPrice]]*(1-Orders[[#This Row],[Discount]])</f>
        <v>30094.584000000003</v>
      </c>
      <c r="Q2245" s="1" t="str">
        <f>IF(AND(Orders[[#This Row],[Order Value]]&gt;50000,Orders[[#This Row],[Status]]="Completed"),"Yes","No")</f>
        <v>No</v>
      </c>
      <c r="R2245" s="1" t="str">
        <f>IF(OR(Orders[[#This Row],[Region]]="Dhaka",Orders[[#This Row],[Region]]="Chattogram"),"Priority","Standard")</f>
        <v>Priority</v>
      </c>
      <c r="S2245" s="1" t="str">
        <f>_xlfn.CONCAT(Orders[[#This Row],[OrderID]],Orders[[#This Row],[CustomerID]],Orders[[#This Row],[Order Value]])</f>
        <v>O03868C019730094.584</v>
      </c>
    </row>
    <row r="2246" spans="1:19" x14ac:dyDescent="0.25">
      <c r="A2246" s="1" t="s">
        <v>2720</v>
      </c>
      <c r="B2246" s="1" t="s">
        <v>64</v>
      </c>
      <c r="C2246" s="1" t="s">
        <v>148</v>
      </c>
      <c r="D2246" s="1" t="str">
        <f>VLOOKUP(C2246,Products[],2,FALSE)</f>
        <v>Audio Classic 927</v>
      </c>
      <c r="E2246" s="1" t="str">
        <f>VLOOKUP(Orders[[#This Row],[ProductID]],Products[],3,FALSE)</f>
        <v>Electronics</v>
      </c>
      <c r="F2246" s="1" t="s">
        <v>19</v>
      </c>
      <c r="G2246" s="1" t="str">
        <f>_xlfn.XLOOKUP(Orders[[#This Row],[CustomerID]],'Customers'!A:A,'Customers'!E:E)</f>
        <v>consumer</v>
      </c>
      <c r="H2246" s="2">
        <v>45523</v>
      </c>
      <c r="I2246" s="2">
        <v>45535</v>
      </c>
      <c r="J2246">
        <v>5</v>
      </c>
      <c r="K2246">
        <v>7632.02</v>
      </c>
      <c r="L2246">
        <v>0</v>
      </c>
      <c r="M2246" s="1" t="s">
        <v>39</v>
      </c>
      <c r="N2246" s="1" t="s">
        <v>34</v>
      </c>
      <c r="O2246" s="1" t="s">
        <v>29</v>
      </c>
      <c r="P2246" s="3">
        <f>Orders[[#This Row],[Quantity]]*Orders[[#This Row],[UnitPrice]]*(1-Orders[[#This Row],[Discount]])</f>
        <v>38160.100000000006</v>
      </c>
      <c r="Q2246" s="1" t="str">
        <f>IF(AND(Orders[[#This Row],[Order Value]]&gt;50000,Orders[[#This Row],[Status]]="Completed"),"Yes","No")</f>
        <v>No</v>
      </c>
      <c r="R2246" s="1" t="str">
        <f>IF(OR(Orders[[#This Row],[Region]]="Dhaka",Orders[[#This Row],[Region]]="Chattogram"),"Priority","Standard")</f>
        <v>Standard</v>
      </c>
      <c r="S2246" s="1" t="str">
        <f>_xlfn.CONCAT(Orders[[#This Row],[OrderID]],Orders[[#This Row],[CustomerID]],Orders[[#This Row],[Order Value]])</f>
        <v>O01232C024938160.1</v>
      </c>
    </row>
    <row r="2247" spans="1:19" x14ac:dyDescent="0.25">
      <c r="A2247" s="1" t="s">
        <v>2721</v>
      </c>
      <c r="B2247" s="1" t="s">
        <v>113</v>
      </c>
      <c r="C2247" s="1" t="s">
        <v>18</v>
      </c>
      <c r="D2247" s="1" t="str">
        <f>VLOOKUP(C2247,Products[],2,FALSE)</f>
        <v>Labels Deluxe 800</v>
      </c>
      <c r="E2247" s="1" t="str">
        <f>VLOOKUP(Orders[[#This Row],[ProductID]],Products[],3,FALSE)</f>
        <v>Office Supplies</v>
      </c>
      <c r="F2247" s="1" t="s">
        <v>125</v>
      </c>
      <c r="G2247" s="1" t="str">
        <f>_xlfn.XLOOKUP(Orders[[#This Row],[CustomerID]],'Customers'!A:A,'Customers'!E:E)</f>
        <v>Home Office</v>
      </c>
      <c r="H2247" s="2">
        <v>45713</v>
      </c>
      <c r="I2247" s="2">
        <v>45723</v>
      </c>
      <c r="J2247">
        <v>20</v>
      </c>
      <c r="K2247">
        <v>986.1</v>
      </c>
      <c r="L2247">
        <v>0</v>
      </c>
      <c r="M2247" s="1" t="s">
        <v>39</v>
      </c>
      <c r="N2247" s="1" t="s">
        <v>15</v>
      </c>
      <c r="O2247" s="1" t="s">
        <v>29</v>
      </c>
      <c r="P2247" s="3">
        <f>Orders[[#This Row],[Quantity]]*Orders[[#This Row],[UnitPrice]]*(1-Orders[[#This Row],[Discount]])</f>
        <v>19722</v>
      </c>
      <c r="Q2247" s="1" t="str">
        <f>IF(AND(Orders[[#This Row],[Order Value]]&gt;50000,Orders[[#This Row],[Status]]="Completed"),"Yes","No")</f>
        <v>No</v>
      </c>
      <c r="R2247" s="1" t="str">
        <f>IF(OR(Orders[[#This Row],[Region]]="Dhaka",Orders[[#This Row],[Region]]="Chattogram"),"Priority","Standard")</f>
        <v>Standard</v>
      </c>
      <c r="S2247" s="1" t="str">
        <f>_xlfn.CONCAT(Orders[[#This Row],[OrderID]],Orders[[#This Row],[CustomerID]],Orders[[#This Row],[Order Value]])</f>
        <v>O04794C039719722</v>
      </c>
    </row>
    <row r="2248" spans="1:19" hidden="1" x14ac:dyDescent="0.25">
      <c r="A2248" s="1" t="s">
        <v>2722</v>
      </c>
      <c r="B2248" s="1" t="s">
        <v>118</v>
      </c>
      <c r="C2248" s="1" t="s">
        <v>248</v>
      </c>
      <c r="D2248" s="1" t="e">
        <f>VLOOKUP(C2248,Products[],2,FALSE)</f>
        <v>#N/A</v>
      </c>
      <c r="E2248" s="1" t="e">
        <f>VLOOKUP(Orders[[#This Row],[ProductID]],Products[],3,FALSE)</f>
        <v>#N/A</v>
      </c>
      <c r="F2248" s="1" t="s">
        <v>55</v>
      </c>
      <c r="G2248" s="1" t="str">
        <f>_xlfn.XLOOKUP(Orders[[#This Row],[CustomerID]],'Customers'!A:A,'Customers'!E:E)</f>
        <v>Consumer</v>
      </c>
      <c r="H2248" s="2">
        <v>45970</v>
      </c>
      <c r="I2248" s="2">
        <v>45983</v>
      </c>
      <c r="J2248">
        <v>20</v>
      </c>
      <c r="K2248">
        <v>5218.32</v>
      </c>
      <c r="L2248">
        <v>0</v>
      </c>
      <c r="M2248" s="1" t="s">
        <v>14</v>
      </c>
      <c r="N2248" s="1" t="s">
        <v>28</v>
      </c>
      <c r="O2248" s="1" t="s">
        <v>35</v>
      </c>
      <c r="P2248" s="3">
        <f>Orders[[#This Row],[Quantity]]*Orders[[#This Row],[UnitPrice]]*(1-Orders[[#This Row],[Discount]])</f>
        <v>104366.39999999999</v>
      </c>
      <c r="Q2248" s="1" t="str">
        <f>IF(AND(Orders[[#This Row],[Order Value]]&gt;50000,Orders[[#This Row],[Status]]="Completed"),"Yes","No")</f>
        <v>No</v>
      </c>
      <c r="R2248" s="1" t="str">
        <f>IF(OR(Orders[[#This Row],[Region]]="Dhaka",Orders[[#This Row],[Region]]="Chattogram"),"Priority","Standard")</f>
        <v>Standard</v>
      </c>
      <c r="S2248" s="1" t="str">
        <f>_xlfn.CONCAT(Orders[[#This Row],[OrderID]],Orders[[#This Row],[CustomerID]],Orders[[#This Row],[Order Value]])</f>
        <v>O02353C0349104366.4</v>
      </c>
    </row>
    <row r="2249" spans="1:19" x14ac:dyDescent="0.25">
      <c r="A2249" s="1" t="s">
        <v>570</v>
      </c>
      <c r="B2249" s="1" t="s">
        <v>446</v>
      </c>
      <c r="C2249" s="1" t="s">
        <v>50</v>
      </c>
      <c r="D2249" s="1" t="str">
        <f>VLOOKUP(C2249,Products[],2,FALSE)</f>
        <v>Kids Pro 311</v>
      </c>
      <c r="E2249" s="1" t="str">
        <f>VLOOKUP(Orders[[#This Row],[ProductID]],Products[],3,FALSE)</f>
        <v>Apparel</v>
      </c>
      <c r="F2249" s="1" t="s">
        <v>19</v>
      </c>
      <c r="G2249" s="1" t="str">
        <f>_xlfn.XLOOKUP(Orders[[#This Row],[CustomerID]],'Customers'!A:A,'Customers'!E:E)</f>
        <v>consumer</v>
      </c>
      <c r="H2249" s="2">
        <v>45619</v>
      </c>
      <c r="I2249" s="2">
        <v>45629</v>
      </c>
      <c r="J2249">
        <v>5</v>
      </c>
      <c r="K2249">
        <v>5624.24</v>
      </c>
      <c r="L2249">
        <v>0</v>
      </c>
      <c r="M2249" s="1" t="s">
        <v>52</v>
      </c>
      <c r="N2249" s="1" t="s">
        <v>34</v>
      </c>
      <c r="O2249" s="1" t="s">
        <v>35</v>
      </c>
      <c r="P2249" s="3">
        <f>Orders[[#This Row],[Quantity]]*Orders[[#This Row],[UnitPrice]]*(1-Orders[[#This Row],[Discount]])</f>
        <v>28121.199999999997</v>
      </c>
      <c r="Q2249" s="1" t="str">
        <f>IF(AND(Orders[[#This Row],[Order Value]]&gt;50000,Orders[[#This Row],[Status]]="Completed"),"Yes","No")</f>
        <v>No</v>
      </c>
      <c r="R2249" s="1" t="str">
        <f>IF(OR(Orders[[#This Row],[Region]]="Dhaka",Orders[[#This Row],[Region]]="Chattogram"),"Priority","Standard")</f>
        <v>Priority</v>
      </c>
      <c r="S2249" s="1" t="str">
        <f>_xlfn.CONCAT(Orders[[#This Row],[OrderID]],Orders[[#This Row],[CustomerID]],Orders[[#This Row],[Order Value]])</f>
        <v>O01283C032028121.2</v>
      </c>
    </row>
    <row r="2250" spans="1:19" x14ac:dyDescent="0.25">
      <c r="A2250" s="1" t="s">
        <v>2723</v>
      </c>
      <c r="B2250" s="1" t="s">
        <v>324</v>
      </c>
      <c r="C2250" s="1" t="s">
        <v>124</v>
      </c>
      <c r="D2250" s="1" t="str">
        <f>VLOOKUP(C2250,Products[],2,FALSE)</f>
        <v>Decor Lite 474</v>
      </c>
      <c r="E2250" s="1" t="str">
        <f>VLOOKUP(Orders[[#This Row],[ProductID]],Products[],3,FALSE)</f>
        <v>Furniture</v>
      </c>
      <c r="F2250" s="1" t="s">
        <v>23</v>
      </c>
      <c r="G2250" s="1" t="str">
        <f>_xlfn.XLOOKUP(Orders[[#This Row],[CustomerID]],'Customers'!A:A,'Customers'!E:E)</f>
        <v>SMB</v>
      </c>
      <c r="H2250" s="2">
        <v>46010</v>
      </c>
      <c r="I2250" s="2">
        <v>46011</v>
      </c>
      <c r="J2250">
        <v>19</v>
      </c>
      <c r="K2250">
        <v>7881.86</v>
      </c>
      <c r="L2250">
        <v>0.05</v>
      </c>
      <c r="M2250" s="1" t="s">
        <v>43</v>
      </c>
      <c r="N2250" s="1" t="s">
        <v>84</v>
      </c>
      <c r="O2250" s="1" t="s">
        <v>29</v>
      </c>
      <c r="P2250" s="3">
        <f>Orders[[#This Row],[Quantity]]*Orders[[#This Row],[UnitPrice]]*(1-Orders[[#This Row],[Discount]])</f>
        <v>142267.573</v>
      </c>
      <c r="Q2250" s="1" t="str">
        <f>IF(AND(Orders[[#This Row],[Order Value]]&gt;50000,Orders[[#This Row],[Status]]="Completed"),"Yes","No")</f>
        <v>No</v>
      </c>
      <c r="R2250" s="1" t="str">
        <f>IF(OR(Orders[[#This Row],[Region]]="Dhaka",Orders[[#This Row],[Region]]="Chattogram"),"Priority","Standard")</f>
        <v>Standard</v>
      </c>
      <c r="S2250" s="1" t="str">
        <f>_xlfn.CONCAT(Orders[[#This Row],[OrderID]],Orders[[#This Row],[CustomerID]],Orders[[#This Row],[Order Value]])</f>
        <v>O02935C0152142267.573</v>
      </c>
    </row>
    <row r="2251" spans="1:19" x14ac:dyDescent="0.25">
      <c r="A2251" s="1" t="s">
        <v>2724</v>
      </c>
      <c r="B2251" s="1" t="s">
        <v>252</v>
      </c>
      <c r="C2251" s="1" t="s">
        <v>68</v>
      </c>
      <c r="D2251" s="1" t="str">
        <f>VLOOKUP(C2251,Products[],2,FALSE)</f>
        <v>Tables Prime 385</v>
      </c>
      <c r="E2251" s="1" t="str">
        <f>VLOOKUP(Orders[[#This Row],[ProductID]],Products[],3,FALSE)</f>
        <v>Furniture</v>
      </c>
      <c r="F2251" s="1" t="s">
        <v>59</v>
      </c>
      <c r="G2251" s="1" t="str">
        <f>_xlfn.XLOOKUP(Orders[[#This Row],[CustomerID]],'Customers'!A:A,'Customers'!E:E)</f>
        <v>SMB</v>
      </c>
      <c r="H2251" s="2">
        <v>45951</v>
      </c>
      <c r="I2251" s="2">
        <v>45951</v>
      </c>
      <c r="J2251">
        <v>13</v>
      </c>
      <c r="K2251">
        <v>5035.46</v>
      </c>
      <c r="L2251">
        <v>0.15</v>
      </c>
      <c r="M2251" s="1" t="s">
        <v>43</v>
      </c>
      <c r="N2251" s="1" t="s">
        <v>15</v>
      </c>
      <c r="O2251" s="1" t="s">
        <v>21</v>
      </c>
      <c r="P2251" s="3">
        <f>Orders[[#This Row],[Quantity]]*Orders[[#This Row],[UnitPrice]]*(1-Orders[[#This Row],[Discount]])</f>
        <v>55641.832999999999</v>
      </c>
      <c r="Q2251" s="1" t="str">
        <f>IF(AND(Orders[[#This Row],[Order Value]]&gt;50000,Orders[[#This Row],[Status]]="Completed"),"Yes","No")</f>
        <v>No</v>
      </c>
      <c r="R2251" s="1" t="str">
        <f>IF(OR(Orders[[#This Row],[Region]]="Dhaka",Orders[[#This Row],[Region]]="Chattogram"),"Priority","Standard")</f>
        <v>Standard</v>
      </c>
      <c r="S2251" s="1" t="str">
        <f>_xlfn.CONCAT(Orders[[#This Row],[OrderID]],Orders[[#This Row],[CustomerID]],Orders[[#This Row],[Order Value]])</f>
        <v>O02607C028055641.833</v>
      </c>
    </row>
    <row r="2252" spans="1:19" x14ac:dyDescent="0.25">
      <c r="A2252" s="1" t="s">
        <v>2725</v>
      </c>
      <c r="B2252" s="1" t="s">
        <v>190</v>
      </c>
      <c r="C2252" s="1" t="s">
        <v>267</v>
      </c>
      <c r="D2252" s="1" t="str">
        <f>VLOOKUP(C2252,Products[],2,FALSE)</f>
        <v>Decor Prime 953</v>
      </c>
      <c r="E2252" s="1" t="str">
        <f>VLOOKUP(Orders[[#This Row],[ProductID]],Products[],3,FALSE)</f>
        <v>Furniture</v>
      </c>
      <c r="F2252" s="1" t="s">
        <v>105</v>
      </c>
      <c r="G2252" s="1" t="str">
        <f>_xlfn.XLOOKUP(Orders[[#This Row],[CustomerID]],'Customers'!A:A,'Customers'!E:E)</f>
        <v>Home Office</v>
      </c>
      <c r="H2252" s="2">
        <v>45807</v>
      </c>
      <c r="I2252" s="2">
        <v>45806</v>
      </c>
      <c r="J2252">
        <v>18</v>
      </c>
      <c r="K2252">
        <v>2622.39</v>
      </c>
      <c r="L2252">
        <v>0</v>
      </c>
      <c r="M2252" s="1" t="s">
        <v>14</v>
      </c>
      <c r="N2252" s="1" t="s">
        <v>34</v>
      </c>
      <c r="O2252" s="1" t="s">
        <v>29</v>
      </c>
      <c r="P2252" s="3">
        <f>Orders[[#This Row],[Quantity]]*Orders[[#This Row],[UnitPrice]]*(1-Orders[[#This Row],[Discount]])</f>
        <v>47203.02</v>
      </c>
      <c r="Q2252" s="1" t="str">
        <f>IF(AND(Orders[[#This Row],[Order Value]]&gt;50000,Orders[[#This Row],[Status]]="Completed"),"Yes","No")</f>
        <v>No</v>
      </c>
      <c r="R2252" s="1" t="str">
        <f>IF(OR(Orders[[#This Row],[Region]]="Dhaka",Orders[[#This Row],[Region]]="Chattogram"),"Priority","Standard")</f>
        <v>Standard</v>
      </c>
      <c r="S2252" s="1" t="str">
        <f>_xlfn.CONCAT(Orders[[#This Row],[OrderID]],Orders[[#This Row],[CustomerID]],Orders[[#This Row],[Order Value]])</f>
        <v>O02285C042747203.02</v>
      </c>
    </row>
    <row r="2253" spans="1:19" x14ac:dyDescent="0.25">
      <c r="A2253" s="1" t="s">
        <v>2726</v>
      </c>
      <c r="B2253" s="1" t="s">
        <v>419</v>
      </c>
      <c r="C2253" s="1" t="s">
        <v>174</v>
      </c>
      <c r="D2253" s="1" t="str">
        <f>VLOOKUP(C2253,Products[],2,FALSE)</f>
        <v>Women Eco 309</v>
      </c>
      <c r="E2253" s="1" t="str">
        <f>VLOOKUP(Orders[[#This Row],[ProductID]],Products[],3,FALSE)</f>
        <v>Apparel</v>
      </c>
      <c r="F2253" s="1" t="s">
        <v>47</v>
      </c>
      <c r="G2253" s="1" t="str">
        <f>_xlfn.XLOOKUP(Orders[[#This Row],[CustomerID]],'Customers'!A:A,'Customers'!E:E)</f>
        <v>SMB</v>
      </c>
      <c r="H2253" s="2">
        <v>45744</v>
      </c>
      <c r="I2253" s="2">
        <v>45754</v>
      </c>
      <c r="J2253">
        <v>18</v>
      </c>
      <c r="K2253">
        <v>3983.37</v>
      </c>
      <c r="L2253">
        <v>0.1</v>
      </c>
      <c r="M2253" s="1" t="s">
        <v>20</v>
      </c>
      <c r="N2253" s="1" t="s">
        <v>34</v>
      </c>
      <c r="O2253" s="1" t="s">
        <v>29</v>
      </c>
      <c r="P2253" s="3">
        <f>Orders[[#This Row],[Quantity]]*Orders[[#This Row],[UnitPrice]]*(1-Orders[[#This Row],[Discount]])</f>
        <v>64530.594000000005</v>
      </c>
      <c r="Q2253" s="1" t="str">
        <f>IF(AND(Orders[[#This Row],[Order Value]]&gt;50000,Orders[[#This Row],[Status]]="Completed"),"Yes","No")</f>
        <v>Yes</v>
      </c>
      <c r="R2253" s="1" t="str">
        <f>IF(OR(Orders[[#This Row],[Region]]="Dhaka",Orders[[#This Row],[Region]]="Chattogram"),"Priority","Standard")</f>
        <v>Priority</v>
      </c>
      <c r="S2253" s="1" t="str">
        <f>_xlfn.CONCAT(Orders[[#This Row],[OrderID]],Orders[[#This Row],[CustomerID]],Orders[[#This Row],[Order Value]])</f>
        <v>O00978C042564530.594</v>
      </c>
    </row>
    <row r="2254" spans="1:19" x14ac:dyDescent="0.25">
      <c r="A2254" s="1" t="s">
        <v>2727</v>
      </c>
      <c r="B2254" s="1" t="s">
        <v>400</v>
      </c>
      <c r="C2254" s="1" t="s">
        <v>473</v>
      </c>
      <c r="D2254" s="1" t="str">
        <f>VLOOKUP(C2254,Products[],2,FALSE)</f>
        <v>Laptops Prime 770</v>
      </c>
      <c r="E2254" s="1" t="str">
        <f>VLOOKUP(Orders[[#This Row],[ProductID]],Products[],3,FALSE)</f>
        <v>Electronics</v>
      </c>
      <c r="F2254" s="1" t="s">
        <v>19</v>
      </c>
      <c r="G2254" s="1" t="str">
        <f>_xlfn.XLOOKUP(Orders[[#This Row],[CustomerID]],'Customers'!A:A,'Customers'!E:E)</f>
        <v>consumer</v>
      </c>
      <c r="H2254" s="2">
        <v>45446</v>
      </c>
      <c r="I2254" s="2">
        <v>45448</v>
      </c>
      <c r="J2254">
        <v>3</v>
      </c>
      <c r="K2254">
        <v>4704.75</v>
      </c>
      <c r="L2254">
        <v>0</v>
      </c>
      <c r="M2254" s="1" t="s">
        <v>43</v>
      </c>
      <c r="N2254" s="1" t="s">
        <v>34</v>
      </c>
      <c r="O2254" s="1" t="s">
        <v>21</v>
      </c>
      <c r="P2254" s="3">
        <f>Orders[[#This Row],[Quantity]]*Orders[[#This Row],[UnitPrice]]*(1-Orders[[#This Row],[Discount]])</f>
        <v>14114.25</v>
      </c>
      <c r="Q2254" s="1" t="str">
        <f>IF(AND(Orders[[#This Row],[Order Value]]&gt;50000,Orders[[#This Row],[Status]]="Completed"),"Yes","No")</f>
        <v>No</v>
      </c>
      <c r="R2254" s="1" t="str">
        <f>IF(OR(Orders[[#This Row],[Region]]="Dhaka",Orders[[#This Row],[Region]]="Chattogram"),"Priority","Standard")</f>
        <v>Standard</v>
      </c>
      <c r="S2254" s="1" t="str">
        <f>_xlfn.CONCAT(Orders[[#This Row],[OrderID]],Orders[[#This Row],[CustomerID]],Orders[[#This Row],[Order Value]])</f>
        <v>O04710C012414114.25</v>
      </c>
    </row>
    <row r="2255" spans="1:19" x14ac:dyDescent="0.25">
      <c r="A2255" s="1" t="s">
        <v>2728</v>
      </c>
      <c r="B2255" s="1" t="s">
        <v>253</v>
      </c>
      <c r="C2255" s="1" t="s">
        <v>71</v>
      </c>
      <c r="D2255" s="1" t="str">
        <f>VLOOKUP(C2255,Products[],2,FALSE)</f>
        <v>Cameras Classic 922</v>
      </c>
      <c r="E2255" s="1" t="str">
        <f>VLOOKUP(Orders[[#This Row],[ProductID]],Products[],3,FALSE)</f>
        <v>Electronics</v>
      </c>
      <c r="F2255" s="1" t="s">
        <v>105</v>
      </c>
      <c r="G2255" s="1" t="str">
        <f>_xlfn.XLOOKUP(Orders[[#This Row],[CustomerID]],'Customers'!A:A,'Customers'!E:E)</f>
        <v>Consumer</v>
      </c>
      <c r="H2255" s="2">
        <v>45762</v>
      </c>
      <c r="I2255" s="2">
        <v>45772</v>
      </c>
      <c r="J2255">
        <v>7</v>
      </c>
      <c r="K2255">
        <v>7724.67</v>
      </c>
      <c r="L2255">
        <v>0.15</v>
      </c>
      <c r="M2255" s="1" t="s">
        <v>52</v>
      </c>
      <c r="N2255" s="1" t="s">
        <v>34</v>
      </c>
      <c r="O2255" s="1" t="s">
        <v>21</v>
      </c>
      <c r="P2255" s="3">
        <f>Orders[[#This Row],[Quantity]]*Orders[[#This Row],[UnitPrice]]*(1-Orders[[#This Row],[Discount]])</f>
        <v>45961.786500000002</v>
      </c>
      <c r="Q2255" s="1" t="str">
        <f>IF(AND(Orders[[#This Row],[Order Value]]&gt;50000,Orders[[#This Row],[Status]]="Completed"),"Yes","No")</f>
        <v>No</v>
      </c>
      <c r="R2255" s="1" t="str">
        <f>IF(OR(Orders[[#This Row],[Region]]="Dhaka",Orders[[#This Row],[Region]]="Chattogram"),"Priority","Standard")</f>
        <v>Priority</v>
      </c>
      <c r="S2255" s="1" t="str">
        <f>_xlfn.CONCAT(Orders[[#This Row],[OrderID]],Orders[[#This Row],[CustomerID]],Orders[[#This Row],[Order Value]])</f>
        <v>O01977C001945961.7865</v>
      </c>
    </row>
    <row r="2256" spans="1:19" x14ac:dyDescent="0.25">
      <c r="A2256" s="1" t="s">
        <v>2729</v>
      </c>
      <c r="B2256" s="1" t="s">
        <v>314</v>
      </c>
      <c r="C2256" s="1" t="s">
        <v>104</v>
      </c>
      <c r="D2256" s="1" t="str">
        <f>VLOOKUP(C2256,Products[],2,FALSE)</f>
        <v>Audio Prime 238</v>
      </c>
      <c r="E2256" s="1" t="str">
        <f>VLOOKUP(Orders[[#This Row],[ProductID]],Products[],3,FALSE)</f>
        <v>Electronics</v>
      </c>
      <c r="F2256" s="1" t="s">
        <v>55</v>
      </c>
      <c r="G2256" s="1" t="str">
        <f>_xlfn.XLOOKUP(Orders[[#This Row],[CustomerID]],'Customers'!A:A,'Customers'!E:E)</f>
        <v>SMB</v>
      </c>
      <c r="H2256" s="2">
        <v>45371</v>
      </c>
      <c r="I2256" s="2">
        <v>45370</v>
      </c>
      <c r="J2256">
        <v>14</v>
      </c>
      <c r="K2256">
        <v>6400.39</v>
      </c>
      <c r="L2256">
        <v>0.2</v>
      </c>
      <c r="M2256" s="1" t="s">
        <v>43</v>
      </c>
      <c r="N2256" s="1" t="s">
        <v>15</v>
      </c>
      <c r="O2256" s="1" t="s">
        <v>35</v>
      </c>
      <c r="P2256" s="3">
        <f>Orders[[#This Row],[Quantity]]*Orders[[#This Row],[UnitPrice]]*(1-Orders[[#This Row],[Discount]])</f>
        <v>71684.368000000002</v>
      </c>
      <c r="Q2256" s="1" t="str">
        <f>IF(AND(Orders[[#This Row],[Order Value]]&gt;50000,Orders[[#This Row],[Status]]="Completed"),"Yes","No")</f>
        <v>No</v>
      </c>
      <c r="R2256" s="1" t="str">
        <f>IF(OR(Orders[[#This Row],[Region]]="Dhaka",Orders[[#This Row],[Region]]="Chattogram"),"Priority","Standard")</f>
        <v>Standard</v>
      </c>
      <c r="S2256" s="1" t="str">
        <f>_xlfn.CONCAT(Orders[[#This Row],[OrderID]],Orders[[#This Row],[CustomerID]],Orders[[#This Row],[Order Value]])</f>
        <v>O00799C018071684.368</v>
      </c>
    </row>
    <row r="2257" spans="1:19" x14ac:dyDescent="0.25">
      <c r="A2257" s="1" t="s">
        <v>1035</v>
      </c>
      <c r="B2257" s="1" t="s">
        <v>931</v>
      </c>
      <c r="C2257" s="1" t="s">
        <v>111</v>
      </c>
      <c r="D2257" s="1" t="str">
        <f>VLOOKUP(C2257,Products[],2,FALSE)</f>
        <v>Footwear Eco 867</v>
      </c>
      <c r="E2257" s="1" t="str">
        <f>VLOOKUP(Orders[[#This Row],[ProductID]],Products[],3,FALSE)</f>
        <v>Apparel</v>
      </c>
      <c r="F2257" s="1" t="s">
        <v>13</v>
      </c>
      <c r="G2257" s="1" t="str">
        <f>_xlfn.XLOOKUP(Orders[[#This Row],[CustomerID]],'Customers'!A:A,'Customers'!E:E)</f>
        <v>Home Office</v>
      </c>
      <c r="H2257" s="2">
        <v>45903</v>
      </c>
      <c r="I2257" s="2">
        <v>45913</v>
      </c>
      <c r="J2257">
        <v>3</v>
      </c>
      <c r="K2257">
        <v>7824.21</v>
      </c>
      <c r="L2257">
        <v>0</v>
      </c>
      <c r="M2257" s="1" t="s">
        <v>52</v>
      </c>
      <c r="N2257" s="1" t="s">
        <v>15</v>
      </c>
      <c r="O2257" s="1" t="s">
        <v>24</v>
      </c>
      <c r="P2257" s="3">
        <f>Orders[[#This Row],[Quantity]]*Orders[[#This Row],[UnitPrice]]*(1-Orders[[#This Row],[Discount]])</f>
        <v>23472.63</v>
      </c>
      <c r="Q2257" s="1" t="str">
        <f>IF(AND(Orders[[#This Row],[Order Value]]&gt;50000,Orders[[#This Row],[Status]]="Completed"),"Yes","No")</f>
        <v>No</v>
      </c>
      <c r="R2257" s="1" t="str">
        <f>IF(OR(Orders[[#This Row],[Region]]="Dhaka",Orders[[#This Row],[Region]]="Chattogram"),"Priority","Standard")</f>
        <v>Priority</v>
      </c>
      <c r="S2257" s="1" t="str">
        <f>_xlfn.CONCAT(Orders[[#This Row],[OrderID]],Orders[[#This Row],[CustomerID]],Orders[[#This Row],[Order Value]])</f>
        <v>O02465C003823472.63</v>
      </c>
    </row>
    <row r="2258" spans="1:19" x14ac:dyDescent="0.25">
      <c r="A2258" s="1" t="s">
        <v>2730</v>
      </c>
      <c r="B2258" s="1" t="s">
        <v>143</v>
      </c>
      <c r="C2258" s="1" t="s">
        <v>102</v>
      </c>
      <c r="D2258" s="1" t="str">
        <f>VLOOKUP(C2258,Products[],2,FALSE)</f>
        <v>Pens Mini 821</v>
      </c>
      <c r="E2258" s="1" t="str">
        <f>VLOOKUP(Orders[[#This Row],[ProductID]],Products[],3,FALSE)</f>
        <v>Office Supplies</v>
      </c>
      <c r="F2258" s="1" t="s">
        <v>59</v>
      </c>
      <c r="G2258" s="1" t="str">
        <f>_xlfn.XLOOKUP(Orders[[#This Row],[CustomerID]],'Customers'!A:A,'Customers'!E:E)</f>
        <v>Corporate</v>
      </c>
      <c r="H2258" s="2">
        <v>45664</v>
      </c>
      <c r="I2258" s="2">
        <v>45662</v>
      </c>
      <c r="J2258">
        <v>2</v>
      </c>
      <c r="K2258">
        <v>1873.49</v>
      </c>
      <c r="L2258">
        <v>0</v>
      </c>
      <c r="M2258" s="1" t="s">
        <v>39</v>
      </c>
      <c r="N2258" s="1" t="s">
        <v>84</v>
      </c>
      <c r="O2258" s="1" t="s">
        <v>29</v>
      </c>
      <c r="P2258" s="3">
        <f>Orders[[#This Row],[Quantity]]*Orders[[#This Row],[UnitPrice]]*(1-Orders[[#This Row],[Discount]])</f>
        <v>3746.98</v>
      </c>
      <c r="Q2258" s="1" t="str">
        <f>IF(AND(Orders[[#This Row],[Order Value]]&gt;50000,Orders[[#This Row],[Status]]="Completed"),"Yes","No")</f>
        <v>No</v>
      </c>
      <c r="R2258" s="1" t="str">
        <f>IF(OR(Orders[[#This Row],[Region]]="Dhaka",Orders[[#This Row],[Region]]="Chattogram"),"Priority","Standard")</f>
        <v>Standard</v>
      </c>
      <c r="S2258" s="1" t="str">
        <f>_xlfn.CONCAT(Orders[[#This Row],[OrderID]],Orders[[#This Row],[CustomerID]],Orders[[#This Row],[Order Value]])</f>
        <v>O03434C04153746.98</v>
      </c>
    </row>
    <row r="2259" spans="1:19" x14ac:dyDescent="0.25">
      <c r="A2259" s="1" t="s">
        <v>2731</v>
      </c>
      <c r="B2259" s="1" t="s">
        <v>360</v>
      </c>
      <c r="C2259" s="1" t="s">
        <v>46</v>
      </c>
      <c r="D2259" s="1" t="str">
        <f>VLOOKUP(C2259,Products[],2,FALSE)</f>
        <v>Tables Max 631</v>
      </c>
      <c r="E2259" s="1" t="str">
        <f>VLOOKUP(Orders[[#This Row],[ProductID]],Products[],3,FALSE)</f>
        <v>Furniture</v>
      </c>
      <c r="F2259" s="1" t="s">
        <v>55</v>
      </c>
      <c r="G2259" s="1" t="str">
        <f>_xlfn.XLOOKUP(Orders[[#This Row],[CustomerID]],'Customers'!A:A,'Customers'!E:E)</f>
        <v>consumer</v>
      </c>
      <c r="H2259" s="2">
        <v>45509</v>
      </c>
      <c r="I2259" s="2">
        <v>45520</v>
      </c>
      <c r="J2259">
        <v>15</v>
      </c>
      <c r="K2259">
        <v>4778.2</v>
      </c>
      <c r="L2259">
        <v>0</v>
      </c>
      <c r="M2259" s="1" t="s">
        <v>43</v>
      </c>
      <c r="N2259" s="1" t="s">
        <v>28</v>
      </c>
      <c r="O2259" s="1" t="s">
        <v>29</v>
      </c>
      <c r="P2259" s="3">
        <f>Orders[[#This Row],[Quantity]]*Orders[[#This Row],[UnitPrice]]*(1-Orders[[#This Row],[Discount]])</f>
        <v>71673</v>
      </c>
      <c r="Q2259" s="1" t="str">
        <f>IF(AND(Orders[[#This Row],[Order Value]]&gt;50000,Orders[[#This Row],[Status]]="Completed"),"Yes","No")</f>
        <v>No</v>
      </c>
      <c r="R2259" s="1" t="str">
        <f>IF(OR(Orders[[#This Row],[Region]]="Dhaka",Orders[[#This Row],[Region]]="Chattogram"),"Priority","Standard")</f>
        <v>Standard</v>
      </c>
      <c r="S2259" s="1" t="str">
        <f>_xlfn.CONCAT(Orders[[#This Row],[OrderID]],Orders[[#This Row],[CustomerID]],Orders[[#This Row],[Order Value]])</f>
        <v>O01059C002671673</v>
      </c>
    </row>
    <row r="2260" spans="1:19" x14ac:dyDescent="0.25">
      <c r="A2260" s="1" t="s">
        <v>2732</v>
      </c>
      <c r="B2260" s="1" t="s">
        <v>239</v>
      </c>
      <c r="C2260" s="1" t="s">
        <v>18</v>
      </c>
      <c r="D2260" s="1" t="str">
        <f>VLOOKUP(C2260,Products[],2,FALSE)</f>
        <v>Labels Deluxe 800</v>
      </c>
      <c r="E2260" s="1" t="str">
        <f>VLOOKUP(Orders[[#This Row],[ProductID]],Products[],3,FALSE)</f>
        <v>Office Supplies</v>
      </c>
      <c r="F2260" s="1" t="s">
        <v>59</v>
      </c>
      <c r="G2260" s="1" t="str">
        <f>_xlfn.XLOOKUP(Orders[[#This Row],[CustomerID]],'Customers'!A:A,'Customers'!E:E)</f>
        <v>Consumer</v>
      </c>
      <c r="H2260" s="2">
        <v>45512</v>
      </c>
      <c r="I2260" s="2">
        <v>45518</v>
      </c>
      <c r="J2260">
        <v>23</v>
      </c>
      <c r="K2260">
        <v>6272.22</v>
      </c>
      <c r="L2260">
        <v>0.05</v>
      </c>
      <c r="M2260" s="1" t="s">
        <v>43</v>
      </c>
      <c r="N2260" s="1" t="s">
        <v>28</v>
      </c>
      <c r="O2260" s="1" t="s">
        <v>24</v>
      </c>
      <c r="P2260" s="3">
        <f>Orders[[#This Row],[Quantity]]*Orders[[#This Row],[UnitPrice]]*(1-Orders[[#This Row],[Discount]])</f>
        <v>137048.00699999998</v>
      </c>
      <c r="Q2260" s="1" t="str">
        <f>IF(AND(Orders[[#This Row],[Order Value]]&gt;50000,Orders[[#This Row],[Status]]="Completed"),"Yes","No")</f>
        <v>No</v>
      </c>
      <c r="R2260" s="1" t="str">
        <f>IF(OR(Orders[[#This Row],[Region]]="Dhaka",Orders[[#This Row],[Region]]="Chattogram"),"Priority","Standard")</f>
        <v>Standard</v>
      </c>
      <c r="S2260" s="1" t="str">
        <f>_xlfn.CONCAT(Orders[[#This Row],[OrderID]],Orders[[#This Row],[CustomerID]],Orders[[#This Row],[Order Value]])</f>
        <v>O00018C0366137048.007</v>
      </c>
    </row>
    <row r="2261" spans="1:19" x14ac:dyDescent="0.25">
      <c r="A2261" s="1" t="s">
        <v>2733</v>
      </c>
      <c r="B2261" s="1" t="s">
        <v>522</v>
      </c>
      <c r="C2261" s="1" t="s">
        <v>218</v>
      </c>
      <c r="D2261" s="1" t="str">
        <f>VLOOKUP(C2261,Products[],2,FALSE)</f>
        <v>Kids Eco 762</v>
      </c>
      <c r="E2261" s="1" t="str">
        <f>VLOOKUP(Orders[[#This Row],[ProductID]],Products[],3,FALSE)</f>
        <v>Apparel</v>
      </c>
      <c r="F2261" s="1" t="s">
        <v>125</v>
      </c>
      <c r="G2261" s="1" t="str">
        <f>_xlfn.XLOOKUP(Orders[[#This Row],[CustomerID]],'Customers'!A:A,'Customers'!E:E)</f>
        <v>Home Office</v>
      </c>
      <c r="H2261" s="2">
        <v>45407</v>
      </c>
      <c r="I2261" s="2">
        <v>45410</v>
      </c>
      <c r="J2261">
        <v>11</v>
      </c>
      <c r="K2261">
        <v>7667.57</v>
      </c>
      <c r="L2261">
        <v>0</v>
      </c>
      <c r="M2261" s="1" t="s">
        <v>43</v>
      </c>
      <c r="N2261" s="1" t="s">
        <v>34</v>
      </c>
      <c r="O2261" s="1" t="s">
        <v>21</v>
      </c>
      <c r="P2261" s="3">
        <f>Orders[[#This Row],[Quantity]]*Orders[[#This Row],[UnitPrice]]*(1-Orders[[#This Row],[Discount]])</f>
        <v>84343.26999999999</v>
      </c>
      <c r="Q2261" s="1" t="str">
        <f>IF(AND(Orders[[#This Row],[Order Value]]&gt;50000,Orders[[#This Row],[Status]]="Completed"),"Yes","No")</f>
        <v>Yes</v>
      </c>
      <c r="R2261" s="1" t="str">
        <f>IF(OR(Orders[[#This Row],[Region]]="Dhaka",Orders[[#This Row],[Region]]="Chattogram"),"Priority","Standard")</f>
        <v>Standard</v>
      </c>
      <c r="S2261" s="1" t="str">
        <f>_xlfn.CONCAT(Orders[[#This Row],[OrderID]],Orders[[#This Row],[CustomerID]],Orders[[#This Row],[Order Value]])</f>
        <v>O02246C000384343.27</v>
      </c>
    </row>
    <row r="2262" spans="1:19" x14ac:dyDescent="0.25">
      <c r="A2262" s="1" t="s">
        <v>2734</v>
      </c>
      <c r="B2262" s="1" t="s">
        <v>207</v>
      </c>
      <c r="C2262" s="1" t="s">
        <v>87</v>
      </c>
      <c r="D2262" s="1" t="str">
        <f>VLOOKUP(C2262,Products[],2,FALSE)</f>
        <v>Storage Plus 812</v>
      </c>
      <c r="E2262" s="1" t="str">
        <f>VLOOKUP(Orders[[#This Row],[ProductID]],Products[],3,FALSE)</f>
        <v>Furniture</v>
      </c>
      <c r="F2262" s="1" t="s">
        <v>42</v>
      </c>
      <c r="G2262" s="1" t="str">
        <f>_xlfn.XLOOKUP(Orders[[#This Row],[CustomerID]],'Customers'!A:A,'Customers'!E:E)</f>
        <v>consumer</v>
      </c>
      <c r="H2262" s="2">
        <v>45505</v>
      </c>
      <c r="I2262" s="2">
        <v>45510</v>
      </c>
      <c r="J2262">
        <v>20</v>
      </c>
      <c r="K2262">
        <v>2691.76</v>
      </c>
      <c r="L2262">
        <v>0</v>
      </c>
      <c r="M2262" s="1" t="s">
        <v>20</v>
      </c>
      <c r="N2262" s="1" t="s">
        <v>34</v>
      </c>
      <c r="O2262" s="1" t="s">
        <v>24</v>
      </c>
      <c r="P2262" s="3">
        <f>Orders[[#This Row],[Quantity]]*Orders[[#This Row],[UnitPrice]]*(1-Orders[[#This Row],[Discount]])</f>
        <v>53835.200000000004</v>
      </c>
      <c r="Q2262" s="1" t="str">
        <f>IF(AND(Orders[[#This Row],[Order Value]]&gt;50000,Orders[[#This Row],[Status]]="Completed"),"Yes","No")</f>
        <v>Yes</v>
      </c>
      <c r="R2262" s="1" t="str">
        <f>IF(OR(Orders[[#This Row],[Region]]="Dhaka",Orders[[#This Row],[Region]]="Chattogram"),"Priority","Standard")</f>
        <v>Priority</v>
      </c>
      <c r="S2262" s="1" t="str">
        <f>_xlfn.CONCAT(Orders[[#This Row],[OrderID]],Orders[[#This Row],[CustomerID]],Orders[[#This Row],[Order Value]])</f>
        <v>O01077C037553835.2</v>
      </c>
    </row>
    <row r="2263" spans="1:19" x14ac:dyDescent="0.25">
      <c r="A2263" s="1" t="s">
        <v>2735</v>
      </c>
      <c r="B2263" s="1" t="s">
        <v>779</v>
      </c>
      <c r="C2263" s="1" t="s">
        <v>178</v>
      </c>
      <c r="D2263" s="1" t="str">
        <f>VLOOKUP(C2263,Products[],2,FALSE)</f>
        <v>Personal Care Mini 570</v>
      </c>
      <c r="E2263" s="1" t="str">
        <f>VLOOKUP(Orders[[#This Row],[ProductID]],Products[],3,FALSE)</f>
        <v>Groceries</v>
      </c>
      <c r="F2263" s="1" t="s">
        <v>59</v>
      </c>
      <c r="G2263" s="1" t="str">
        <f>_xlfn.XLOOKUP(Orders[[#This Row],[CustomerID]],'Customers'!A:A,'Customers'!E:E)</f>
        <v>SMB</v>
      </c>
      <c r="H2263" s="2">
        <v>46017</v>
      </c>
      <c r="I2263" s="2">
        <v>46031</v>
      </c>
      <c r="J2263">
        <v>8</v>
      </c>
      <c r="K2263">
        <v>2862.89</v>
      </c>
      <c r="L2263">
        <v>0.15</v>
      </c>
      <c r="M2263" s="1" t="s">
        <v>52</v>
      </c>
      <c r="N2263" s="1" t="s">
        <v>84</v>
      </c>
      <c r="O2263" s="1" t="s">
        <v>35</v>
      </c>
      <c r="P2263" s="3">
        <f>Orders[[#This Row],[Quantity]]*Orders[[#This Row],[UnitPrice]]*(1-Orders[[#This Row],[Discount]])</f>
        <v>19467.651999999998</v>
      </c>
      <c r="Q2263" s="1" t="str">
        <f>IF(AND(Orders[[#This Row],[Order Value]]&gt;50000,Orders[[#This Row],[Status]]="Completed"),"Yes","No")</f>
        <v>No</v>
      </c>
      <c r="R2263" s="1" t="str">
        <f>IF(OR(Orders[[#This Row],[Region]]="Dhaka",Orders[[#This Row],[Region]]="Chattogram"),"Priority","Standard")</f>
        <v>Priority</v>
      </c>
      <c r="S2263" s="1" t="str">
        <f>_xlfn.CONCAT(Orders[[#This Row],[OrderID]],Orders[[#This Row],[CustomerID]],Orders[[#This Row],[Order Value]])</f>
        <v>O04752C012119467.652</v>
      </c>
    </row>
    <row r="2264" spans="1:19" x14ac:dyDescent="0.25">
      <c r="A2264" s="1" t="s">
        <v>2736</v>
      </c>
      <c r="B2264" s="1" t="s">
        <v>912</v>
      </c>
      <c r="C2264" s="1" t="s">
        <v>41</v>
      </c>
      <c r="D2264" s="1" t="str">
        <f>VLOOKUP(C2264,Products[],2,FALSE)</f>
        <v>Personal Care Mini 941</v>
      </c>
      <c r="E2264" s="1" t="str">
        <f>VLOOKUP(Orders[[#This Row],[ProductID]],Products[],3,FALSE)</f>
        <v>Groceries</v>
      </c>
      <c r="F2264" s="1" t="s">
        <v>19</v>
      </c>
      <c r="G2264" s="1" t="str">
        <f>_xlfn.XLOOKUP(Orders[[#This Row],[CustomerID]],'Customers'!A:A,'Customers'!E:E)</f>
        <v>SMB</v>
      </c>
      <c r="H2264" s="2">
        <v>46006</v>
      </c>
      <c r="I2264" s="2">
        <v>46012</v>
      </c>
      <c r="J2264">
        <v>22</v>
      </c>
      <c r="K2264">
        <v>1150.1199999999999</v>
      </c>
      <c r="L2264">
        <v>0.1</v>
      </c>
      <c r="M2264" s="1" t="s">
        <v>43</v>
      </c>
      <c r="N2264" s="1" t="s">
        <v>34</v>
      </c>
      <c r="O2264" s="1" t="s">
        <v>29</v>
      </c>
      <c r="P2264" s="3">
        <f>Orders[[#This Row],[Quantity]]*Orders[[#This Row],[UnitPrice]]*(1-Orders[[#This Row],[Discount]])</f>
        <v>22772.376</v>
      </c>
      <c r="Q2264" s="1" t="str">
        <f>IF(AND(Orders[[#This Row],[Order Value]]&gt;50000,Orders[[#This Row],[Status]]="Completed"),"Yes","No")</f>
        <v>No</v>
      </c>
      <c r="R2264" s="1" t="str">
        <f>IF(OR(Orders[[#This Row],[Region]]="Dhaka",Orders[[#This Row],[Region]]="Chattogram"),"Priority","Standard")</f>
        <v>Standard</v>
      </c>
      <c r="S2264" s="1" t="str">
        <f>_xlfn.CONCAT(Orders[[#This Row],[OrderID]],Orders[[#This Row],[CustomerID]],Orders[[#This Row],[Order Value]])</f>
        <v>O01885C022522772.376</v>
      </c>
    </row>
    <row r="2265" spans="1:19" x14ac:dyDescent="0.25">
      <c r="A2265" s="1" t="s">
        <v>2737</v>
      </c>
      <c r="B2265" s="1" t="s">
        <v>247</v>
      </c>
      <c r="C2265" s="1" t="s">
        <v>148</v>
      </c>
      <c r="D2265" s="1" t="str">
        <f>VLOOKUP(C2265,Products[],2,FALSE)</f>
        <v>Audio Classic 927</v>
      </c>
      <c r="E2265" s="1" t="str">
        <f>VLOOKUP(Orders[[#This Row],[ProductID]],Products[],3,FALSE)</f>
        <v>Electronics</v>
      </c>
      <c r="F2265" s="1" t="s">
        <v>59</v>
      </c>
      <c r="G2265" s="1" t="str">
        <f>_xlfn.XLOOKUP(Orders[[#This Row],[CustomerID]],'Customers'!A:A,'Customers'!E:E)</f>
        <v>consumer</v>
      </c>
      <c r="H2265" s="2">
        <v>45364</v>
      </c>
      <c r="I2265" s="2">
        <v>45364</v>
      </c>
      <c r="J2265">
        <v>17</v>
      </c>
      <c r="K2265">
        <v>4402.95</v>
      </c>
      <c r="L2265">
        <v>0.05</v>
      </c>
      <c r="M2265" s="1" t="s">
        <v>14</v>
      </c>
      <c r="N2265" s="1" t="s">
        <v>28</v>
      </c>
      <c r="O2265" s="1" t="s">
        <v>29</v>
      </c>
      <c r="P2265" s="3">
        <f>Orders[[#This Row],[Quantity]]*Orders[[#This Row],[UnitPrice]]*(1-Orders[[#This Row],[Discount]])</f>
        <v>71107.642499999987</v>
      </c>
      <c r="Q2265" s="1" t="str">
        <f>IF(AND(Orders[[#This Row],[Order Value]]&gt;50000,Orders[[#This Row],[Status]]="Completed"),"Yes","No")</f>
        <v>No</v>
      </c>
      <c r="R2265" s="1" t="str">
        <f>IF(OR(Orders[[#This Row],[Region]]="Dhaka",Orders[[#This Row],[Region]]="Chattogram"),"Priority","Standard")</f>
        <v>Standard</v>
      </c>
      <c r="S2265" s="1" t="str">
        <f>_xlfn.CONCAT(Orders[[#This Row],[OrderID]],Orders[[#This Row],[CustomerID]],Orders[[#This Row],[Order Value]])</f>
        <v>O05729C006971107.6425</v>
      </c>
    </row>
    <row r="2266" spans="1:19" x14ac:dyDescent="0.25">
      <c r="A2266" s="1" t="s">
        <v>2738</v>
      </c>
      <c r="B2266" s="1" t="s">
        <v>453</v>
      </c>
      <c r="C2266" s="1" t="s">
        <v>197</v>
      </c>
      <c r="D2266" s="1" t="str">
        <f>VLOOKUP(C2266,Products[],2,FALSE)</f>
        <v>Chairs Prime 149</v>
      </c>
      <c r="E2266" s="1" t="str">
        <f>VLOOKUP(Orders[[#This Row],[ProductID]],Products[],3,FALSE)</f>
        <v>Furniture</v>
      </c>
      <c r="F2266" s="1" t="s">
        <v>105</v>
      </c>
      <c r="G2266" s="1" t="str">
        <f>_xlfn.XLOOKUP(Orders[[#This Row],[CustomerID]],'Customers'!A:A,'Customers'!E:E)</f>
        <v>Consumer</v>
      </c>
      <c r="H2266" s="2">
        <v>45520</v>
      </c>
      <c r="I2266" s="2">
        <v>45526</v>
      </c>
      <c r="J2266">
        <v>5</v>
      </c>
      <c r="K2266">
        <v>259.14</v>
      </c>
      <c r="L2266">
        <v>0</v>
      </c>
      <c r="M2266" s="1" t="s">
        <v>20</v>
      </c>
      <c r="N2266" s="1" t="s">
        <v>34</v>
      </c>
      <c r="O2266" s="1" t="s">
        <v>24</v>
      </c>
      <c r="P2266" s="3">
        <f>Orders[[#This Row],[Quantity]]*Orders[[#This Row],[UnitPrice]]*(1-Orders[[#This Row],[Discount]])</f>
        <v>1295.6999999999998</v>
      </c>
      <c r="Q2266" s="1" t="str">
        <f>IF(AND(Orders[[#This Row],[Order Value]]&gt;50000,Orders[[#This Row],[Status]]="Completed"),"Yes","No")</f>
        <v>No</v>
      </c>
      <c r="R2266" s="1" t="str">
        <f>IF(OR(Orders[[#This Row],[Region]]="Dhaka",Orders[[#This Row],[Region]]="Chattogram"),"Priority","Standard")</f>
        <v>Priority</v>
      </c>
      <c r="S2266" s="1" t="str">
        <f>_xlfn.CONCAT(Orders[[#This Row],[OrderID]],Orders[[#This Row],[CustomerID]],Orders[[#This Row],[Order Value]])</f>
        <v>O01148C00991295.7</v>
      </c>
    </row>
    <row r="2267" spans="1:19" x14ac:dyDescent="0.25">
      <c r="A2267" s="1" t="s">
        <v>1221</v>
      </c>
      <c r="B2267" s="1" t="s">
        <v>150</v>
      </c>
      <c r="C2267" s="1" t="s">
        <v>102</v>
      </c>
      <c r="D2267" s="1" t="str">
        <f>VLOOKUP(C2267,Products[],2,FALSE)</f>
        <v>Pens Mini 821</v>
      </c>
      <c r="E2267" s="1" t="str">
        <f>VLOOKUP(Orders[[#This Row],[ProductID]],Products[],3,FALSE)</f>
        <v>Office Supplies</v>
      </c>
      <c r="F2267" s="1" t="s">
        <v>152</v>
      </c>
      <c r="G2267" s="1" t="str">
        <f>_xlfn.XLOOKUP(Orders[[#This Row],[CustomerID]],'Customers'!A:A,'Customers'!E:E)</f>
        <v>Consumer</v>
      </c>
      <c r="H2267" s="2">
        <v>45484</v>
      </c>
      <c r="I2267" s="2">
        <v>45489</v>
      </c>
      <c r="J2267">
        <v>23</v>
      </c>
      <c r="K2267">
        <v>394.66</v>
      </c>
      <c r="L2267">
        <v>0</v>
      </c>
      <c r="M2267" s="1" t="s">
        <v>14</v>
      </c>
      <c r="N2267" s="1" t="s">
        <v>34</v>
      </c>
      <c r="O2267" s="1" t="s">
        <v>35</v>
      </c>
      <c r="P2267" s="3">
        <f>Orders[[#This Row],[Quantity]]*Orders[[#This Row],[UnitPrice]]*(1-Orders[[#This Row],[Discount]])</f>
        <v>9077.18</v>
      </c>
      <c r="Q2267" s="1" t="str">
        <f>IF(AND(Orders[[#This Row],[Order Value]]&gt;50000,Orders[[#This Row],[Status]]="Completed"),"Yes","No")</f>
        <v>No</v>
      </c>
      <c r="R2267" s="1" t="str">
        <f>IF(OR(Orders[[#This Row],[Region]]="Dhaka",Orders[[#This Row],[Region]]="Chattogram"),"Priority","Standard")</f>
        <v>Standard</v>
      </c>
      <c r="S2267" s="1" t="str">
        <f>_xlfn.CONCAT(Orders[[#This Row],[OrderID]],Orders[[#This Row],[CustomerID]],Orders[[#This Row],[Order Value]])</f>
        <v>O05319C03919077.18</v>
      </c>
    </row>
    <row r="2268" spans="1:19" hidden="1" x14ac:dyDescent="0.25">
      <c r="A2268" s="1" t="s">
        <v>2739</v>
      </c>
      <c r="B2268" s="1" t="s">
        <v>503</v>
      </c>
      <c r="C2268" s="1" t="s">
        <v>221</v>
      </c>
      <c r="D2268" s="1" t="e">
        <f>VLOOKUP(C2268,Products[],2,FALSE)</f>
        <v>#N/A</v>
      </c>
      <c r="E2268" s="1" t="e">
        <f>VLOOKUP(Orders[[#This Row],[ProductID]],Products[],3,FALSE)</f>
        <v>#N/A</v>
      </c>
      <c r="F2268" s="1" t="s">
        <v>79</v>
      </c>
      <c r="G2268" s="1" t="str">
        <f>_xlfn.XLOOKUP(Orders[[#This Row],[CustomerID]],'Customers'!A:A,'Customers'!E:E)</f>
        <v>Corporate</v>
      </c>
      <c r="H2268" s="2">
        <v>45604</v>
      </c>
      <c r="I2268" s="2">
        <v>45616</v>
      </c>
      <c r="J2268">
        <v>23</v>
      </c>
      <c r="K2268">
        <v>5106.54</v>
      </c>
      <c r="L2268">
        <v>0.2</v>
      </c>
      <c r="M2268" s="1" t="s">
        <v>20</v>
      </c>
      <c r="N2268" s="1" t="s">
        <v>34</v>
      </c>
      <c r="O2268" s="1" t="s">
        <v>35</v>
      </c>
      <c r="P2268" s="3">
        <f>Orders[[#This Row],[Quantity]]*Orders[[#This Row],[UnitPrice]]*(1-Orders[[#This Row],[Discount]])</f>
        <v>93960.33600000001</v>
      </c>
      <c r="Q2268" s="1" t="str">
        <f>IF(AND(Orders[[#This Row],[Order Value]]&gt;50000,Orders[[#This Row],[Status]]="Completed"),"Yes","No")</f>
        <v>Yes</v>
      </c>
      <c r="R2268" s="1" t="str">
        <f>IF(OR(Orders[[#This Row],[Region]]="Dhaka",Orders[[#This Row],[Region]]="Chattogram"),"Priority","Standard")</f>
        <v>Priority</v>
      </c>
      <c r="S2268" s="1" t="str">
        <f>_xlfn.CONCAT(Orders[[#This Row],[OrderID]],Orders[[#This Row],[CustomerID]],Orders[[#This Row],[Order Value]])</f>
        <v>O05168C020793960.336</v>
      </c>
    </row>
    <row r="2269" spans="1:19" x14ac:dyDescent="0.25">
      <c r="A2269" s="1" t="s">
        <v>2740</v>
      </c>
      <c r="B2269" s="1" t="s">
        <v>903</v>
      </c>
      <c r="C2269" s="1" t="s">
        <v>212</v>
      </c>
      <c r="D2269" s="1" t="str">
        <f>VLOOKUP(C2269,Products[],2,FALSE)</f>
        <v>Binders Lite 858</v>
      </c>
      <c r="E2269" s="1" t="str">
        <f>VLOOKUP(Orders[[#This Row],[ProductID]],Products[],3,FALSE)</f>
        <v>Office Supplies</v>
      </c>
      <c r="F2269" s="1" t="s">
        <v>47</v>
      </c>
      <c r="G2269" s="1" t="str">
        <f>_xlfn.XLOOKUP(Orders[[#This Row],[CustomerID]],'Customers'!A:A,'Customers'!E:E)</f>
        <v>Corporate</v>
      </c>
      <c r="H2269" s="2">
        <v>45470</v>
      </c>
      <c r="I2269" s="2">
        <v>45474</v>
      </c>
      <c r="J2269">
        <v>22</v>
      </c>
      <c r="K2269">
        <v>7398.61</v>
      </c>
      <c r="L2269">
        <v>0</v>
      </c>
      <c r="M2269" s="1" t="s">
        <v>39</v>
      </c>
      <c r="N2269" s="1" t="s">
        <v>34</v>
      </c>
      <c r="O2269" s="1" t="s">
        <v>35</v>
      </c>
      <c r="P2269" s="3">
        <f>Orders[[#This Row],[Quantity]]*Orders[[#This Row],[UnitPrice]]*(1-Orders[[#This Row],[Discount]])</f>
        <v>162769.41999999998</v>
      </c>
      <c r="Q2269" s="1" t="str">
        <f>IF(AND(Orders[[#This Row],[Order Value]]&gt;50000,Orders[[#This Row],[Status]]="Completed"),"Yes","No")</f>
        <v>Yes</v>
      </c>
      <c r="R2269" s="1" t="str">
        <f>IF(OR(Orders[[#This Row],[Region]]="Dhaka",Orders[[#This Row],[Region]]="Chattogram"),"Priority","Standard")</f>
        <v>Standard</v>
      </c>
      <c r="S2269" s="1" t="str">
        <f>_xlfn.CONCAT(Orders[[#This Row],[OrderID]],Orders[[#This Row],[CustomerID]],Orders[[#This Row],[Order Value]])</f>
        <v>O00244C0284162769.42</v>
      </c>
    </row>
    <row r="2270" spans="1:19" x14ac:dyDescent="0.25">
      <c r="A2270" s="1" t="s">
        <v>2741</v>
      </c>
      <c r="B2270" s="1" t="s">
        <v>449</v>
      </c>
      <c r="C2270" s="1" t="s">
        <v>73</v>
      </c>
      <c r="D2270" s="1" t="str">
        <f>VLOOKUP(C2270,Products[],2,FALSE)</f>
        <v>Mobile Accessories Max 508</v>
      </c>
      <c r="E2270" s="1" t="str">
        <f>VLOOKUP(Orders[[#This Row],[ProductID]],Products[],3,FALSE)</f>
        <v>Electronics</v>
      </c>
      <c r="F2270" s="1" t="s">
        <v>42</v>
      </c>
      <c r="G2270" s="1" t="str">
        <f>_xlfn.XLOOKUP(Orders[[#This Row],[CustomerID]],'Customers'!A:A,'Customers'!E:E)</f>
        <v>SMB</v>
      </c>
      <c r="H2270" s="2">
        <v>45583</v>
      </c>
      <c r="I2270" s="2">
        <v>45587</v>
      </c>
      <c r="J2270">
        <v>17</v>
      </c>
      <c r="K2270">
        <v>3261.67</v>
      </c>
      <c r="L2270">
        <v>0</v>
      </c>
      <c r="M2270" s="1" t="s">
        <v>52</v>
      </c>
      <c r="N2270" s="1" t="s">
        <v>34</v>
      </c>
      <c r="O2270" s="1" t="s">
        <v>21</v>
      </c>
      <c r="P2270" s="3">
        <f>Orders[[#This Row],[Quantity]]*Orders[[#This Row],[UnitPrice]]*(1-Orders[[#This Row],[Discount]])</f>
        <v>55448.39</v>
      </c>
      <c r="Q2270" s="1" t="str">
        <f>IF(AND(Orders[[#This Row],[Order Value]]&gt;50000,Orders[[#This Row],[Status]]="Completed"),"Yes","No")</f>
        <v>Yes</v>
      </c>
      <c r="R2270" s="1" t="str">
        <f>IF(OR(Orders[[#This Row],[Region]]="Dhaka",Orders[[#This Row],[Region]]="Chattogram"),"Priority","Standard")</f>
        <v>Priority</v>
      </c>
      <c r="S2270" s="1" t="str">
        <f>_xlfn.CONCAT(Orders[[#This Row],[OrderID]],Orders[[#This Row],[CustomerID]],Orders[[#This Row],[Order Value]])</f>
        <v>O01444C020955448.39</v>
      </c>
    </row>
    <row r="2271" spans="1:19" x14ac:dyDescent="0.25">
      <c r="A2271" s="1" t="s">
        <v>2742</v>
      </c>
      <c r="B2271" s="1" t="s">
        <v>226</v>
      </c>
      <c r="C2271" s="1" t="s">
        <v>108</v>
      </c>
      <c r="D2271" s="1" t="str">
        <f>VLOOKUP(C2271,Products[],2,FALSE)</f>
        <v>Men Max 446</v>
      </c>
      <c r="E2271" s="1" t="str">
        <f>VLOOKUP(Orders[[#This Row],[ProductID]],Products[],3,FALSE)</f>
        <v>Apparel</v>
      </c>
      <c r="F2271" s="1" t="s">
        <v>42</v>
      </c>
      <c r="G2271" s="1" t="str">
        <f>_xlfn.XLOOKUP(Orders[[#This Row],[CustomerID]],'Customers'!A:A,'Customers'!E:E)</f>
        <v>Corporate</v>
      </c>
      <c r="H2271" s="2">
        <v>45451</v>
      </c>
      <c r="I2271" s="2">
        <v>45460</v>
      </c>
      <c r="J2271">
        <v>8</v>
      </c>
      <c r="K2271">
        <v>1748.3</v>
      </c>
      <c r="L2271">
        <v>0.15</v>
      </c>
      <c r="M2271" s="1" t="s">
        <v>20</v>
      </c>
      <c r="N2271" s="1" t="s">
        <v>15</v>
      </c>
      <c r="O2271" s="1" t="s">
        <v>21</v>
      </c>
      <c r="P2271" s="3">
        <f>Orders[[#This Row],[Quantity]]*Orders[[#This Row],[UnitPrice]]*(1-Orders[[#This Row],[Discount]])</f>
        <v>11888.439999999999</v>
      </c>
      <c r="Q2271" s="1" t="str">
        <f>IF(AND(Orders[[#This Row],[Order Value]]&gt;50000,Orders[[#This Row],[Status]]="Completed"),"Yes","No")</f>
        <v>No</v>
      </c>
      <c r="R2271" s="1" t="str">
        <f>IF(OR(Orders[[#This Row],[Region]]="Dhaka",Orders[[#This Row],[Region]]="Chattogram"),"Priority","Standard")</f>
        <v>Priority</v>
      </c>
      <c r="S2271" s="1" t="str">
        <f>_xlfn.CONCAT(Orders[[#This Row],[OrderID]],Orders[[#This Row],[CustomerID]],Orders[[#This Row],[Order Value]])</f>
        <v>O01043C004911888.44</v>
      </c>
    </row>
    <row r="2272" spans="1:19" x14ac:dyDescent="0.25">
      <c r="A2272" s="1" t="s">
        <v>2743</v>
      </c>
      <c r="B2272" s="1" t="s">
        <v>198</v>
      </c>
      <c r="C2272" s="1" t="s">
        <v>68</v>
      </c>
      <c r="D2272" s="1" t="str">
        <f>VLOOKUP(C2272,Products[],2,FALSE)</f>
        <v>Tables Prime 385</v>
      </c>
      <c r="E2272" s="1" t="str">
        <f>VLOOKUP(Orders[[#This Row],[ProductID]],Products[],3,FALSE)</f>
        <v>Furniture</v>
      </c>
      <c r="F2272" s="1" t="s">
        <v>47</v>
      </c>
      <c r="G2272" s="1" t="str">
        <f>_xlfn.XLOOKUP(Orders[[#This Row],[CustomerID]],'Customers'!A:A,'Customers'!E:E)</f>
        <v>Home Office</v>
      </c>
      <c r="H2272" s="2">
        <v>45724</v>
      </c>
      <c r="I2272" s="2">
        <v>45735</v>
      </c>
      <c r="J2272">
        <v>23</v>
      </c>
      <c r="K2272">
        <v>2697.82</v>
      </c>
      <c r="L2272">
        <v>0</v>
      </c>
      <c r="M2272" s="1" t="s">
        <v>20</v>
      </c>
      <c r="N2272" s="1" t="s">
        <v>15</v>
      </c>
      <c r="O2272" s="1" t="s">
        <v>35</v>
      </c>
      <c r="P2272" s="3">
        <f>Orders[[#This Row],[Quantity]]*Orders[[#This Row],[UnitPrice]]*(1-Orders[[#This Row],[Discount]])</f>
        <v>62049.86</v>
      </c>
      <c r="Q2272" s="1" t="str">
        <f>IF(AND(Orders[[#This Row],[Order Value]]&gt;50000,Orders[[#This Row],[Status]]="Completed"),"Yes","No")</f>
        <v>No</v>
      </c>
      <c r="R2272" s="1" t="str">
        <f>IF(OR(Orders[[#This Row],[Region]]="Dhaka",Orders[[#This Row],[Region]]="Chattogram"),"Priority","Standard")</f>
        <v>Priority</v>
      </c>
      <c r="S2272" s="1" t="str">
        <f>_xlfn.CONCAT(Orders[[#This Row],[OrderID]],Orders[[#This Row],[CustomerID]],Orders[[#This Row],[Order Value]])</f>
        <v>O04614C004662049.86</v>
      </c>
    </row>
    <row r="2273" spans="1:19" x14ac:dyDescent="0.25">
      <c r="A2273" s="1" t="s">
        <v>2744</v>
      </c>
      <c r="B2273" s="1" t="s">
        <v>259</v>
      </c>
      <c r="C2273" s="1" t="s">
        <v>108</v>
      </c>
      <c r="D2273" s="1" t="str">
        <f>VLOOKUP(C2273,Products[],2,FALSE)</f>
        <v>Men Max 446</v>
      </c>
      <c r="E2273" s="1" t="str">
        <f>VLOOKUP(Orders[[#This Row],[ProductID]],Products[],3,FALSE)</f>
        <v>Apparel</v>
      </c>
      <c r="F2273" s="1" t="s">
        <v>33</v>
      </c>
      <c r="G2273" s="1" t="str">
        <f>_xlfn.XLOOKUP(Orders[[#This Row],[CustomerID]],'Customers'!A:A,'Customers'!E:E)</f>
        <v>Corporate</v>
      </c>
      <c r="H2273" s="2">
        <v>45814</v>
      </c>
      <c r="I2273" s="2">
        <v>45818</v>
      </c>
      <c r="J2273">
        <v>9</v>
      </c>
      <c r="K2273">
        <v>2082.15</v>
      </c>
      <c r="L2273">
        <v>0</v>
      </c>
      <c r="M2273" s="1" t="s">
        <v>20</v>
      </c>
      <c r="N2273" s="1" t="s">
        <v>28</v>
      </c>
      <c r="O2273" s="1" t="s">
        <v>35</v>
      </c>
      <c r="P2273" s="3">
        <f>Orders[[#This Row],[Quantity]]*Orders[[#This Row],[UnitPrice]]*(1-Orders[[#This Row],[Discount]])</f>
        <v>18739.350000000002</v>
      </c>
      <c r="Q2273" s="1" t="str">
        <f>IF(AND(Orders[[#This Row],[Order Value]]&gt;50000,Orders[[#This Row],[Status]]="Completed"),"Yes","No")</f>
        <v>No</v>
      </c>
      <c r="R2273" s="1" t="str">
        <f>IF(OR(Orders[[#This Row],[Region]]="Dhaka",Orders[[#This Row],[Region]]="Chattogram"),"Priority","Standard")</f>
        <v>Priority</v>
      </c>
      <c r="S2273" s="1" t="str">
        <f>_xlfn.CONCAT(Orders[[#This Row],[OrderID]],Orders[[#This Row],[CustomerID]],Orders[[#This Row],[Order Value]])</f>
        <v>O05055C003018739.35</v>
      </c>
    </row>
    <row r="2274" spans="1:19" x14ac:dyDescent="0.25">
      <c r="A2274" s="1" t="s">
        <v>1871</v>
      </c>
      <c r="B2274" s="1" t="s">
        <v>1765</v>
      </c>
      <c r="C2274" s="1" t="s">
        <v>78</v>
      </c>
      <c r="D2274" s="1" t="str">
        <f>VLOOKUP(C2274,Products[],2,FALSE)</f>
        <v>Personal Care Eco 185</v>
      </c>
      <c r="E2274" s="1" t="str">
        <f>VLOOKUP(Orders[[#This Row],[ProductID]],Products[],3,FALSE)</f>
        <v>Groceries</v>
      </c>
      <c r="F2274" s="1" t="s">
        <v>23</v>
      </c>
      <c r="G2274" s="1" t="str">
        <f>_xlfn.XLOOKUP(Orders[[#This Row],[CustomerID]],'Customers'!A:A,'Customers'!E:E)</f>
        <v>consumer</v>
      </c>
      <c r="H2274" s="2">
        <v>45656</v>
      </c>
      <c r="I2274" s="2">
        <v>45655</v>
      </c>
      <c r="J2274">
        <v>16</v>
      </c>
      <c r="K2274">
        <v>7605.01</v>
      </c>
      <c r="L2274">
        <v>0</v>
      </c>
      <c r="M2274" s="1" t="s">
        <v>39</v>
      </c>
      <c r="N2274" s="1" t="s">
        <v>34</v>
      </c>
      <c r="O2274" s="1" t="s">
        <v>35</v>
      </c>
      <c r="P2274" s="3">
        <f>Orders[[#This Row],[Quantity]]*Orders[[#This Row],[UnitPrice]]*(1-Orders[[#This Row],[Discount]])</f>
        <v>121680.16</v>
      </c>
      <c r="Q2274" s="1" t="str">
        <f>IF(AND(Orders[[#This Row],[Order Value]]&gt;50000,Orders[[#This Row],[Status]]="Completed"),"Yes","No")</f>
        <v>Yes</v>
      </c>
      <c r="R2274" s="1" t="str">
        <f>IF(OR(Orders[[#This Row],[Region]]="Dhaka",Orders[[#This Row],[Region]]="Chattogram"),"Priority","Standard")</f>
        <v>Standard</v>
      </c>
      <c r="S2274" s="1" t="str">
        <f>_xlfn.CONCAT(Orders[[#This Row],[OrderID]],Orders[[#This Row],[CustomerID]],Orders[[#This Row],[Order Value]])</f>
        <v>O00732C0187121680.16</v>
      </c>
    </row>
    <row r="2275" spans="1:19" x14ac:dyDescent="0.25">
      <c r="A2275" s="1" t="s">
        <v>2745</v>
      </c>
      <c r="B2275" s="1" t="s">
        <v>384</v>
      </c>
      <c r="C2275" s="1" t="s">
        <v>58</v>
      </c>
      <c r="D2275" s="1" t="str">
        <f>VLOOKUP(C2275,Products[],2,FALSE)</f>
        <v>Beverages Standard 258</v>
      </c>
      <c r="E2275" s="1" t="str">
        <f>VLOOKUP(Orders[[#This Row],[ProductID]],Products[],3,FALSE)</f>
        <v>Groceries</v>
      </c>
      <c r="F2275" s="1" t="s">
        <v>33</v>
      </c>
      <c r="G2275" s="1" t="str">
        <f>_xlfn.XLOOKUP(Orders[[#This Row],[CustomerID]],'Customers'!A:A,'Customers'!E:E)</f>
        <v>Home Office</v>
      </c>
      <c r="H2275" s="2">
        <v>45606</v>
      </c>
      <c r="I2275" s="2">
        <v>45608</v>
      </c>
      <c r="J2275">
        <v>17</v>
      </c>
      <c r="K2275">
        <v>1837.07</v>
      </c>
      <c r="L2275">
        <v>0.05</v>
      </c>
      <c r="M2275" s="1" t="s">
        <v>43</v>
      </c>
      <c r="N2275" s="1" t="s">
        <v>84</v>
      </c>
      <c r="O2275" s="1" t="s">
        <v>35</v>
      </c>
      <c r="P2275" s="3">
        <f>Orders[[#This Row],[Quantity]]*Orders[[#This Row],[UnitPrice]]*(1-Orders[[#This Row],[Discount]])</f>
        <v>29668.680499999999</v>
      </c>
      <c r="Q2275" s="1" t="str">
        <f>IF(AND(Orders[[#This Row],[Order Value]]&gt;50000,Orders[[#This Row],[Status]]="Completed"),"Yes","No")</f>
        <v>No</v>
      </c>
      <c r="R2275" s="1" t="str">
        <f>IF(OR(Orders[[#This Row],[Region]]="Dhaka",Orders[[#This Row],[Region]]="Chattogram"),"Priority","Standard")</f>
        <v>Standard</v>
      </c>
      <c r="S2275" s="1" t="str">
        <f>_xlfn.CONCAT(Orders[[#This Row],[OrderID]],Orders[[#This Row],[CustomerID]],Orders[[#This Row],[Order Value]])</f>
        <v>O03528C001429668.6805</v>
      </c>
    </row>
    <row r="2276" spans="1:19" x14ac:dyDescent="0.25">
      <c r="A2276" s="1" t="s">
        <v>2746</v>
      </c>
      <c r="B2276" s="1" t="s">
        <v>547</v>
      </c>
      <c r="C2276" s="1" t="s">
        <v>267</v>
      </c>
      <c r="D2276" s="1" t="str">
        <f>VLOOKUP(C2276,Products[],2,FALSE)</f>
        <v>Decor Prime 953</v>
      </c>
      <c r="E2276" s="1" t="str">
        <f>VLOOKUP(Orders[[#This Row],[ProductID]],Products[],3,FALSE)</f>
        <v>Furniture</v>
      </c>
      <c r="F2276" s="1" t="s">
        <v>23</v>
      </c>
      <c r="G2276" s="1" t="str">
        <f>_xlfn.XLOOKUP(Orders[[#This Row],[CustomerID]],'Customers'!A:A,'Customers'!E:E)</f>
        <v>Home Office</v>
      </c>
      <c r="H2276" s="2">
        <v>45545</v>
      </c>
      <c r="I2276" s="2">
        <v>45550</v>
      </c>
      <c r="J2276">
        <v>2</v>
      </c>
      <c r="K2276">
        <v>519.45000000000005</v>
      </c>
      <c r="L2276">
        <v>0</v>
      </c>
      <c r="M2276" s="1" t="s">
        <v>14</v>
      </c>
      <c r="N2276" s="1" t="s">
        <v>15</v>
      </c>
      <c r="O2276" s="1" t="s">
        <v>21</v>
      </c>
      <c r="P2276" s="3">
        <f>Orders[[#This Row],[Quantity]]*Orders[[#This Row],[UnitPrice]]*(1-Orders[[#This Row],[Discount]])</f>
        <v>1038.9000000000001</v>
      </c>
      <c r="Q2276" s="1" t="str">
        <f>IF(AND(Orders[[#This Row],[Order Value]]&gt;50000,Orders[[#This Row],[Status]]="Completed"),"Yes","No")</f>
        <v>No</v>
      </c>
      <c r="R2276" s="1" t="str">
        <f>IF(OR(Orders[[#This Row],[Region]]="Dhaka",Orders[[#This Row],[Region]]="Chattogram"),"Priority","Standard")</f>
        <v>Standard</v>
      </c>
      <c r="S2276" s="1" t="str">
        <f>_xlfn.CONCAT(Orders[[#This Row],[OrderID]],Orders[[#This Row],[CustomerID]],Orders[[#This Row],[Order Value]])</f>
        <v>O05996C04281038.9</v>
      </c>
    </row>
    <row r="2277" spans="1:19" x14ac:dyDescent="0.25">
      <c r="A2277" s="1" t="s">
        <v>2747</v>
      </c>
      <c r="B2277" s="1" t="s">
        <v>638</v>
      </c>
      <c r="C2277" s="1" t="s">
        <v>78</v>
      </c>
      <c r="D2277" s="1" t="str">
        <f>VLOOKUP(C2277,Products[],2,FALSE)</f>
        <v>Personal Care Eco 185</v>
      </c>
      <c r="E2277" s="1" t="str">
        <f>VLOOKUP(Orders[[#This Row],[ProductID]],Products[],3,FALSE)</f>
        <v>Groceries</v>
      </c>
      <c r="F2277" s="1" t="s">
        <v>42</v>
      </c>
      <c r="G2277" s="1" t="str">
        <f>_xlfn.XLOOKUP(Orders[[#This Row],[CustomerID]],'Customers'!A:A,'Customers'!E:E)</f>
        <v>consumer</v>
      </c>
      <c r="H2277" s="2">
        <v>45441</v>
      </c>
      <c r="I2277" s="2">
        <v>45443</v>
      </c>
      <c r="J2277">
        <v>4</v>
      </c>
      <c r="K2277">
        <v>1241.17</v>
      </c>
      <c r="L2277">
        <v>0.15</v>
      </c>
      <c r="M2277" s="1" t="s">
        <v>39</v>
      </c>
      <c r="N2277" s="1" t="s">
        <v>15</v>
      </c>
      <c r="O2277" s="1" t="s">
        <v>29</v>
      </c>
      <c r="P2277" s="3">
        <f>Orders[[#This Row],[Quantity]]*Orders[[#This Row],[UnitPrice]]*(1-Orders[[#This Row],[Discount]])</f>
        <v>4219.9780000000001</v>
      </c>
      <c r="Q2277" s="1" t="str">
        <f>IF(AND(Orders[[#This Row],[Order Value]]&gt;50000,Orders[[#This Row],[Status]]="Completed"),"Yes","No")</f>
        <v>No</v>
      </c>
      <c r="R2277" s="1" t="str">
        <f>IF(OR(Orders[[#This Row],[Region]]="Dhaka",Orders[[#This Row],[Region]]="Chattogram"),"Priority","Standard")</f>
        <v>Standard</v>
      </c>
      <c r="S2277" s="1" t="str">
        <f>_xlfn.CONCAT(Orders[[#This Row],[OrderID]],Orders[[#This Row],[CustomerID]],Orders[[#This Row],[Order Value]])</f>
        <v>O02307C02164219.978</v>
      </c>
    </row>
    <row r="2278" spans="1:19" x14ac:dyDescent="0.25">
      <c r="A2278" s="1" t="s">
        <v>2748</v>
      </c>
      <c r="B2278" s="1" t="s">
        <v>461</v>
      </c>
      <c r="C2278" s="1" t="s">
        <v>270</v>
      </c>
      <c r="D2278" s="1" t="str">
        <f>VLOOKUP(C2278,Products[],2,FALSE)</f>
        <v>Storage Mini 899</v>
      </c>
      <c r="E2278" s="1" t="str">
        <f>VLOOKUP(Orders[[#This Row],[ProductID]],Products[],3,FALSE)</f>
        <v>Furniture</v>
      </c>
      <c r="F2278" s="1" t="s">
        <v>152</v>
      </c>
      <c r="G2278" s="1" t="str">
        <f>_xlfn.XLOOKUP(Orders[[#This Row],[CustomerID]],'Customers'!A:A,'Customers'!E:E)</f>
        <v>consumer</v>
      </c>
      <c r="H2278" s="2">
        <v>45807</v>
      </c>
      <c r="I2278" s="2">
        <v>45816</v>
      </c>
      <c r="J2278">
        <v>19</v>
      </c>
      <c r="K2278">
        <v>2033.35</v>
      </c>
      <c r="L2278">
        <v>0</v>
      </c>
      <c r="M2278" s="1" t="s">
        <v>39</v>
      </c>
      <c r="N2278" s="1" t="s">
        <v>15</v>
      </c>
      <c r="O2278" s="1" t="s">
        <v>29</v>
      </c>
      <c r="P2278" s="3">
        <f>Orders[[#This Row],[Quantity]]*Orders[[#This Row],[UnitPrice]]*(1-Orders[[#This Row],[Discount]])</f>
        <v>38633.65</v>
      </c>
      <c r="Q2278" s="1" t="str">
        <f>IF(AND(Orders[[#This Row],[Order Value]]&gt;50000,Orders[[#This Row],[Status]]="Completed"),"Yes","No")</f>
        <v>No</v>
      </c>
      <c r="R2278" s="1" t="str">
        <f>IF(OR(Orders[[#This Row],[Region]]="Dhaka",Orders[[#This Row],[Region]]="Chattogram"),"Priority","Standard")</f>
        <v>Standard</v>
      </c>
      <c r="S2278" s="1" t="str">
        <f>_xlfn.CONCAT(Orders[[#This Row],[OrderID]],Orders[[#This Row],[CustomerID]],Orders[[#This Row],[Order Value]])</f>
        <v>O02838C008738633.65</v>
      </c>
    </row>
    <row r="2279" spans="1:19" x14ac:dyDescent="0.25">
      <c r="A2279" s="1" t="s">
        <v>2749</v>
      </c>
      <c r="B2279" s="1" t="s">
        <v>232</v>
      </c>
      <c r="C2279" s="1" t="s">
        <v>108</v>
      </c>
      <c r="D2279" s="1" t="str">
        <f>VLOOKUP(C2279,Products[],2,FALSE)</f>
        <v>Men Max 446</v>
      </c>
      <c r="E2279" s="1" t="str">
        <f>VLOOKUP(Orders[[#This Row],[ProductID]],Products[],3,FALSE)</f>
        <v>Apparel</v>
      </c>
      <c r="F2279" s="1" t="s">
        <v>51</v>
      </c>
      <c r="G2279" s="1" t="str">
        <f>_xlfn.XLOOKUP(Orders[[#This Row],[CustomerID]],'Customers'!A:A,'Customers'!E:E)</f>
        <v>SMB</v>
      </c>
      <c r="H2279" s="2">
        <v>45666</v>
      </c>
      <c r="I2279" s="2">
        <v>45678</v>
      </c>
      <c r="J2279">
        <v>20</v>
      </c>
      <c r="K2279">
        <v>6896.06</v>
      </c>
      <c r="L2279">
        <v>0</v>
      </c>
      <c r="M2279" s="1" t="s">
        <v>14</v>
      </c>
      <c r="N2279" s="1" t="s">
        <v>84</v>
      </c>
      <c r="O2279" s="1" t="s">
        <v>24</v>
      </c>
      <c r="P2279" s="3">
        <f>Orders[[#This Row],[Quantity]]*Orders[[#This Row],[UnitPrice]]*(1-Orders[[#This Row],[Discount]])</f>
        <v>137921.20000000001</v>
      </c>
      <c r="Q2279" s="1" t="str">
        <f>IF(AND(Orders[[#This Row],[Order Value]]&gt;50000,Orders[[#This Row],[Status]]="Completed"),"Yes","No")</f>
        <v>No</v>
      </c>
      <c r="R2279" s="1" t="str">
        <f>IF(OR(Orders[[#This Row],[Region]]="Dhaka",Orders[[#This Row],[Region]]="Chattogram"),"Priority","Standard")</f>
        <v>Standard</v>
      </c>
      <c r="S2279" s="1" t="str">
        <f>_xlfn.CONCAT(Orders[[#This Row],[OrderID]],Orders[[#This Row],[CustomerID]],Orders[[#This Row],[Order Value]])</f>
        <v>O03949C0105137921.2</v>
      </c>
    </row>
    <row r="2280" spans="1:19" x14ac:dyDescent="0.25">
      <c r="A2280" s="1" t="s">
        <v>2750</v>
      </c>
      <c r="B2280" s="1" t="s">
        <v>759</v>
      </c>
      <c r="C2280" s="1" t="s">
        <v>157</v>
      </c>
      <c r="D2280" s="1" t="str">
        <f>VLOOKUP(C2280,Products[],2,FALSE)</f>
        <v>Snacks Deluxe 862</v>
      </c>
      <c r="E2280" s="1" t="str">
        <f>VLOOKUP(Orders[[#This Row],[ProductID]],Products[],3,FALSE)</f>
        <v>Groceries</v>
      </c>
      <c r="F2280" s="1" t="s">
        <v>19</v>
      </c>
      <c r="G2280" s="1" t="str">
        <f>_xlfn.XLOOKUP(Orders[[#This Row],[CustomerID]],'Customers'!A:A,'Customers'!E:E)</f>
        <v>consumer</v>
      </c>
      <c r="H2280" s="2">
        <v>45789</v>
      </c>
      <c r="I2280" s="2">
        <v>45790</v>
      </c>
      <c r="J2280">
        <v>2</v>
      </c>
      <c r="K2280">
        <v>1136.52</v>
      </c>
      <c r="L2280">
        <v>0</v>
      </c>
      <c r="M2280" s="1" t="s">
        <v>14</v>
      </c>
      <c r="N2280" s="1" t="s">
        <v>34</v>
      </c>
      <c r="O2280" s="1" t="s">
        <v>29</v>
      </c>
      <c r="P2280" s="3">
        <f>Orders[[#This Row],[Quantity]]*Orders[[#This Row],[UnitPrice]]*(1-Orders[[#This Row],[Discount]])</f>
        <v>2273.04</v>
      </c>
      <c r="Q2280" s="1" t="str">
        <f>IF(AND(Orders[[#This Row],[Order Value]]&gt;50000,Orders[[#This Row],[Status]]="Completed"),"Yes","No")</f>
        <v>No</v>
      </c>
      <c r="R2280" s="1" t="str">
        <f>IF(OR(Orders[[#This Row],[Region]]="Dhaka",Orders[[#This Row],[Region]]="Chattogram"),"Priority","Standard")</f>
        <v>Standard</v>
      </c>
      <c r="S2280" s="1" t="str">
        <f>_xlfn.CONCAT(Orders[[#This Row],[OrderID]],Orders[[#This Row],[CustomerID]],Orders[[#This Row],[Order Value]])</f>
        <v>O01458C04612273.04</v>
      </c>
    </row>
    <row r="2281" spans="1:19" x14ac:dyDescent="0.25">
      <c r="A2281" s="1" t="s">
        <v>2751</v>
      </c>
      <c r="B2281" s="1" t="s">
        <v>567</v>
      </c>
      <c r="C2281" s="1" t="s">
        <v>230</v>
      </c>
      <c r="D2281" s="1" t="str">
        <f>VLOOKUP(C2281,Products[],2,FALSE)</f>
        <v>Footwear Eco 532</v>
      </c>
      <c r="E2281" s="1" t="str">
        <f>VLOOKUP(Orders[[#This Row],[ProductID]],Products[],3,FALSE)</f>
        <v>Apparel</v>
      </c>
      <c r="F2281" s="1" t="s">
        <v>19</v>
      </c>
      <c r="G2281" s="1" t="str">
        <f>_xlfn.XLOOKUP(Orders[[#This Row],[CustomerID]],'Customers'!A:A,'Customers'!E:E)</f>
        <v>Consumer</v>
      </c>
      <c r="H2281" s="2">
        <v>45654</v>
      </c>
      <c r="I2281" s="2">
        <v>45653</v>
      </c>
      <c r="J2281">
        <v>1</v>
      </c>
      <c r="K2281">
        <v>3638.43</v>
      </c>
      <c r="L2281">
        <v>0</v>
      </c>
      <c r="M2281" s="1" t="s">
        <v>39</v>
      </c>
      <c r="N2281" s="1" t="s">
        <v>34</v>
      </c>
      <c r="O2281" s="1" t="s">
        <v>21</v>
      </c>
      <c r="P2281" s="3">
        <f>Orders[[#This Row],[Quantity]]*Orders[[#This Row],[UnitPrice]]*(1-Orders[[#This Row],[Discount]])</f>
        <v>3638.43</v>
      </c>
      <c r="Q2281" s="1" t="str">
        <f>IF(AND(Orders[[#This Row],[Order Value]]&gt;50000,Orders[[#This Row],[Status]]="Completed"),"Yes","No")</f>
        <v>No</v>
      </c>
      <c r="R2281" s="1" t="str">
        <f>IF(OR(Orders[[#This Row],[Region]]="Dhaka",Orders[[#This Row],[Region]]="Chattogram"),"Priority","Standard")</f>
        <v>Standard</v>
      </c>
      <c r="S2281" s="1" t="str">
        <f>_xlfn.CONCAT(Orders[[#This Row],[OrderID]],Orders[[#This Row],[CustomerID]],Orders[[#This Row],[Order Value]])</f>
        <v>O03102C01823638.43</v>
      </c>
    </row>
    <row r="2282" spans="1:19" x14ac:dyDescent="0.25">
      <c r="A2282" s="1" t="s">
        <v>2752</v>
      </c>
      <c r="B2282" s="1" t="s">
        <v>1084</v>
      </c>
      <c r="C2282" s="1" t="s">
        <v>46</v>
      </c>
      <c r="D2282" s="1" t="str">
        <f>VLOOKUP(C2282,Products[],2,FALSE)</f>
        <v>Tables Max 631</v>
      </c>
      <c r="E2282" s="1" t="str">
        <f>VLOOKUP(Orders[[#This Row],[ProductID]],Products[],3,FALSE)</f>
        <v>Furniture</v>
      </c>
      <c r="F2282" s="1" t="s">
        <v>19</v>
      </c>
      <c r="G2282" s="1" t="str">
        <f>_xlfn.XLOOKUP(Orders[[#This Row],[CustomerID]],'Customers'!A:A,'Customers'!E:E)</f>
        <v>SMB</v>
      </c>
      <c r="H2282" s="2">
        <v>45693</v>
      </c>
      <c r="I2282" s="2">
        <v>45701</v>
      </c>
      <c r="J2282">
        <v>5</v>
      </c>
      <c r="K2282">
        <v>3311.37</v>
      </c>
      <c r="L2282">
        <v>0.15</v>
      </c>
      <c r="M2282" s="1" t="s">
        <v>39</v>
      </c>
      <c r="N2282" s="1" t="s">
        <v>84</v>
      </c>
      <c r="O2282" s="1" t="s">
        <v>35</v>
      </c>
      <c r="P2282" s="3">
        <f>Orders[[#This Row],[Quantity]]*Orders[[#This Row],[UnitPrice]]*(1-Orders[[#This Row],[Discount]])</f>
        <v>14073.322499999998</v>
      </c>
      <c r="Q2282" s="1" t="str">
        <f>IF(AND(Orders[[#This Row],[Order Value]]&gt;50000,Orders[[#This Row],[Status]]="Completed"),"Yes","No")</f>
        <v>No</v>
      </c>
      <c r="R2282" s="1" t="str">
        <f>IF(OR(Orders[[#This Row],[Region]]="Dhaka",Orders[[#This Row],[Region]]="Chattogram"),"Priority","Standard")</f>
        <v>Standard</v>
      </c>
      <c r="S2282" s="1" t="str">
        <f>_xlfn.CONCAT(Orders[[#This Row],[OrderID]],Orders[[#This Row],[CustomerID]],Orders[[#This Row],[Order Value]])</f>
        <v>O00989C045014073.3225</v>
      </c>
    </row>
    <row r="2283" spans="1:19" x14ac:dyDescent="0.25">
      <c r="A2283" s="1" t="s">
        <v>2753</v>
      </c>
      <c r="B2283" s="1" t="s">
        <v>375</v>
      </c>
      <c r="C2283" s="1" t="s">
        <v>157</v>
      </c>
      <c r="D2283" s="1" t="str">
        <f>VLOOKUP(C2283,Products[],2,FALSE)</f>
        <v>Snacks Deluxe 862</v>
      </c>
      <c r="E2283" s="1" t="str">
        <f>VLOOKUP(Orders[[#This Row],[ProductID]],Products[],3,FALSE)</f>
        <v>Groceries</v>
      </c>
      <c r="F2283" s="1" t="s">
        <v>23</v>
      </c>
      <c r="G2283" s="1" t="str">
        <f>_xlfn.XLOOKUP(Orders[[#This Row],[CustomerID]],'Customers'!A:A,'Customers'!E:E)</f>
        <v>SMB</v>
      </c>
      <c r="H2283" s="2">
        <v>45969</v>
      </c>
      <c r="I2283" s="2">
        <v>45981</v>
      </c>
      <c r="J2283">
        <v>22</v>
      </c>
      <c r="K2283">
        <v>7929.14</v>
      </c>
      <c r="L2283">
        <v>0.1</v>
      </c>
      <c r="M2283" s="1" t="s">
        <v>14</v>
      </c>
      <c r="N2283" s="1" t="s">
        <v>34</v>
      </c>
      <c r="O2283" s="1" t="s">
        <v>24</v>
      </c>
      <c r="P2283" s="3">
        <f>Orders[[#This Row],[Quantity]]*Orders[[#This Row],[UnitPrice]]*(1-Orders[[#This Row],[Discount]])</f>
        <v>156996.97200000001</v>
      </c>
      <c r="Q2283" s="1" t="str">
        <f>IF(AND(Orders[[#This Row],[Order Value]]&gt;50000,Orders[[#This Row],[Status]]="Completed"),"Yes","No")</f>
        <v>Yes</v>
      </c>
      <c r="R2283" s="1" t="str">
        <f>IF(OR(Orders[[#This Row],[Region]]="Dhaka",Orders[[#This Row],[Region]]="Chattogram"),"Priority","Standard")</f>
        <v>Standard</v>
      </c>
      <c r="S2283" s="1" t="str">
        <f>_xlfn.CONCAT(Orders[[#This Row],[OrderID]],Orders[[#This Row],[CustomerID]],Orders[[#This Row],[Order Value]])</f>
        <v>O01975C0127156996.972</v>
      </c>
    </row>
    <row r="2284" spans="1:19" x14ac:dyDescent="0.25">
      <c r="A2284" s="1" t="s">
        <v>2754</v>
      </c>
      <c r="B2284" s="1" t="s">
        <v>1329</v>
      </c>
      <c r="C2284" s="1" t="s">
        <v>176</v>
      </c>
      <c r="D2284" s="1" t="str">
        <f>VLOOKUP(C2284,Products[],2,FALSE)</f>
        <v>Decor Standard 312 (New)</v>
      </c>
      <c r="E2284" s="1" t="str">
        <f>VLOOKUP(Orders[[#This Row],[ProductID]],Products[],3,FALSE)</f>
        <v>Furniture</v>
      </c>
      <c r="F2284" s="1" t="s">
        <v>23</v>
      </c>
      <c r="G2284" s="1" t="str">
        <f>_xlfn.XLOOKUP(Orders[[#This Row],[CustomerID]],'Customers'!A:A,'Customers'!E:E)</f>
        <v>Corporate</v>
      </c>
      <c r="H2284" s="2">
        <v>45533</v>
      </c>
      <c r="I2284" s="2">
        <v>45541</v>
      </c>
      <c r="J2284">
        <v>8</v>
      </c>
      <c r="K2284">
        <v>4612.63</v>
      </c>
      <c r="L2284">
        <v>0</v>
      </c>
      <c r="M2284" s="1" t="s">
        <v>20</v>
      </c>
      <c r="N2284" s="1" t="s">
        <v>34</v>
      </c>
      <c r="O2284" s="1" t="s">
        <v>29</v>
      </c>
      <c r="P2284" s="3">
        <f>Orders[[#This Row],[Quantity]]*Orders[[#This Row],[UnitPrice]]*(1-Orders[[#This Row],[Discount]])</f>
        <v>36901.040000000001</v>
      </c>
      <c r="Q2284" s="1" t="str">
        <f>IF(AND(Orders[[#This Row],[Order Value]]&gt;50000,Orders[[#This Row],[Status]]="Completed"),"Yes","No")</f>
        <v>No</v>
      </c>
      <c r="R2284" s="1" t="str">
        <f>IF(OR(Orders[[#This Row],[Region]]="Dhaka",Orders[[#This Row],[Region]]="Chattogram"),"Priority","Standard")</f>
        <v>Priority</v>
      </c>
      <c r="S2284" s="1" t="str">
        <f>_xlfn.CONCAT(Orders[[#This Row],[OrderID]],Orders[[#This Row],[CustomerID]],Orders[[#This Row],[Order Value]])</f>
        <v>O03084C003736901.04</v>
      </c>
    </row>
    <row r="2285" spans="1:19" x14ac:dyDescent="0.25">
      <c r="A2285" s="1" t="s">
        <v>479</v>
      </c>
      <c r="B2285" s="1" t="s">
        <v>279</v>
      </c>
      <c r="C2285" s="1" t="s">
        <v>270</v>
      </c>
      <c r="D2285" s="1" t="str">
        <f>VLOOKUP(C2285,Products[],2,FALSE)</f>
        <v>Storage Mini 899</v>
      </c>
      <c r="E2285" s="1" t="str">
        <f>VLOOKUP(Orders[[#This Row],[ProductID]],Products[],3,FALSE)</f>
        <v>Furniture</v>
      </c>
      <c r="F2285" s="1" t="s">
        <v>47</v>
      </c>
      <c r="G2285" s="1" t="str">
        <f>_xlfn.XLOOKUP(Orders[[#This Row],[CustomerID]],'Customers'!A:A,'Customers'!E:E)</f>
        <v>Home Office</v>
      </c>
      <c r="H2285" s="2">
        <v>45558</v>
      </c>
      <c r="I2285" s="2">
        <v>45568</v>
      </c>
      <c r="J2285">
        <v>12</v>
      </c>
      <c r="K2285">
        <v>3848.75</v>
      </c>
      <c r="L2285">
        <v>0</v>
      </c>
      <c r="M2285" s="1" t="s">
        <v>20</v>
      </c>
      <c r="N2285" s="1" t="s">
        <v>34</v>
      </c>
      <c r="O2285" s="1" t="s">
        <v>35</v>
      </c>
      <c r="P2285" s="3">
        <f>Orders[[#This Row],[Quantity]]*Orders[[#This Row],[UnitPrice]]*(1-Orders[[#This Row],[Discount]])</f>
        <v>46185</v>
      </c>
      <c r="Q2285" s="1" t="str">
        <f>IF(AND(Orders[[#This Row],[Order Value]]&gt;50000,Orders[[#This Row],[Status]]="Completed"),"Yes","No")</f>
        <v>No</v>
      </c>
      <c r="R2285" s="1" t="str">
        <f>IF(OR(Orders[[#This Row],[Region]]="Dhaka",Orders[[#This Row],[Region]]="Chattogram"),"Priority","Standard")</f>
        <v>Priority</v>
      </c>
      <c r="S2285" s="1" t="str">
        <f>_xlfn.CONCAT(Orders[[#This Row],[OrderID]],Orders[[#This Row],[CustomerID]],Orders[[#This Row],[Order Value]])</f>
        <v>O02911C030046185</v>
      </c>
    </row>
    <row r="2286" spans="1:19" x14ac:dyDescent="0.25">
      <c r="A2286" s="1" t="s">
        <v>2755</v>
      </c>
      <c r="B2286" s="1" t="s">
        <v>751</v>
      </c>
      <c r="C2286" s="1" t="s">
        <v>159</v>
      </c>
      <c r="D2286" s="1" t="str">
        <f>VLOOKUP(C2286,Products[],2,FALSE)</f>
        <v>Kids Pro 394</v>
      </c>
      <c r="E2286" s="1" t="str">
        <f>VLOOKUP(Orders[[#This Row],[ProductID]],Products[],3,FALSE)</f>
        <v>Apparel</v>
      </c>
      <c r="F2286" s="1" t="s">
        <v>55</v>
      </c>
      <c r="G2286" s="1" t="str">
        <f>_xlfn.XLOOKUP(Orders[[#This Row],[CustomerID]],'Customers'!A:A,'Customers'!E:E)</f>
        <v>Home Office</v>
      </c>
      <c r="H2286" s="2">
        <v>45359</v>
      </c>
      <c r="I2286" s="2">
        <v>45373</v>
      </c>
      <c r="J2286">
        <v>16</v>
      </c>
      <c r="K2286">
        <v>4827.62</v>
      </c>
      <c r="L2286">
        <v>0.05</v>
      </c>
      <c r="M2286" s="1" t="s">
        <v>52</v>
      </c>
      <c r="N2286" s="1" t="s">
        <v>34</v>
      </c>
      <c r="O2286" s="1" t="s">
        <v>24</v>
      </c>
      <c r="P2286" s="3">
        <f>Orders[[#This Row],[Quantity]]*Orders[[#This Row],[UnitPrice]]*(1-Orders[[#This Row],[Discount]])</f>
        <v>73379.823999999993</v>
      </c>
      <c r="Q2286" s="1" t="str">
        <f>IF(AND(Orders[[#This Row],[Order Value]]&gt;50000,Orders[[#This Row],[Status]]="Completed"),"Yes","No")</f>
        <v>Yes</v>
      </c>
      <c r="R2286" s="1" t="str">
        <f>IF(OR(Orders[[#This Row],[Region]]="Dhaka",Orders[[#This Row],[Region]]="Chattogram"),"Priority","Standard")</f>
        <v>Priority</v>
      </c>
      <c r="S2286" s="1" t="str">
        <f>_xlfn.CONCAT(Orders[[#This Row],[OrderID]],Orders[[#This Row],[CustomerID]],Orders[[#This Row],[Order Value]])</f>
        <v>O01725C000673379.824</v>
      </c>
    </row>
    <row r="2287" spans="1:19" x14ac:dyDescent="0.25">
      <c r="A2287" s="1" t="s">
        <v>2756</v>
      </c>
      <c r="B2287" s="1" t="s">
        <v>61</v>
      </c>
      <c r="C2287" s="1" t="s">
        <v>162</v>
      </c>
      <c r="D2287" s="1" t="str">
        <f>VLOOKUP(C2287,Products[],2,FALSE)</f>
        <v>Binders Lite 852</v>
      </c>
      <c r="E2287" s="1" t="str">
        <f>VLOOKUP(Orders[[#This Row],[ProductID]],Products[],3,FALSE)</f>
        <v>Office Supplies</v>
      </c>
      <c r="F2287" s="1" t="s">
        <v>125</v>
      </c>
      <c r="G2287" s="1" t="str">
        <f>_xlfn.XLOOKUP(Orders[[#This Row],[CustomerID]],'Customers'!A:A,'Customers'!E:E)</f>
        <v>SMB</v>
      </c>
      <c r="H2287" s="2">
        <v>45950</v>
      </c>
      <c r="I2287" s="2">
        <v>45952</v>
      </c>
      <c r="J2287">
        <v>22</v>
      </c>
      <c r="K2287">
        <v>2656.37</v>
      </c>
      <c r="L2287">
        <v>0</v>
      </c>
      <c r="M2287" s="1" t="s">
        <v>52</v>
      </c>
      <c r="N2287" s="1" t="s">
        <v>34</v>
      </c>
      <c r="O2287" s="1" t="s">
        <v>29</v>
      </c>
      <c r="P2287" s="3">
        <f>Orders[[#This Row],[Quantity]]*Orders[[#This Row],[UnitPrice]]*(1-Orders[[#This Row],[Discount]])</f>
        <v>58440.14</v>
      </c>
      <c r="Q2287" s="1" t="str">
        <f>IF(AND(Orders[[#This Row],[Order Value]]&gt;50000,Orders[[#This Row],[Status]]="Completed"),"Yes","No")</f>
        <v>Yes</v>
      </c>
      <c r="R2287" s="1" t="str">
        <f>IF(OR(Orders[[#This Row],[Region]]="Dhaka",Orders[[#This Row],[Region]]="Chattogram"),"Priority","Standard")</f>
        <v>Priority</v>
      </c>
      <c r="S2287" s="1" t="str">
        <f>_xlfn.CONCAT(Orders[[#This Row],[OrderID]],Orders[[#This Row],[CustomerID]],Orders[[#This Row],[Order Value]])</f>
        <v>O03895C038058440.14</v>
      </c>
    </row>
    <row r="2288" spans="1:19" x14ac:dyDescent="0.25">
      <c r="A2288" s="1" t="s">
        <v>2757</v>
      </c>
      <c r="B2288" s="1" t="s">
        <v>421</v>
      </c>
      <c r="C2288" s="1" t="s">
        <v>297</v>
      </c>
      <c r="D2288" s="1" t="str">
        <f>VLOOKUP(C2288,Products[],2,FALSE)</f>
        <v>Household Standard 552</v>
      </c>
      <c r="E2288" s="1" t="str">
        <f>VLOOKUP(Orders[[#This Row],[ProductID]],Products[],3,FALSE)</f>
        <v>Groceries</v>
      </c>
      <c r="F2288" s="1" t="s">
        <v>51</v>
      </c>
      <c r="G2288" s="1" t="str">
        <f>_xlfn.XLOOKUP(Orders[[#This Row],[CustomerID]],'Customers'!A:A,'Customers'!E:E)</f>
        <v>Home Office</v>
      </c>
      <c r="H2288" s="2">
        <v>45924</v>
      </c>
      <c r="I2288" s="2">
        <v>45935</v>
      </c>
      <c r="J2288">
        <v>17</v>
      </c>
      <c r="K2288">
        <v>751.4</v>
      </c>
      <c r="L2288">
        <v>0</v>
      </c>
      <c r="M2288" s="1" t="s">
        <v>20</v>
      </c>
      <c r="N2288" s="1" t="s">
        <v>84</v>
      </c>
      <c r="O2288" s="1" t="s">
        <v>35</v>
      </c>
      <c r="P2288" s="3">
        <f>Orders[[#This Row],[Quantity]]*Orders[[#This Row],[UnitPrice]]*(1-Orders[[#This Row],[Discount]])</f>
        <v>12773.8</v>
      </c>
      <c r="Q2288" s="1" t="str">
        <f>IF(AND(Orders[[#This Row],[Order Value]]&gt;50000,Orders[[#This Row],[Status]]="Completed"),"Yes","No")</f>
        <v>No</v>
      </c>
      <c r="R2288" s="1" t="str">
        <f>IF(OR(Orders[[#This Row],[Region]]="Dhaka",Orders[[#This Row],[Region]]="Chattogram"),"Priority","Standard")</f>
        <v>Priority</v>
      </c>
      <c r="S2288" s="1" t="str">
        <f>_xlfn.CONCAT(Orders[[#This Row],[OrderID]],Orders[[#This Row],[CustomerID]],Orders[[#This Row],[Order Value]])</f>
        <v>O02971C046812773.8</v>
      </c>
    </row>
    <row r="2289" spans="1:19" hidden="1" x14ac:dyDescent="0.25">
      <c r="A2289" s="1" t="s">
        <v>2758</v>
      </c>
      <c r="B2289" s="1" t="s">
        <v>833</v>
      </c>
      <c r="C2289" s="1" t="s">
        <v>95</v>
      </c>
      <c r="D2289" s="1" t="e">
        <f>VLOOKUP(C2289,Products[],2,FALSE)</f>
        <v>#N/A</v>
      </c>
      <c r="E2289" s="1" t="e">
        <f>VLOOKUP(Orders[[#This Row],[ProductID]],Products[],3,FALSE)</f>
        <v>#N/A</v>
      </c>
      <c r="F2289" s="1" t="s">
        <v>42</v>
      </c>
      <c r="G2289" s="1" t="str">
        <f>_xlfn.XLOOKUP(Orders[[#This Row],[CustomerID]],'Customers'!A:A,'Customers'!E:E)</f>
        <v>consumer</v>
      </c>
      <c r="H2289" s="2">
        <v>45542</v>
      </c>
      <c r="I2289" s="2">
        <v>45543</v>
      </c>
      <c r="J2289">
        <v>11</v>
      </c>
      <c r="K2289">
        <v>4095.3</v>
      </c>
      <c r="L2289">
        <v>0.1</v>
      </c>
      <c r="M2289" s="1" t="s">
        <v>14</v>
      </c>
      <c r="N2289" s="1" t="s">
        <v>34</v>
      </c>
      <c r="O2289" s="1" t="s">
        <v>29</v>
      </c>
      <c r="P2289" s="3">
        <f>Orders[[#This Row],[Quantity]]*Orders[[#This Row],[UnitPrice]]*(1-Orders[[#This Row],[Discount]])</f>
        <v>40543.47</v>
      </c>
      <c r="Q2289" s="1" t="str">
        <f>IF(AND(Orders[[#This Row],[Order Value]]&gt;50000,Orders[[#This Row],[Status]]="Completed"),"Yes","No")</f>
        <v>No</v>
      </c>
      <c r="R2289" s="1" t="str">
        <f>IF(OR(Orders[[#This Row],[Region]]="Dhaka",Orders[[#This Row],[Region]]="Chattogram"),"Priority","Standard")</f>
        <v>Standard</v>
      </c>
      <c r="S2289" s="1" t="str">
        <f>_xlfn.CONCAT(Orders[[#This Row],[OrderID]],Orders[[#This Row],[CustomerID]],Orders[[#This Row],[Order Value]])</f>
        <v>O01569C014040543.47</v>
      </c>
    </row>
    <row r="2290" spans="1:19" x14ac:dyDescent="0.25">
      <c r="A2290" s="1" t="s">
        <v>2759</v>
      </c>
      <c r="B2290" s="1" t="s">
        <v>674</v>
      </c>
      <c r="C2290" s="1" t="s">
        <v>197</v>
      </c>
      <c r="D2290" s="1" t="str">
        <f>VLOOKUP(C2290,Products[],2,FALSE)</f>
        <v>Chairs Prime 149</v>
      </c>
      <c r="E2290" s="1" t="str">
        <f>VLOOKUP(Orders[[#This Row],[ProductID]],Products[],3,FALSE)</f>
        <v>Furniture</v>
      </c>
      <c r="F2290" s="1" t="s">
        <v>63</v>
      </c>
      <c r="G2290" s="1" t="str">
        <f>_xlfn.XLOOKUP(Orders[[#This Row],[CustomerID]],'Customers'!A:A,'Customers'!E:E)</f>
        <v>SMB</v>
      </c>
      <c r="H2290" s="2">
        <v>45821</v>
      </c>
      <c r="I2290" s="2">
        <v>45826</v>
      </c>
      <c r="J2290">
        <v>15</v>
      </c>
      <c r="K2290">
        <v>7331.64</v>
      </c>
      <c r="L2290">
        <v>0</v>
      </c>
      <c r="M2290" s="1" t="s">
        <v>39</v>
      </c>
      <c r="N2290" s="1" t="s">
        <v>15</v>
      </c>
      <c r="O2290" s="1" t="s">
        <v>35</v>
      </c>
      <c r="P2290" s="3">
        <f>Orders[[#This Row],[Quantity]]*Orders[[#This Row],[UnitPrice]]*(1-Orders[[#This Row],[Discount]])</f>
        <v>109974.6</v>
      </c>
      <c r="Q2290" s="1" t="str">
        <f>IF(AND(Orders[[#This Row],[Order Value]]&gt;50000,Orders[[#This Row],[Status]]="Completed"),"Yes","No")</f>
        <v>No</v>
      </c>
      <c r="R2290" s="1" t="str">
        <f>IF(OR(Orders[[#This Row],[Region]]="Dhaka",Orders[[#This Row],[Region]]="Chattogram"),"Priority","Standard")</f>
        <v>Standard</v>
      </c>
      <c r="S2290" s="1" t="str">
        <f>_xlfn.CONCAT(Orders[[#This Row],[OrderID]],Orders[[#This Row],[CustomerID]],Orders[[#This Row],[Order Value]])</f>
        <v>O01006C0206109974.6</v>
      </c>
    </row>
    <row r="2291" spans="1:19" x14ac:dyDescent="0.25">
      <c r="A2291" s="1" t="s">
        <v>2760</v>
      </c>
      <c r="B2291" s="1" t="s">
        <v>1318</v>
      </c>
      <c r="C2291" s="1" t="s">
        <v>78</v>
      </c>
      <c r="D2291" s="1" t="str">
        <f>VLOOKUP(C2291,Products[],2,FALSE)</f>
        <v>Personal Care Eco 185</v>
      </c>
      <c r="E2291" s="1" t="str">
        <f>VLOOKUP(Orders[[#This Row],[ProductID]],Products[],3,FALSE)</f>
        <v>Groceries</v>
      </c>
      <c r="F2291" s="1" t="s">
        <v>51</v>
      </c>
      <c r="G2291" s="1" t="str">
        <f>_xlfn.XLOOKUP(Orders[[#This Row],[CustomerID]],'Customers'!A:A,'Customers'!E:E)</f>
        <v>Home Office</v>
      </c>
      <c r="H2291" s="2">
        <v>45527</v>
      </c>
      <c r="I2291" s="2">
        <v>45530</v>
      </c>
      <c r="J2291">
        <v>14</v>
      </c>
      <c r="K2291">
        <v>3114.72</v>
      </c>
      <c r="L2291">
        <v>0</v>
      </c>
      <c r="M2291" s="1" t="s">
        <v>52</v>
      </c>
      <c r="N2291" s="1" t="s">
        <v>84</v>
      </c>
      <c r="O2291" s="1" t="s">
        <v>21</v>
      </c>
      <c r="P2291" s="3">
        <f>Orders[[#This Row],[Quantity]]*Orders[[#This Row],[UnitPrice]]*(1-Orders[[#This Row],[Discount]])</f>
        <v>43606.079999999994</v>
      </c>
      <c r="Q2291" s="1" t="str">
        <f>IF(AND(Orders[[#This Row],[Order Value]]&gt;50000,Orders[[#This Row],[Status]]="Completed"),"Yes","No")</f>
        <v>No</v>
      </c>
      <c r="R2291" s="1" t="str">
        <f>IF(OR(Orders[[#This Row],[Region]]="Dhaka",Orders[[#This Row],[Region]]="Chattogram"),"Priority","Standard")</f>
        <v>Priority</v>
      </c>
      <c r="S2291" s="1" t="str">
        <f>_xlfn.CONCAT(Orders[[#This Row],[OrderID]],Orders[[#This Row],[CustomerID]],Orders[[#This Row],[Order Value]])</f>
        <v>O03996C023043606.08</v>
      </c>
    </row>
    <row r="2292" spans="1:19" x14ac:dyDescent="0.25">
      <c r="A2292" s="1" t="s">
        <v>2761</v>
      </c>
      <c r="B2292" s="1" t="s">
        <v>406</v>
      </c>
      <c r="C2292" s="1" t="s">
        <v>81</v>
      </c>
      <c r="D2292" s="1" t="str">
        <f>VLOOKUP(C2292,Products[],2,FALSE)</f>
        <v>Beverages Pro 760</v>
      </c>
      <c r="E2292" s="1" t="str">
        <f>VLOOKUP(Orders[[#This Row],[ProductID]],Products[],3,FALSE)</f>
        <v>Groceries</v>
      </c>
      <c r="F2292" s="1" t="s">
        <v>63</v>
      </c>
      <c r="G2292" s="1" t="str">
        <f>_xlfn.XLOOKUP(Orders[[#This Row],[CustomerID]],'Customers'!A:A,'Customers'!E:E)</f>
        <v>Corporate</v>
      </c>
      <c r="H2292" s="2">
        <v>45619</v>
      </c>
      <c r="I2292" s="2">
        <v>45619</v>
      </c>
      <c r="J2292">
        <v>9</v>
      </c>
      <c r="K2292">
        <v>2102.27</v>
      </c>
      <c r="L2292">
        <v>0.1</v>
      </c>
      <c r="M2292" s="1" t="s">
        <v>52</v>
      </c>
      <c r="N2292" s="1" t="s">
        <v>28</v>
      </c>
      <c r="O2292" s="1" t="s">
        <v>35</v>
      </c>
      <c r="P2292" s="3">
        <f>Orders[[#This Row],[Quantity]]*Orders[[#This Row],[UnitPrice]]*(1-Orders[[#This Row],[Discount]])</f>
        <v>17028.387000000002</v>
      </c>
      <c r="Q2292" s="1" t="str">
        <f>IF(AND(Orders[[#This Row],[Order Value]]&gt;50000,Orders[[#This Row],[Status]]="Completed"),"Yes","No")</f>
        <v>No</v>
      </c>
      <c r="R2292" s="1" t="str">
        <f>IF(OR(Orders[[#This Row],[Region]]="Dhaka",Orders[[#This Row],[Region]]="Chattogram"),"Priority","Standard")</f>
        <v>Priority</v>
      </c>
      <c r="S2292" s="1" t="str">
        <f>_xlfn.CONCAT(Orders[[#This Row],[OrderID]],Orders[[#This Row],[CustomerID]],Orders[[#This Row],[Order Value]])</f>
        <v>O03552C041717028.387</v>
      </c>
    </row>
    <row r="2293" spans="1:19" x14ac:dyDescent="0.25">
      <c r="A2293" s="1" t="s">
        <v>2762</v>
      </c>
      <c r="B2293" s="1" t="s">
        <v>757</v>
      </c>
      <c r="C2293" s="1" t="s">
        <v>160</v>
      </c>
      <c r="D2293" s="1" t="str">
        <f>VLOOKUP(C2293,Products[],2,FALSE)</f>
        <v>Audio Pro 619</v>
      </c>
      <c r="E2293" s="1" t="str">
        <f>VLOOKUP(Orders[[#This Row],[ProductID]],Products[],3,FALSE)</f>
        <v>Electronics</v>
      </c>
      <c r="F2293" s="1" t="s">
        <v>47</v>
      </c>
      <c r="G2293" s="1" t="str">
        <f>_xlfn.XLOOKUP(Orders[[#This Row],[CustomerID]],'Customers'!A:A,'Customers'!E:E)</f>
        <v>Corporate</v>
      </c>
      <c r="H2293" s="2">
        <v>45523</v>
      </c>
      <c r="I2293" s="2">
        <v>45535</v>
      </c>
      <c r="J2293">
        <v>1</v>
      </c>
      <c r="K2293">
        <v>7628.5</v>
      </c>
      <c r="L2293">
        <v>0.05</v>
      </c>
      <c r="M2293" s="1" t="s">
        <v>14</v>
      </c>
      <c r="N2293" s="1" t="s">
        <v>34</v>
      </c>
      <c r="O2293" s="1" t="s">
        <v>24</v>
      </c>
      <c r="P2293" s="3">
        <f>Orders[[#This Row],[Quantity]]*Orders[[#This Row],[UnitPrice]]*(1-Orders[[#This Row],[Discount]])</f>
        <v>7247.0749999999998</v>
      </c>
      <c r="Q2293" s="1" t="str">
        <f>IF(AND(Orders[[#This Row],[Order Value]]&gt;50000,Orders[[#This Row],[Status]]="Completed"),"Yes","No")</f>
        <v>No</v>
      </c>
      <c r="R2293" s="1" t="str">
        <f>IF(OR(Orders[[#This Row],[Region]]="Dhaka",Orders[[#This Row],[Region]]="Chattogram"),"Priority","Standard")</f>
        <v>Standard</v>
      </c>
      <c r="S2293" s="1" t="str">
        <f>_xlfn.CONCAT(Orders[[#This Row],[OrderID]],Orders[[#This Row],[CustomerID]],Orders[[#This Row],[Order Value]])</f>
        <v>O00549C02677247.075</v>
      </c>
    </row>
    <row r="2294" spans="1:19" x14ac:dyDescent="0.25">
      <c r="A2294" s="1" t="s">
        <v>2763</v>
      </c>
      <c r="B2294" s="1" t="s">
        <v>344</v>
      </c>
      <c r="C2294" s="1" t="s">
        <v>131</v>
      </c>
      <c r="D2294" s="1" t="str">
        <f>VLOOKUP(C2294,Products[],2,FALSE)</f>
        <v>Tables Plus 844</v>
      </c>
      <c r="E2294" s="1" t="str">
        <f>VLOOKUP(Orders[[#This Row],[ProductID]],Products[],3,FALSE)</f>
        <v>Furniture</v>
      </c>
      <c r="F2294" s="1" t="s">
        <v>33</v>
      </c>
      <c r="G2294" s="1" t="str">
        <f>_xlfn.XLOOKUP(Orders[[#This Row],[CustomerID]],'Customers'!A:A,'Customers'!E:E)</f>
        <v>consumer</v>
      </c>
      <c r="H2294" s="2">
        <v>45967</v>
      </c>
      <c r="I2294" s="2">
        <v>45973</v>
      </c>
      <c r="J2294">
        <v>23</v>
      </c>
      <c r="K2294">
        <v>2929.82</v>
      </c>
      <c r="L2294">
        <v>0</v>
      </c>
      <c r="M2294" s="1" t="s">
        <v>43</v>
      </c>
      <c r="N2294" s="1" t="s">
        <v>34</v>
      </c>
      <c r="O2294" s="1" t="s">
        <v>29</v>
      </c>
      <c r="P2294" s="3">
        <f>Orders[[#This Row],[Quantity]]*Orders[[#This Row],[UnitPrice]]*(1-Orders[[#This Row],[Discount]])</f>
        <v>67385.86</v>
      </c>
      <c r="Q2294" s="1" t="str">
        <f>IF(AND(Orders[[#This Row],[Order Value]]&gt;50000,Orders[[#This Row],[Status]]="Completed"),"Yes","No")</f>
        <v>Yes</v>
      </c>
      <c r="R2294" s="1" t="str">
        <f>IF(OR(Orders[[#This Row],[Region]]="Dhaka",Orders[[#This Row],[Region]]="Chattogram"),"Priority","Standard")</f>
        <v>Standard</v>
      </c>
      <c r="S2294" s="1" t="str">
        <f>_xlfn.CONCAT(Orders[[#This Row],[OrderID]],Orders[[#This Row],[CustomerID]],Orders[[#This Row],[Order Value]])</f>
        <v>O05536C036867385.86</v>
      </c>
    </row>
    <row r="2295" spans="1:19" x14ac:dyDescent="0.25">
      <c r="A2295" s="1" t="s">
        <v>2764</v>
      </c>
      <c r="B2295" s="1" t="s">
        <v>812</v>
      </c>
      <c r="C2295" s="1" t="s">
        <v>174</v>
      </c>
      <c r="D2295" s="1" t="str">
        <f>VLOOKUP(C2295,Products[],2,FALSE)</f>
        <v>Women Eco 309</v>
      </c>
      <c r="E2295" s="1" t="str">
        <f>VLOOKUP(Orders[[#This Row],[ProductID]],Products[],3,FALSE)</f>
        <v>Apparel</v>
      </c>
      <c r="F2295" s="1" t="s">
        <v>152</v>
      </c>
      <c r="G2295" s="1" t="str">
        <f>_xlfn.XLOOKUP(Orders[[#This Row],[CustomerID]],'Customers'!A:A,'Customers'!E:E)</f>
        <v>Consumer</v>
      </c>
      <c r="H2295" s="2">
        <v>45650</v>
      </c>
      <c r="I2295" s="2">
        <v>45664</v>
      </c>
      <c r="J2295">
        <v>11</v>
      </c>
      <c r="K2295">
        <v>3568.29</v>
      </c>
      <c r="L2295">
        <v>0.2</v>
      </c>
      <c r="M2295" s="1" t="s">
        <v>43</v>
      </c>
      <c r="N2295" s="1" t="s">
        <v>34</v>
      </c>
      <c r="O2295" s="1" t="s">
        <v>21</v>
      </c>
      <c r="P2295" s="3">
        <f>Orders[[#This Row],[Quantity]]*Orders[[#This Row],[UnitPrice]]*(1-Orders[[#This Row],[Discount]])</f>
        <v>31400.952000000005</v>
      </c>
      <c r="Q2295" s="1" t="str">
        <f>IF(AND(Orders[[#This Row],[Order Value]]&gt;50000,Orders[[#This Row],[Status]]="Completed"),"Yes","No")</f>
        <v>No</v>
      </c>
      <c r="R2295" s="1" t="str">
        <f>IF(OR(Orders[[#This Row],[Region]]="Dhaka",Orders[[#This Row],[Region]]="Chattogram"),"Priority","Standard")</f>
        <v>Standard</v>
      </c>
      <c r="S2295" s="1" t="str">
        <f>_xlfn.CONCAT(Orders[[#This Row],[OrderID]],Orders[[#This Row],[CustomerID]],Orders[[#This Row],[Order Value]])</f>
        <v>O05464C003131400.952</v>
      </c>
    </row>
    <row r="2296" spans="1:19" x14ac:dyDescent="0.25">
      <c r="A2296" s="1" t="s">
        <v>2765</v>
      </c>
      <c r="B2296" s="1" t="s">
        <v>263</v>
      </c>
      <c r="C2296" s="1" t="s">
        <v>58</v>
      </c>
      <c r="D2296" s="1" t="str">
        <f>VLOOKUP(C2296,Products[],2,FALSE)</f>
        <v>Beverages Standard 258</v>
      </c>
      <c r="E2296" s="1" t="str">
        <f>VLOOKUP(Orders[[#This Row],[ProductID]],Products[],3,FALSE)</f>
        <v>Groceries</v>
      </c>
      <c r="F2296" s="1" t="s">
        <v>51</v>
      </c>
      <c r="G2296" s="1" t="str">
        <f>_xlfn.XLOOKUP(Orders[[#This Row],[CustomerID]],'Customers'!A:A,'Customers'!E:E)</f>
        <v>Consumer</v>
      </c>
      <c r="H2296" s="2">
        <v>45432</v>
      </c>
      <c r="I2296" s="2">
        <v>45442</v>
      </c>
      <c r="J2296">
        <v>6</v>
      </c>
      <c r="K2296">
        <v>3626.17</v>
      </c>
      <c r="L2296">
        <v>0</v>
      </c>
      <c r="M2296" s="1" t="s">
        <v>39</v>
      </c>
      <c r="N2296" s="1" t="s">
        <v>28</v>
      </c>
      <c r="O2296" s="1" t="s">
        <v>29</v>
      </c>
      <c r="P2296" s="3">
        <f>Orders[[#This Row],[Quantity]]*Orders[[#This Row],[UnitPrice]]*(1-Orders[[#This Row],[Discount]])</f>
        <v>21757.02</v>
      </c>
      <c r="Q2296" s="1" t="str">
        <f>IF(AND(Orders[[#This Row],[Order Value]]&gt;50000,Orders[[#This Row],[Status]]="Completed"),"Yes","No")</f>
        <v>No</v>
      </c>
      <c r="R2296" s="1" t="str">
        <f>IF(OR(Orders[[#This Row],[Region]]="Dhaka",Orders[[#This Row],[Region]]="Chattogram"),"Priority","Standard")</f>
        <v>Standard</v>
      </c>
      <c r="S2296" s="1" t="str">
        <f>_xlfn.CONCAT(Orders[[#This Row],[OrderID]],Orders[[#This Row],[CustomerID]],Orders[[#This Row],[Order Value]])</f>
        <v>O03190C017421757.02</v>
      </c>
    </row>
    <row r="2297" spans="1:19" hidden="1" x14ac:dyDescent="0.25">
      <c r="A2297" s="1" t="s">
        <v>2766</v>
      </c>
      <c r="B2297" s="1" t="s">
        <v>532</v>
      </c>
      <c r="C2297" s="1" t="s">
        <v>95</v>
      </c>
      <c r="D2297" s="1" t="e">
        <f>VLOOKUP(C2297,Products[],2,FALSE)</f>
        <v>#N/A</v>
      </c>
      <c r="E2297" s="1" t="e">
        <f>VLOOKUP(Orders[[#This Row],[ProductID]],Products[],3,FALSE)</f>
        <v>#N/A</v>
      </c>
      <c r="F2297" s="1" t="s">
        <v>82</v>
      </c>
      <c r="G2297" s="1" t="str">
        <f>_xlfn.XLOOKUP(Orders[[#This Row],[CustomerID]],'Customers'!A:A,'Customers'!E:E)</f>
        <v>Home Office</v>
      </c>
      <c r="H2297" s="2">
        <v>46020</v>
      </c>
      <c r="I2297" s="2">
        <v>46033</v>
      </c>
      <c r="J2297">
        <v>16</v>
      </c>
      <c r="K2297">
        <v>1502.3</v>
      </c>
      <c r="L2297">
        <v>0.1</v>
      </c>
      <c r="M2297" s="1" t="s">
        <v>14</v>
      </c>
      <c r="N2297" s="1" t="s">
        <v>28</v>
      </c>
      <c r="O2297" s="1" t="s">
        <v>21</v>
      </c>
      <c r="P2297" s="3">
        <f>Orders[[#This Row],[Quantity]]*Orders[[#This Row],[UnitPrice]]*(1-Orders[[#This Row],[Discount]])</f>
        <v>21633.119999999999</v>
      </c>
      <c r="Q2297" s="1" t="str">
        <f>IF(AND(Orders[[#This Row],[Order Value]]&gt;50000,Orders[[#This Row],[Status]]="Completed"),"Yes","No")</f>
        <v>No</v>
      </c>
      <c r="R2297" s="1" t="str">
        <f>IF(OR(Orders[[#This Row],[Region]]="Dhaka",Orders[[#This Row],[Region]]="Chattogram"),"Priority","Standard")</f>
        <v>Standard</v>
      </c>
      <c r="S2297" s="1" t="str">
        <f>_xlfn.CONCAT(Orders[[#This Row],[OrderID]],Orders[[#This Row],[CustomerID]],Orders[[#This Row],[Order Value]])</f>
        <v>O00079C012321633.12</v>
      </c>
    </row>
    <row r="2298" spans="1:19" x14ac:dyDescent="0.25">
      <c r="A2298" s="1" t="s">
        <v>2767</v>
      </c>
      <c r="B2298" s="1" t="s">
        <v>986</v>
      </c>
      <c r="C2298" s="1" t="s">
        <v>121</v>
      </c>
      <c r="D2298" s="1" t="str">
        <f>VLOOKUP(C2298,Products[],2,FALSE)</f>
        <v>Storage Max 865</v>
      </c>
      <c r="E2298" s="1" t="str">
        <f>VLOOKUP(Orders[[#This Row],[ProductID]],Products[],3,FALSE)</f>
        <v>Furniture</v>
      </c>
      <c r="F2298" s="1" t="s">
        <v>55</v>
      </c>
      <c r="G2298" s="1" t="str">
        <f>_xlfn.XLOOKUP(Orders[[#This Row],[CustomerID]],'Customers'!A:A,'Customers'!E:E)</f>
        <v>SMB</v>
      </c>
      <c r="H2298" s="2">
        <v>45907</v>
      </c>
      <c r="I2298" s="2">
        <v>45919</v>
      </c>
      <c r="J2298">
        <v>16</v>
      </c>
      <c r="K2298">
        <v>5228.28</v>
      </c>
      <c r="L2298">
        <v>0</v>
      </c>
      <c r="M2298" s="1" t="s">
        <v>43</v>
      </c>
      <c r="N2298" s="1" t="s">
        <v>84</v>
      </c>
      <c r="O2298" s="1" t="s">
        <v>24</v>
      </c>
      <c r="P2298" s="3">
        <f>Orders[[#This Row],[Quantity]]*Orders[[#This Row],[UnitPrice]]*(1-Orders[[#This Row],[Discount]])</f>
        <v>83652.479999999996</v>
      </c>
      <c r="Q2298" s="1" t="str">
        <f>IF(AND(Orders[[#This Row],[Order Value]]&gt;50000,Orders[[#This Row],[Status]]="Completed"),"Yes","No")</f>
        <v>No</v>
      </c>
      <c r="R2298" s="1" t="str">
        <f>IF(OR(Orders[[#This Row],[Region]]="Dhaka",Orders[[#This Row],[Region]]="Chattogram"),"Priority","Standard")</f>
        <v>Standard</v>
      </c>
      <c r="S2298" s="1" t="str">
        <f>_xlfn.CONCAT(Orders[[#This Row],[OrderID]],Orders[[#This Row],[CustomerID]],Orders[[#This Row],[Order Value]])</f>
        <v>O00072C001883652.48</v>
      </c>
    </row>
    <row r="2299" spans="1:19" x14ac:dyDescent="0.25">
      <c r="A2299" s="1" t="s">
        <v>1392</v>
      </c>
      <c r="B2299" s="1" t="s">
        <v>300</v>
      </c>
      <c r="C2299" s="1" t="s">
        <v>68</v>
      </c>
      <c r="D2299" s="1" t="str">
        <f>VLOOKUP(C2299,Products[],2,FALSE)</f>
        <v>Tables Prime 385</v>
      </c>
      <c r="E2299" s="1" t="str">
        <f>VLOOKUP(Orders[[#This Row],[ProductID]],Products[],3,FALSE)</f>
        <v>Furniture</v>
      </c>
      <c r="F2299" s="1" t="s">
        <v>42</v>
      </c>
      <c r="G2299" s="1" t="str">
        <f>_xlfn.XLOOKUP(Orders[[#This Row],[CustomerID]],'Customers'!A:A,'Customers'!E:E)</f>
        <v>consumer</v>
      </c>
      <c r="H2299" s="2">
        <v>45645</v>
      </c>
      <c r="I2299" s="2">
        <v>45657</v>
      </c>
      <c r="J2299">
        <v>5</v>
      </c>
      <c r="K2299">
        <v>5108.16</v>
      </c>
      <c r="L2299">
        <v>0.1</v>
      </c>
      <c r="M2299" s="1" t="s">
        <v>52</v>
      </c>
      <c r="N2299" s="1" t="s">
        <v>28</v>
      </c>
      <c r="O2299" s="1" t="s">
        <v>35</v>
      </c>
      <c r="P2299" s="3">
        <f>Orders[[#This Row],[Quantity]]*Orders[[#This Row],[UnitPrice]]*(1-Orders[[#This Row],[Discount]])</f>
        <v>22986.720000000001</v>
      </c>
      <c r="Q2299" s="1" t="str">
        <f>IF(AND(Orders[[#This Row],[Order Value]]&gt;50000,Orders[[#This Row],[Status]]="Completed"),"Yes","No")</f>
        <v>No</v>
      </c>
      <c r="R2299" s="1" t="str">
        <f>IF(OR(Orders[[#This Row],[Region]]="Dhaka",Orders[[#This Row],[Region]]="Chattogram"),"Priority","Standard")</f>
        <v>Priority</v>
      </c>
      <c r="S2299" s="1" t="str">
        <f>_xlfn.CONCAT(Orders[[#This Row],[OrderID]],Orders[[#This Row],[CustomerID]],Orders[[#This Row],[Order Value]])</f>
        <v>O05755C016422986.72</v>
      </c>
    </row>
    <row r="2300" spans="1:19" x14ac:dyDescent="0.25">
      <c r="A2300" s="1" t="s">
        <v>2768</v>
      </c>
      <c r="B2300" s="1" t="s">
        <v>839</v>
      </c>
      <c r="C2300" s="1" t="s">
        <v>41</v>
      </c>
      <c r="D2300" s="1" t="str">
        <f>VLOOKUP(C2300,Products[],2,FALSE)</f>
        <v>Personal Care Mini 941</v>
      </c>
      <c r="E2300" s="1" t="str">
        <f>VLOOKUP(Orders[[#This Row],[ProductID]],Products[],3,FALSE)</f>
        <v>Groceries</v>
      </c>
      <c r="F2300" s="1" t="s">
        <v>23</v>
      </c>
      <c r="G2300" s="1" t="str">
        <f>_xlfn.XLOOKUP(Orders[[#This Row],[CustomerID]],'Customers'!A:A,'Customers'!E:E)</f>
        <v>consumer</v>
      </c>
      <c r="H2300" s="2">
        <v>45715</v>
      </c>
      <c r="I2300" s="2">
        <v>45714</v>
      </c>
      <c r="J2300">
        <v>3</v>
      </c>
      <c r="K2300">
        <v>6275.48</v>
      </c>
      <c r="L2300">
        <v>0</v>
      </c>
      <c r="M2300" s="1" t="s">
        <v>20</v>
      </c>
      <c r="N2300" s="1" t="s">
        <v>34</v>
      </c>
      <c r="O2300" s="1" t="s">
        <v>24</v>
      </c>
      <c r="P2300" s="3">
        <f>Orders[[#This Row],[Quantity]]*Orders[[#This Row],[UnitPrice]]*(1-Orders[[#This Row],[Discount]])</f>
        <v>18826.439999999999</v>
      </c>
      <c r="Q2300" s="1" t="str">
        <f>IF(AND(Orders[[#This Row],[Order Value]]&gt;50000,Orders[[#This Row],[Status]]="Completed"),"Yes","No")</f>
        <v>No</v>
      </c>
      <c r="R2300" s="1" t="str">
        <f>IF(OR(Orders[[#This Row],[Region]]="Dhaka",Orders[[#This Row],[Region]]="Chattogram"),"Priority","Standard")</f>
        <v>Priority</v>
      </c>
      <c r="S2300" s="1" t="str">
        <f>_xlfn.CONCAT(Orders[[#This Row],[OrderID]],Orders[[#This Row],[CustomerID]],Orders[[#This Row],[Order Value]])</f>
        <v>O04827C038718826.44</v>
      </c>
    </row>
    <row r="2301" spans="1:19" x14ac:dyDescent="0.25">
      <c r="A2301" s="1" t="s">
        <v>2769</v>
      </c>
      <c r="B2301" s="1" t="s">
        <v>147</v>
      </c>
      <c r="C2301" s="1" t="s">
        <v>54</v>
      </c>
      <c r="D2301" s="1" t="str">
        <f>VLOOKUP(C2301,Products[],2,FALSE)</f>
        <v>Women Lite 643</v>
      </c>
      <c r="E2301" s="1" t="str">
        <f>VLOOKUP(Orders[[#This Row],[ProductID]],Products[],3,FALSE)</f>
        <v>Apparel</v>
      </c>
      <c r="F2301" s="1" t="s">
        <v>23</v>
      </c>
      <c r="G2301" s="1" t="str">
        <f>_xlfn.XLOOKUP(Orders[[#This Row],[CustomerID]],'Customers'!A:A,'Customers'!E:E)</f>
        <v>Consumer</v>
      </c>
      <c r="H2301" s="2">
        <v>45859</v>
      </c>
      <c r="I2301" s="2">
        <v>45869</v>
      </c>
      <c r="J2301">
        <v>3</v>
      </c>
      <c r="K2301">
        <v>2249.69</v>
      </c>
      <c r="L2301">
        <v>0.1</v>
      </c>
      <c r="M2301" s="1" t="s">
        <v>14</v>
      </c>
      <c r="N2301" s="1" t="s">
        <v>28</v>
      </c>
      <c r="O2301" s="1" t="s">
        <v>24</v>
      </c>
      <c r="P2301" s="3">
        <f>Orders[[#This Row],[Quantity]]*Orders[[#This Row],[UnitPrice]]*(1-Orders[[#This Row],[Discount]])</f>
        <v>6074.1629999999996</v>
      </c>
      <c r="Q2301" s="1" t="str">
        <f>IF(AND(Orders[[#This Row],[Order Value]]&gt;50000,Orders[[#This Row],[Status]]="Completed"),"Yes","No")</f>
        <v>No</v>
      </c>
      <c r="R2301" s="1" t="str">
        <f>IF(OR(Orders[[#This Row],[Region]]="Dhaka",Orders[[#This Row],[Region]]="Chattogram"),"Priority","Standard")</f>
        <v>Standard</v>
      </c>
      <c r="S2301" s="1" t="str">
        <f>_xlfn.CONCAT(Orders[[#This Row],[OrderID]],Orders[[#This Row],[CustomerID]],Orders[[#This Row],[Order Value]])</f>
        <v>O05964C01556074.163</v>
      </c>
    </row>
    <row r="2302" spans="1:19" x14ac:dyDescent="0.25">
      <c r="A2302" s="1" t="s">
        <v>2770</v>
      </c>
      <c r="B2302" s="1" t="s">
        <v>812</v>
      </c>
      <c r="C2302" s="1" t="s">
        <v>191</v>
      </c>
      <c r="D2302" s="1" t="str">
        <f>VLOOKUP(C2302,Products[],2,FALSE)</f>
        <v>Snacks Standard 597</v>
      </c>
      <c r="E2302" s="1" t="str">
        <f>VLOOKUP(Orders[[#This Row],[ProductID]],Products[],3,FALSE)</f>
        <v>Groceries</v>
      </c>
      <c r="F2302" s="1" t="s">
        <v>42</v>
      </c>
      <c r="G2302" s="1" t="str">
        <f>_xlfn.XLOOKUP(Orders[[#This Row],[CustomerID]],'Customers'!A:A,'Customers'!E:E)</f>
        <v>Consumer</v>
      </c>
      <c r="H2302" s="2">
        <v>45980</v>
      </c>
      <c r="I2302" s="2">
        <v>45984</v>
      </c>
      <c r="J2302">
        <v>9</v>
      </c>
      <c r="K2302">
        <v>5739.2</v>
      </c>
      <c r="L2302">
        <v>0.05</v>
      </c>
      <c r="M2302" s="1" t="s">
        <v>52</v>
      </c>
      <c r="N2302" s="1" t="s">
        <v>28</v>
      </c>
      <c r="O2302" s="1" t="s">
        <v>21</v>
      </c>
      <c r="P2302" s="3">
        <f>Orders[[#This Row],[Quantity]]*Orders[[#This Row],[UnitPrice]]*(1-Orders[[#This Row],[Discount]])</f>
        <v>49070.159999999996</v>
      </c>
      <c r="Q2302" s="1" t="str">
        <f>IF(AND(Orders[[#This Row],[Order Value]]&gt;50000,Orders[[#This Row],[Status]]="Completed"),"Yes","No")</f>
        <v>No</v>
      </c>
      <c r="R2302" s="1" t="str">
        <f>IF(OR(Orders[[#This Row],[Region]]="Dhaka",Orders[[#This Row],[Region]]="Chattogram"),"Priority","Standard")</f>
        <v>Priority</v>
      </c>
      <c r="S2302" s="1" t="str">
        <f>_xlfn.CONCAT(Orders[[#This Row],[OrderID]],Orders[[#This Row],[CustomerID]],Orders[[#This Row],[Order Value]])</f>
        <v>O03734C003149070.16</v>
      </c>
    </row>
    <row r="2303" spans="1:19" x14ac:dyDescent="0.25">
      <c r="A2303" s="1" t="s">
        <v>2771</v>
      </c>
      <c r="B2303" s="1" t="s">
        <v>317</v>
      </c>
      <c r="C2303" s="1" t="s">
        <v>62</v>
      </c>
      <c r="D2303" s="1" t="str">
        <f>VLOOKUP(C2303,Products[],2,FALSE)</f>
        <v>Mobile Accessories Lite 346</v>
      </c>
      <c r="E2303" s="1" t="str">
        <f>VLOOKUP(Orders[[#This Row],[ProductID]],Products[],3,FALSE)</f>
        <v>Electronics</v>
      </c>
      <c r="F2303" s="1" t="s">
        <v>23</v>
      </c>
      <c r="G2303" s="1" t="str">
        <f>_xlfn.XLOOKUP(Orders[[#This Row],[CustomerID]],'Customers'!A:A,'Customers'!E:E)</f>
        <v>Corporate</v>
      </c>
      <c r="H2303" s="2">
        <v>45836</v>
      </c>
      <c r="I2303" s="2">
        <v>45848</v>
      </c>
      <c r="J2303">
        <v>20</v>
      </c>
      <c r="K2303">
        <v>7899.99</v>
      </c>
      <c r="L2303">
        <v>0.1</v>
      </c>
      <c r="M2303" s="1" t="s">
        <v>52</v>
      </c>
      <c r="N2303" s="1" t="s">
        <v>34</v>
      </c>
      <c r="O2303" s="1" t="s">
        <v>21</v>
      </c>
      <c r="P2303" s="3">
        <f>Orders[[#This Row],[Quantity]]*Orders[[#This Row],[UnitPrice]]*(1-Orders[[#This Row],[Discount]])</f>
        <v>142199.82</v>
      </c>
      <c r="Q2303" s="1" t="str">
        <f>IF(AND(Orders[[#This Row],[Order Value]]&gt;50000,Orders[[#This Row],[Status]]="Completed"),"Yes","No")</f>
        <v>Yes</v>
      </c>
      <c r="R2303" s="1" t="str">
        <f>IF(OR(Orders[[#This Row],[Region]]="Dhaka",Orders[[#This Row],[Region]]="Chattogram"),"Priority","Standard")</f>
        <v>Priority</v>
      </c>
      <c r="S2303" s="1" t="str">
        <f>_xlfn.CONCAT(Orders[[#This Row],[OrderID]],Orders[[#This Row],[CustomerID]],Orders[[#This Row],[Order Value]])</f>
        <v>O02179C0130142199.82</v>
      </c>
    </row>
    <row r="2304" spans="1:19" x14ac:dyDescent="0.25">
      <c r="A2304" s="1" t="s">
        <v>2772</v>
      </c>
      <c r="B2304" s="1" t="s">
        <v>190</v>
      </c>
      <c r="C2304" s="1" t="s">
        <v>102</v>
      </c>
      <c r="D2304" s="1" t="str">
        <f>VLOOKUP(C2304,Products[],2,FALSE)</f>
        <v>Pens Mini 821</v>
      </c>
      <c r="E2304" s="1" t="str">
        <f>VLOOKUP(Orders[[#This Row],[ProductID]],Products[],3,FALSE)</f>
        <v>Office Supplies</v>
      </c>
      <c r="F2304" s="1" t="s">
        <v>82</v>
      </c>
      <c r="G2304" s="1" t="str">
        <f>_xlfn.XLOOKUP(Orders[[#This Row],[CustomerID]],'Customers'!A:A,'Customers'!E:E)</f>
        <v>Home Office</v>
      </c>
      <c r="H2304" s="2">
        <v>45635</v>
      </c>
      <c r="I2304" s="2">
        <v>45643</v>
      </c>
      <c r="J2304">
        <v>6</v>
      </c>
      <c r="K2304">
        <v>2096.65</v>
      </c>
      <c r="L2304">
        <v>0.05</v>
      </c>
      <c r="M2304" s="1" t="s">
        <v>52</v>
      </c>
      <c r="N2304" s="1" t="s">
        <v>28</v>
      </c>
      <c r="O2304" s="1" t="s">
        <v>24</v>
      </c>
      <c r="P2304" s="3">
        <f>Orders[[#This Row],[Quantity]]*Orders[[#This Row],[UnitPrice]]*(1-Orders[[#This Row],[Discount]])</f>
        <v>11950.905000000001</v>
      </c>
      <c r="Q2304" s="1" t="str">
        <f>IF(AND(Orders[[#This Row],[Order Value]]&gt;50000,Orders[[#This Row],[Status]]="Completed"),"Yes","No")</f>
        <v>No</v>
      </c>
      <c r="R2304" s="1" t="str">
        <f>IF(OR(Orders[[#This Row],[Region]]="Dhaka",Orders[[#This Row],[Region]]="Chattogram"),"Priority","Standard")</f>
        <v>Priority</v>
      </c>
      <c r="S2304" s="1" t="str">
        <f>_xlfn.CONCAT(Orders[[#This Row],[OrderID]],Orders[[#This Row],[CustomerID]],Orders[[#This Row],[Order Value]])</f>
        <v>O05449C042711950.905</v>
      </c>
    </row>
    <row r="2305" spans="1:19" hidden="1" x14ac:dyDescent="0.25">
      <c r="A2305" s="1" t="s">
        <v>2773</v>
      </c>
      <c r="B2305" s="1" t="s">
        <v>1320</v>
      </c>
      <c r="C2305" s="1" t="s">
        <v>38</v>
      </c>
      <c r="D2305" s="1" t="e">
        <f>VLOOKUP(C2305,Products[],2,FALSE)</f>
        <v>#N/A</v>
      </c>
      <c r="E2305" s="1" t="e">
        <f>VLOOKUP(Orders[[#This Row],[ProductID]],Products[],3,FALSE)</f>
        <v>#N/A</v>
      </c>
      <c r="F2305" s="1" t="s">
        <v>55</v>
      </c>
      <c r="G2305" s="1" t="str">
        <f>_xlfn.XLOOKUP(Orders[[#This Row],[CustomerID]],'Customers'!A:A,'Customers'!E:E)</f>
        <v>SMB</v>
      </c>
      <c r="H2305" s="2">
        <v>45990</v>
      </c>
      <c r="I2305" s="2">
        <v>46004</v>
      </c>
      <c r="J2305">
        <v>18</v>
      </c>
      <c r="K2305">
        <v>4898.42</v>
      </c>
      <c r="L2305">
        <v>0.1</v>
      </c>
      <c r="M2305" s="1" t="s">
        <v>52</v>
      </c>
      <c r="N2305" s="1" t="s">
        <v>34</v>
      </c>
      <c r="O2305" s="1" t="s">
        <v>24</v>
      </c>
      <c r="P2305" s="3">
        <f>Orders[[#This Row],[Quantity]]*Orders[[#This Row],[UnitPrice]]*(1-Orders[[#This Row],[Discount]])</f>
        <v>79354.403999999995</v>
      </c>
      <c r="Q2305" s="1" t="str">
        <f>IF(AND(Orders[[#This Row],[Order Value]]&gt;50000,Orders[[#This Row],[Status]]="Completed"),"Yes","No")</f>
        <v>Yes</v>
      </c>
      <c r="R2305" s="1" t="str">
        <f>IF(OR(Orders[[#This Row],[Region]]="Dhaka",Orders[[#This Row],[Region]]="Chattogram"),"Priority","Standard")</f>
        <v>Priority</v>
      </c>
      <c r="S2305" s="1" t="str">
        <f>_xlfn.CONCAT(Orders[[#This Row],[OrderID]],Orders[[#This Row],[CustomerID]],Orders[[#This Row],[Order Value]])</f>
        <v>O04898C042479354.404</v>
      </c>
    </row>
    <row r="2306" spans="1:19" x14ac:dyDescent="0.25">
      <c r="A2306" s="1" t="s">
        <v>2774</v>
      </c>
      <c r="B2306" s="1" t="s">
        <v>736</v>
      </c>
      <c r="C2306" s="1" t="s">
        <v>197</v>
      </c>
      <c r="D2306" s="1" t="str">
        <f>VLOOKUP(C2306,Products[],2,FALSE)</f>
        <v>Chairs Prime 149</v>
      </c>
      <c r="E2306" s="1" t="str">
        <f>VLOOKUP(Orders[[#This Row],[ProductID]],Products[],3,FALSE)</f>
        <v>Furniture</v>
      </c>
      <c r="F2306" s="1" t="s">
        <v>59</v>
      </c>
      <c r="G2306" s="1" t="str">
        <f>_xlfn.XLOOKUP(Orders[[#This Row],[CustomerID]],'Customers'!A:A,'Customers'!E:E)</f>
        <v>consumer</v>
      </c>
      <c r="H2306" s="2">
        <v>45896</v>
      </c>
      <c r="I2306" s="2">
        <v>45908</v>
      </c>
      <c r="J2306">
        <v>9</v>
      </c>
      <c r="K2306">
        <v>6410.12</v>
      </c>
      <c r="L2306">
        <v>0.15</v>
      </c>
      <c r="M2306" s="1" t="s">
        <v>14</v>
      </c>
      <c r="N2306" s="1" t="s">
        <v>84</v>
      </c>
      <c r="O2306" s="1" t="s">
        <v>35</v>
      </c>
      <c r="P2306" s="3">
        <f>Orders[[#This Row],[Quantity]]*Orders[[#This Row],[UnitPrice]]*(1-Orders[[#This Row],[Discount]])</f>
        <v>49037.417999999998</v>
      </c>
      <c r="Q2306" s="1" t="str">
        <f>IF(AND(Orders[[#This Row],[Order Value]]&gt;50000,Orders[[#This Row],[Status]]="Completed"),"Yes","No")</f>
        <v>No</v>
      </c>
      <c r="R2306" s="1" t="str">
        <f>IF(OR(Orders[[#This Row],[Region]]="Dhaka",Orders[[#This Row],[Region]]="Chattogram"),"Priority","Standard")</f>
        <v>Standard</v>
      </c>
      <c r="S2306" s="1" t="str">
        <f>_xlfn.CONCAT(Orders[[#This Row],[OrderID]],Orders[[#This Row],[CustomerID]],Orders[[#This Row],[Order Value]])</f>
        <v>O00763C027149037.418</v>
      </c>
    </row>
    <row r="2307" spans="1:19" x14ac:dyDescent="0.25">
      <c r="A2307" s="1" t="s">
        <v>2775</v>
      </c>
      <c r="B2307" s="1" t="s">
        <v>749</v>
      </c>
      <c r="C2307" s="1" t="s">
        <v>159</v>
      </c>
      <c r="D2307" s="1" t="str">
        <f>VLOOKUP(C2307,Products[],2,FALSE)</f>
        <v>Kids Pro 394</v>
      </c>
      <c r="E2307" s="1" t="str">
        <f>VLOOKUP(Orders[[#This Row],[ProductID]],Products[],3,FALSE)</f>
        <v>Apparel</v>
      </c>
      <c r="F2307" s="1" t="s">
        <v>79</v>
      </c>
      <c r="G2307" s="1" t="str">
        <f>_xlfn.XLOOKUP(Orders[[#This Row],[CustomerID]],'Customers'!A:A,'Customers'!E:E)</f>
        <v>SMB</v>
      </c>
      <c r="H2307" s="2">
        <v>45387</v>
      </c>
      <c r="I2307" s="2">
        <v>45396</v>
      </c>
      <c r="J2307">
        <v>19</v>
      </c>
      <c r="K2307">
        <v>1345.14</v>
      </c>
      <c r="L2307">
        <v>0</v>
      </c>
      <c r="M2307" s="1" t="s">
        <v>14</v>
      </c>
      <c r="N2307" s="1" t="s">
        <v>28</v>
      </c>
      <c r="O2307" s="1" t="s">
        <v>29</v>
      </c>
      <c r="P2307" s="3">
        <f>Orders[[#This Row],[Quantity]]*Orders[[#This Row],[UnitPrice]]*(1-Orders[[#This Row],[Discount]])</f>
        <v>25557.660000000003</v>
      </c>
      <c r="Q2307" s="1" t="str">
        <f>IF(AND(Orders[[#This Row],[Order Value]]&gt;50000,Orders[[#This Row],[Status]]="Completed"),"Yes","No")</f>
        <v>No</v>
      </c>
      <c r="R2307" s="1" t="str">
        <f>IF(OR(Orders[[#This Row],[Region]]="Dhaka",Orders[[#This Row],[Region]]="Chattogram"),"Priority","Standard")</f>
        <v>Standard</v>
      </c>
      <c r="S2307" s="1" t="str">
        <f>_xlfn.CONCAT(Orders[[#This Row],[OrderID]],Orders[[#This Row],[CustomerID]],Orders[[#This Row],[Order Value]])</f>
        <v>O05438C042325557.66</v>
      </c>
    </row>
    <row r="2308" spans="1:19" x14ac:dyDescent="0.25">
      <c r="A2308" s="1" t="s">
        <v>2776</v>
      </c>
      <c r="B2308" s="1" t="s">
        <v>243</v>
      </c>
      <c r="C2308" s="1" t="s">
        <v>160</v>
      </c>
      <c r="D2308" s="1" t="str">
        <f>VLOOKUP(C2308,Products[],2,FALSE)</f>
        <v>Audio Pro 619</v>
      </c>
      <c r="E2308" s="1" t="str">
        <f>VLOOKUP(Orders[[#This Row],[ProductID]],Products[],3,FALSE)</f>
        <v>Electronics</v>
      </c>
      <c r="F2308" s="1" t="s">
        <v>47</v>
      </c>
      <c r="G2308" s="1" t="str">
        <f>_xlfn.XLOOKUP(Orders[[#This Row],[CustomerID]],'Customers'!A:A,'Customers'!E:E)</f>
        <v>Corporate</v>
      </c>
      <c r="H2308" s="2">
        <v>45389</v>
      </c>
      <c r="I2308" s="2">
        <v>45397</v>
      </c>
      <c r="J2308">
        <v>6</v>
      </c>
      <c r="K2308">
        <v>7178.22</v>
      </c>
      <c r="L2308">
        <v>0</v>
      </c>
      <c r="M2308" s="1" t="s">
        <v>43</v>
      </c>
      <c r="N2308" s="1" t="s">
        <v>34</v>
      </c>
      <c r="O2308" s="1" t="s">
        <v>35</v>
      </c>
      <c r="P2308" s="3">
        <f>Orders[[#This Row],[Quantity]]*Orders[[#This Row],[UnitPrice]]*(1-Orders[[#This Row],[Discount]])</f>
        <v>43069.32</v>
      </c>
      <c r="Q2308" s="1" t="str">
        <f>IF(AND(Orders[[#This Row],[Order Value]]&gt;50000,Orders[[#This Row],[Status]]="Completed"),"Yes","No")</f>
        <v>No</v>
      </c>
      <c r="R2308" s="1" t="str">
        <f>IF(OR(Orders[[#This Row],[Region]]="Dhaka",Orders[[#This Row],[Region]]="Chattogram"),"Priority","Standard")</f>
        <v>Standard</v>
      </c>
      <c r="S2308" s="1" t="str">
        <f>_xlfn.CONCAT(Orders[[#This Row],[OrderID]],Orders[[#This Row],[CustomerID]],Orders[[#This Row],[Order Value]])</f>
        <v>O03487C039643069.32</v>
      </c>
    </row>
    <row r="2309" spans="1:19" x14ac:dyDescent="0.25">
      <c r="A2309" s="1" t="s">
        <v>2777</v>
      </c>
      <c r="B2309" s="1" t="s">
        <v>67</v>
      </c>
      <c r="C2309" s="1" t="s">
        <v>78</v>
      </c>
      <c r="D2309" s="1" t="str">
        <f>VLOOKUP(C2309,Products[],2,FALSE)</f>
        <v>Personal Care Eco 185</v>
      </c>
      <c r="E2309" s="1" t="str">
        <f>VLOOKUP(Orders[[#This Row],[ProductID]],Products[],3,FALSE)</f>
        <v>Groceries</v>
      </c>
      <c r="F2309" s="1" t="s">
        <v>23</v>
      </c>
      <c r="G2309" s="1" t="str">
        <f>_xlfn.XLOOKUP(Orders[[#This Row],[CustomerID]],'Customers'!A:A,'Customers'!E:E)</f>
        <v>Consumer</v>
      </c>
      <c r="H2309" s="2">
        <v>45456</v>
      </c>
      <c r="I2309" s="2">
        <v>45463</v>
      </c>
      <c r="J2309">
        <v>9</v>
      </c>
      <c r="K2309">
        <v>1667.16</v>
      </c>
      <c r="L2309">
        <v>0</v>
      </c>
      <c r="M2309" s="1" t="s">
        <v>43</v>
      </c>
      <c r="N2309" s="1" t="s">
        <v>34</v>
      </c>
      <c r="O2309" s="1" t="s">
        <v>21</v>
      </c>
      <c r="P2309" s="3">
        <f>Orders[[#This Row],[Quantity]]*Orders[[#This Row],[UnitPrice]]*(1-Orders[[#This Row],[Discount]])</f>
        <v>15004.44</v>
      </c>
      <c r="Q2309" s="1" t="str">
        <f>IF(AND(Orders[[#This Row],[Order Value]]&gt;50000,Orders[[#This Row],[Status]]="Completed"),"Yes","No")</f>
        <v>No</v>
      </c>
      <c r="R2309" s="1" t="str">
        <f>IF(OR(Orders[[#This Row],[Region]]="Dhaka",Orders[[#This Row],[Region]]="Chattogram"),"Priority","Standard")</f>
        <v>Standard</v>
      </c>
      <c r="S2309" s="1" t="str">
        <f>_xlfn.CONCAT(Orders[[#This Row],[OrderID]],Orders[[#This Row],[CustomerID]],Orders[[#This Row],[Order Value]])</f>
        <v>O04288C013815004.44</v>
      </c>
    </row>
    <row r="2310" spans="1:19" x14ac:dyDescent="0.25">
      <c r="A2310" s="1" t="s">
        <v>2778</v>
      </c>
      <c r="B2310" s="1" t="s">
        <v>375</v>
      </c>
      <c r="C2310" s="1" t="s">
        <v>473</v>
      </c>
      <c r="D2310" s="1" t="str">
        <f>VLOOKUP(C2310,Products[],2,FALSE)</f>
        <v>Laptops Prime 770</v>
      </c>
      <c r="E2310" s="1" t="str">
        <f>VLOOKUP(Orders[[#This Row],[ProductID]],Products[],3,FALSE)</f>
        <v>Electronics</v>
      </c>
      <c r="F2310" s="1" t="s">
        <v>63</v>
      </c>
      <c r="G2310" s="1" t="str">
        <f>_xlfn.XLOOKUP(Orders[[#This Row],[CustomerID]],'Customers'!A:A,'Customers'!E:E)</f>
        <v>SMB</v>
      </c>
      <c r="H2310" s="2">
        <v>45866</v>
      </c>
      <c r="I2310" s="2">
        <v>45880</v>
      </c>
      <c r="J2310">
        <v>14</v>
      </c>
      <c r="K2310">
        <v>1405.32</v>
      </c>
      <c r="L2310">
        <v>0</v>
      </c>
      <c r="M2310" s="1" t="s">
        <v>39</v>
      </c>
      <c r="N2310" s="1" t="s">
        <v>15</v>
      </c>
      <c r="O2310" s="1" t="s">
        <v>35</v>
      </c>
      <c r="P2310" s="3">
        <f>Orders[[#This Row],[Quantity]]*Orders[[#This Row],[UnitPrice]]*(1-Orders[[#This Row],[Discount]])</f>
        <v>19674.48</v>
      </c>
      <c r="Q2310" s="1" t="str">
        <f>IF(AND(Orders[[#This Row],[Order Value]]&gt;50000,Orders[[#This Row],[Status]]="Completed"),"Yes","No")</f>
        <v>No</v>
      </c>
      <c r="R2310" s="1" t="str">
        <f>IF(OR(Orders[[#This Row],[Region]]="Dhaka",Orders[[#This Row],[Region]]="Chattogram"),"Priority","Standard")</f>
        <v>Standard</v>
      </c>
      <c r="S2310" s="1" t="str">
        <f>_xlfn.CONCAT(Orders[[#This Row],[OrderID]],Orders[[#This Row],[CustomerID]],Orders[[#This Row],[Order Value]])</f>
        <v>O03669C012719674.48</v>
      </c>
    </row>
    <row r="2311" spans="1:19" x14ac:dyDescent="0.25">
      <c r="A2311" s="1" t="s">
        <v>2779</v>
      </c>
      <c r="B2311" s="1" t="s">
        <v>607</v>
      </c>
      <c r="C2311" s="1" t="s">
        <v>108</v>
      </c>
      <c r="D2311" s="1" t="str">
        <f>VLOOKUP(C2311,Products[],2,FALSE)</f>
        <v>Men Max 446</v>
      </c>
      <c r="E2311" s="1" t="str">
        <f>VLOOKUP(Orders[[#This Row],[ProductID]],Products[],3,FALSE)</f>
        <v>Apparel</v>
      </c>
      <c r="F2311" s="1" t="s">
        <v>47</v>
      </c>
      <c r="G2311" s="1" t="str">
        <f>_xlfn.XLOOKUP(Orders[[#This Row],[CustomerID]],'Customers'!A:A,'Customers'!E:E)</f>
        <v>Consumer</v>
      </c>
      <c r="H2311" s="2">
        <v>45853</v>
      </c>
      <c r="I2311" s="2">
        <v>45859</v>
      </c>
      <c r="J2311">
        <v>18</v>
      </c>
      <c r="K2311">
        <v>293.42</v>
      </c>
      <c r="L2311">
        <v>0</v>
      </c>
      <c r="M2311" s="1" t="s">
        <v>52</v>
      </c>
      <c r="N2311" s="1" t="s">
        <v>84</v>
      </c>
      <c r="O2311" s="1" t="s">
        <v>29</v>
      </c>
      <c r="P2311" s="3">
        <f>Orders[[#This Row],[Quantity]]*Orders[[#This Row],[UnitPrice]]*(1-Orders[[#This Row],[Discount]])</f>
        <v>5281.56</v>
      </c>
      <c r="Q2311" s="1" t="str">
        <f>IF(AND(Orders[[#This Row],[Order Value]]&gt;50000,Orders[[#This Row],[Status]]="Completed"),"Yes","No")</f>
        <v>No</v>
      </c>
      <c r="R2311" s="1" t="str">
        <f>IF(OR(Orders[[#This Row],[Region]]="Dhaka",Orders[[#This Row],[Region]]="Chattogram"),"Priority","Standard")</f>
        <v>Priority</v>
      </c>
      <c r="S2311" s="1" t="str">
        <f>_xlfn.CONCAT(Orders[[#This Row],[OrderID]],Orders[[#This Row],[CustomerID]],Orders[[#This Row],[Order Value]])</f>
        <v>O01398C02215281.56</v>
      </c>
    </row>
    <row r="2312" spans="1:19" x14ac:dyDescent="0.25">
      <c r="A2312" s="1" t="s">
        <v>2780</v>
      </c>
      <c r="B2312" s="1" t="s">
        <v>348</v>
      </c>
      <c r="C2312" s="1" t="s">
        <v>297</v>
      </c>
      <c r="D2312" s="1" t="str">
        <f>VLOOKUP(C2312,Products[],2,FALSE)</f>
        <v>Household Standard 552</v>
      </c>
      <c r="E2312" s="1" t="str">
        <f>VLOOKUP(Orders[[#This Row],[ProductID]],Products[],3,FALSE)</f>
        <v>Groceries</v>
      </c>
      <c r="F2312" s="1" t="s">
        <v>19</v>
      </c>
      <c r="G2312" s="1" t="str">
        <f>_xlfn.XLOOKUP(Orders[[#This Row],[CustomerID]],'Customers'!A:A,'Customers'!E:E)</f>
        <v>Consumer</v>
      </c>
      <c r="H2312" s="2">
        <v>45436</v>
      </c>
      <c r="I2312" s="2">
        <v>45449</v>
      </c>
      <c r="J2312">
        <v>20</v>
      </c>
      <c r="K2312">
        <v>1957.82</v>
      </c>
      <c r="L2312">
        <v>0</v>
      </c>
      <c r="M2312" s="1" t="s">
        <v>43</v>
      </c>
      <c r="N2312" s="1" t="s">
        <v>28</v>
      </c>
      <c r="O2312" s="1" t="s">
        <v>21</v>
      </c>
      <c r="P2312" s="3">
        <f>Orders[[#This Row],[Quantity]]*Orders[[#This Row],[UnitPrice]]*(1-Orders[[#This Row],[Discount]])</f>
        <v>39156.400000000001</v>
      </c>
      <c r="Q2312" s="1" t="str">
        <f>IF(AND(Orders[[#This Row],[Order Value]]&gt;50000,Orders[[#This Row],[Status]]="Completed"),"Yes","No")</f>
        <v>No</v>
      </c>
      <c r="R2312" s="1" t="str">
        <f>IF(OR(Orders[[#This Row],[Region]]="Dhaka",Orders[[#This Row],[Region]]="Chattogram"),"Priority","Standard")</f>
        <v>Standard</v>
      </c>
      <c r="S2312" s="1" t="str">
        <f>_xlfn.CONCAT(Orders[[#This Row],[OrderID]],Orders[[#This Row],[CustomerID]],Orders[[#This Row],[Order Value]])</f>
        <v>O04337C001339156.4</v>
      </c>
    </row>
    <row r="2313" spans="1:19" x14ac:dyDescent="0.25">
      <c r="A2313" s="1" t="s">
        <v>2781</v>
      </c>
      <c r="B2313" s="1" t="s">
        <v>354</v>
      </c>
      <c r="C2313" s="1" t="s">
        <v>148</v>
      </c>
      <c r="D2313" s="1" t="str">
        <f>VLOOKUP(C2313,Products[],2,FALSE)</f>
        <v>Audio Classic 927</v>
      </c>
      <c r="E2313" s="1" t="str">
        <f>VLOOKUP(Orders[[#This Row],[ProductID]],Products[],3,FALSE)</f>
        <v>Electronics</v>
      </c>
      <c r="F2313" s="1" t="s">
        <v>13</v>
      </c>
      <c r="G2313" s="1" t="str">
        <f>_xlfn.XLOOKUP(Orders[[#This Row],[CustomerID]],'Customers'!A:A,'Customers'!E:E)</f>
        <v>Consumer</v>
      </c>
      <c r="H2313" s="2">
        <v>45506</v>
      </c>
      <c r="I2313" s="2">
        <v>45518</v>
      </c>
      <c r="J2313">
        <v>16</v>
      </c>
      <c r="K2313">
        <v>6868.9</v>
      </c>
      <c r="L2313">
        <v>0.2</v>
      </c>
      <c r="M2313" s="1" t="s">
        <v>43</v>
      </c>
      <c r="N2313" s="1" t="s">
        <v>34</v>
      </c>
      <c r="O2313" s="1" t="s">
        <v>29</v>
      </c>
      <c r="P2313" s="3">
        <f>Orders[[#This Row],[Quantity]]*Orders[[#This Row],[UnitPrice]]*(1-Orders[[#This Row],[Discount]])</f>
        <v>87921.919999999998</v>
      </c>
      <c r="Q2313" s="1" t="str">
        <f>IF(AND(Orders[[#This Row],[Order Value]]&gt;50000,Orders[[#This Row],[Status]]="Completed"),"Yes","No")</f>
        <v>Yes</v>
      </c>
      <c r="R2313" s="1" t="str">
        <f>IF(OR(Orders[[#This Row],[Region]]="Dhaka",Orders[[#This Row],[Region]]="Chattogram"),"Priority","Standard")</f>
        <v>Standard</v>
      </c>
      <c r="S2313" s="1" t="str">
        <f>_xlfn.CONCAT(Orders[[#This Row],[OrderID]],Orders[[#This Row],[CustomerID]],Orders[[#This Row],[Order Value]])</f>
        <v>O02680C024187921.92</v>
      </c>
    </row>
    <row r="2314" spans="1:19" x14ac:dyDescent="0.25">
      <c r="A2314" s="1" t="s">
        <v>2782</v>
      </c>
      <c r="B2314" s="1" t="s">
        <v>64</v>
      </c>
      <c r="C2314" s="1" t="s">
        <v>104</v>
      </c>
      <c r="D2314" s="1" t="str">
        <f>VLOOKUP(C2314,Products[],2,FALSE)</f>
        <v>Audio Prime 238</v>
      </c>
      <c r="E2314" s="1" t="str">
        <f>VLOOKUP(Orders[[#This Row],[ProductID]],Products[],3,FALSE)</f>
        <v>Electronics</v>
      </c>
      <c r="F2314" s="1" t="s">
        <v>51</v>
      </c>
      <c r="G2314" s="1" t="str">
        <f>_xlfn.XLOOKUP(Orders[[#This Row],[CustomerID]],'Customers'!A:A,'Customers'!E:E)</f>
        <v>consumer</v>
      </c>
      <c r="H2314" s="2">
        <v>45342</v>
      </c>
      <c r="I2314" s="2">
        <v>45351</v>
      </c>
      <c r="J2314">
        <v>15</v>
      </c>
      <c r="K2314">
        <v>5884.45</v>
      </c>
      <c r="L2314">
        <v>0.15</v>
      </c>
      <c r="M2314" s="1" t="s">
        <v>39</v>
      </c>
      <c r="N2314" s="1" t="s">
        <v>34</v>
      </c>
      <c r="O2314" s="1" t="s">
        <v>29</v>
      </c>
      <c r="P2314" s="3">
        <f>Orders[[#This Row],[Quantity]]*Orders[[#This Row],[UnitPrice]]*(1-Orders[[#This Row],[Discount]])</f>
        <v>75026.737500000003</v>
      </c>
      <c r="Q2314" s="1" t="str">
        <f>IF(AND(Orders[[#This Row],[Order Value]]&gt;50000,Orders[[#This Row],[Status]]="Completed"),"Yes","No")</f>
        <v>Yes</v>
      </c>
      <c r="R2314" s="1" t="str">
        <f>IF(OR(Orders[[#This Row],[Region]]="Dhaka",Orders[[#This Row],[Region]]="Chattogram"),"Priority","Standard")</f>
        <v>Standard</v>
      </c>
      <c r="S2314" s="1" t="str">
        <f>_xlfn.CONCAT(Orders[[#This Row],[OrderID]],Orders[[#This Row],[CustomerID]],Orders[[#This Row],[Order Value]])</f>
        <v>O04801C024975026.7375</v>
      </c>
    </row>
    <row r="2315" spans="1:19" x14ac:dyDescent="0.25">
      <c r="A2315" s="1" t="s">
        <v>2783</v>
      </c>
      <c r="B2315" s="1" t="s">
        <v>184</v>
      </c>
      <c r="C2315" s="1" t="s">
        <v>41</v>
      </c>
      <c r="D2315" s="1" t="str">
        <f>VLOOKUP(C2315,Products[],2,FALSE)</f>
        <v>Personal Care Mini 941</v>
      </c>
      <c r="E2315" s="1" t="str">
        <f>VLOOKUP(Orders[[#This Row],[ProductID]],Products[],3,FALSE)</f>
        <v>Groceries</v>
      </c>
      <c r="F2315" s="1" t="s">
        <v>19</v>
      </c>
      <c r="G2315" s="1" t="str">
        <f>_xlfn.XLOOKUP(Orders[[#This Row],[CustomerID]],'Customers'!A:A,'Customers'!E:E)</f>
        <v>consumer</v>
      </c>
      <c r="H2315" s="2">
        <v>45819</v>
      </c>
      <c r="I2315" s="2">
        <v>45822</v>
      </c>
      <c r="J2315">
        <v>15</v>
      </c>
      <c r="K2315">
        <v>3151.86</v>
      </c>
      <c r="L2315">
        <v>0.05</v>
      </c>
      <c r="M2315" s="1" t="s">
        <v>20</v>
      </c>
      <c r="N2315" s="1" t="s">
        <v>84</v>
      </c>
      <c r="O2315" s="1" t="s">
        <v>21</v>
      </c>
      <c r="P2315" s="3">
        <f>Orders[[#This Row],[Quantity]]*Orders[[#This Row],[UnitPrice]]*(1-Orders[[#This Row],[Discount]])</f>
        <v>44914.004999999997</v>
      </c>
      <c r="Q2315" s="1" t="str">
        <f>IF(AND(Orders[[#This Row],[Order Value]]&gt;50000,Orders[[#This Row],[Status]]="Completed"),"Yes","No")</f>
        <v>No</v>
      </c>
      <c r="R2315" s="1" t="str">
        <f>IF(OR(Orders[[#This Row],[Region]]="Dhaka",Orders[[#This Row],[Region]]="Chattogram"),"Priority","Standard")</f>
        <v>Priority</v>
      </c>
      <c r="S2315" s="1" t="str">
        <f>_xlfn.CONCAT(Orders[[#This Row],[OrderID]],Orders[[#This Row],[CustomerID]],Orders[[#This Row],[Order Value]])</f>
        <v>O04647C020044914.005</v>
      </c>
    </row>
    <row r="2316" spans="1:19" x14ac:dyDescent="0.25">
      <c r="A2316" s="1" t="s">
        <v>2784</v>
      </c>
      <c r="B2316" s="1" t="s">
        <v>195</v>
      </c>
      <c r="C2316" s="1" t="s">
        <v>154</v>
      </c>
      <c r="D2316" s="1" t="str">
        <f>VLOOKUP(C2316,Products[],2,FALSE)</f>
        <v>Household Standard 873</v>
      </c>
      <c r="E2316" s="1" t="str">
        <f>VLOOKUP(Orders[[#This Row],[ProductID]],Products[],3,FALSE)</f>
        <v>Groceries</v>
      </c>
      <c r="F2316" s="1" t="s">
        <v>55</v>
      </c>
      <c r="G2316" s="1" t="str">
        <f>_xlfn.XLOOKUP(Orders[[#This Row],[CustomerID]],'Customers'!A:A,'Customers'!E:E)</f>
        <v>Corporate</v>
      </c>
      <c r="H2316" s="2">
        <v>45352</v>
      </c>
      <c r="I2316" s="2">
        <v>45366</v>
      </c>
      <c r="J2316">
        <v>3</v>
      </c>
      <c r="K2316">
        <v>6422.98</v>
      </c>
      <c r="L2316">
        <v>0.05</v>
      </c>
      <c r="M2316" s="1" t="s">
        <v>52</v>
      </c>
      <c r="N2316" s="1" t="s">
        <v>34</v>
      </c>
      <c r="O2316" s="1" t="s">
        <v>24</v>
      </c>
      <c r="P2316" s="3">
        <f>Orders[[#This Row],[Quantity]]*Orders[[#This Row],[UnitPrice]]*(1-Orders[[#This Row],[Discount]])</f>
        <v>18305.492999999999</v>
      </c>
      <c r="Q2316" s="1" t="str">
        <f>IF(AND(Orders[[#This Row],[Order Value]]&gt;50000,Orders[[#This Row],[Status]]="Completed"),"Yes","No")</f>
        <v>No</v>
      </c>
      <c r="R2316" s="1" t="str">
        <f>IF(OR(Orders[[#This Row],[Region]]="Dhaka",Orders[[#This Row],[Region]]="Chattogram"),"Priority","Standard")</f>
        <v>Priority</v>
      </c>
      <c r="S2316" s="1" t="str">
        <f>_xlfn.CONCAT(Orders[[#This Row],[OrderID]],Orders[[#This Row],[CustomerID]],Orders[[#This Row],[Order Value]])</f>
        <v>O01906C021718305.493</v>
      </c>
    </row>
    <row r="2317" spans="1:19" x14ac:dyDescent="0.25">
      <c r="A2317" s="1" t="s">
        <v>2785</v>
      </c>
      <c r="B2317" s="1" t="s">
        <v>813</v>
      </c>
      <c r="C2317" s="1" t="s">
        <v>178</v>
      </c>
      <c r="D2317" s="1" t="str">
        <f>VLOOKUP(C2317,Products[],2,FALSE)</f>
        <v>Personal Care Mini 570</v>
      </c>
      <c r="E2317" s="1" t="str">
        <f>VLOOKUP(Orders[[#This Row],[ProductID]],Products[],3,FALSE)</f>
        <v>Groceries</v>
      </c>
      <c r="F2317" s="1" t="s">
        <v>42</v>
      </c>
      <c r="G2317" s="1" t="str">
        <f>_xlfn.XLOOKUP(Orders[[#This Row],[CustomerID]],'Customers'!A:A,'Customers'!E:E)</f>
        <v>SMB</v>
      </c>
      <c r="H2317" s="2">
        <v>45701</v>
      </c>
      <c r="I2317" s="2">
        <v>45713</v>
      </c>
      <c r="J2317">
        <v>3</v>
      </c>
      <c r="K2317">
        <v>913.16</v>
      </c>
      <c r="L2317">
        <v>0.05</v>
      </c>
      <c r="M2317" s="1" t="s">
        <v>43</v>
      </c>
      <c r="N2317" s="1" t="s">
        <v>15</v>
      </c>
      <c r="O2317" s="1" t="s">
        <v>35</v>
      </c>
      <c r="P2317" s="3">
        <f>Orders[[#This Row],[Quantity]]*Orders[[#This Row],[UnitPrice]]*(1-Orders[[#This Row],[Discount]])</f>
        <v>2602.5059999999999</v>
      </c>
      <c r="Q2317" s="1" t="str">
        <f>IF(AND(Orders[[#This Row],[Order Value]]&gt;50000,Orders[[#This Row],[Status]]="Completed"),"Yes","No")</f>
        <v>No</v>
      </c>
      <c r="R2317" s="1" t="str">
        <f>IF(OR(Orders[[#This Row],[Region]]="Dhaka",Orders[[#This Row],[Region]]="Chattogram"),"Priority","Standard")</f>
        <v>Standard</v>
      </c>
      <c r="S2317" s="1" t="str">
        <f>_xlfn.CONCAT(Orders[[#This Row],[OrderID]],Orders[[#This Row],[CustomerID]],Orders[[#This Row],[Order Value]])</f>
        <v>O01619C03102602.506</v>
      </c>
    </row>
    <row r="2318" spans="1:19" x14ac:dyDescent="0.25">
      <c r="A2318" s="1" t="s">
        <v>2786</v>
      </c>
      <c r="B2318" s="1" t="s">
        <v>186</v>
      </c>
      <c r="C2318" s="1" t="s">
        <v>284</v>
      </c>
      <c r="D2318" s="1" t="str">
        <f>VLOOKUP(C2318,Products[],2,FALSE)</f>
        <v>Labels Lite 562</v>
      </c>
      <c r="E2318" s="1" t="str">
        <f>VLOOKUP(Orders[[#This Row],[ProductID]],Products[],3,FALSE)</f>
        <v>Office Supplies</v>
      </c>
      <c r="F2318" s="1" t="s">
        <v>82</v>
      </c>
      <c r="G2318" s="1" t="str">
        <f>_xlfn.XLOOKUP(Orders[[#This Row],[CustomerID]],'Customers'!A:A,'Customers'!E:E)</f>
        <v>Consumer</v>
      </c>
      <c r="H2318" s="2">
        <v>45370</v>
      </c>
      <c r="I2318" s="2">
        <v>45373</v>
      </c>
      <c r="J2318">
        <v>2</v>
      </c>
      <c r="K2318">
        <v>2007.68</v>
      </c>
      <c r="L2318">
        <v>0.2</v>
      </c>
      <c r="M2318" s="1" t="s">
        <v>52</v>
      </c>
      <c r="N2318" s="1" t="s">
        <v>84</v>
      </c>
      <c r="O2318" s="1" t="s">
        <v>21</v>
      </c>
      <c r="P2318" s="3">
        <f>Orders[[#This Row],[Quantity]]*Orders[[#This Row],[UnitPrice]]*(1-Orders[[#This Row],[Discount]])</f>
        <v>3212.2880000000005</v>
      </c>
      <c r="Q2318" s="1" t="str">
        <f>IF(AND(Orders[[#This Row],[Order Value]]&gt;50000,Orders[[#This Row],[Status]]="Completed"),"Yes","No")</f>
        <v>No</v>
      </c>
      <c r="R2318" s="1" t="str">
        <f>IF(OR(Orders[[#This Row],[Region]]="Dhaka",Orders[[#This Row],[Region]]="Chattogram"),"Priority","Standard")</f>
        <v>Priority</v>
      </c>
      <c r="S2318" s="1" t="str">
        <f>_xlfn.CONCAT(Orders[[#This Row],[OrderID]],Orders[[#This Row],[CustomerID]],Orders[[#This Row],[Order Value]])</f>
        <v>O02186C00543212.288</v>
      </c>
    </row>
    <row r="2319" spans="1:19" x14ac:dyDescent="0.25">
      <c r="A2319" s="1" t="s">
        <v>2787</v>
      </c>
      <c r="B2319" s="1" t="s">
        <v>936</v>
      </c>
      <c r="C2319" s="1" t="s">
        <v>133</v>
      </c>
      <c r="D2319" s="1" t="str">
        <f>VLOOKUP(C2319,Products[],2,FALSE)</f>
        <v>Paper Eco 932</v>
      </c>
      <c r="E2319" s="1" t="str">
        <f>VLOOKUP(Orders[[#This Row],[ProductID]],Products[],3,FALSE)</f>
        <v>Office Supplies</v>
      </c>
      <c r="F2319" s="1" t="s">
        <v>125</v>
      </c>
      <c r="G2319" s="1" t="str">
        <f>_xlfn.XLOOKUP(Orders[[#This Row],[CustomerID]],'Customers'!A:A,'Customers'!E:E)</f>
        <v>Corporate</v>
      </c>
      <c r="H2319" s="2">
        <v>45346</v>
      </c>
      <c r="I2319" s="2">
        <v>45357</v>
      </c>
      <c r="J2319">
        <v>16</v>
      </c>
      <c r="K2319">
        <v>4488.1499999999996</v>
      </c>
      <c r="L2319">
        <v>0</v>
      </c>
      <c r="M2319" s="1" t="s">
        <v>39</v>
      </c>
      <c r="N2319" s="1" t="s">
        <v>28</v>
      </c>
      <c r="O2319" s="1" t="s">
        <v>21</v>
      </c>
      <c r="P2319" s="3">
        <f>Orders[[#This Row],[Quantity]]*Orders[[#This Row],[UnitPrice]]*(1-Orders[[#This Row],[Discount]])</f>
        <v>71810.399999999994</v>
      </c>
      <c r="Q2319" s="1" t="str">
        <f>IF(AND(Orders[[#This Row],[Order Value]]&gt;50000,Orders[[#This Row],[Status]]="Completed"),"Yes","No")</f>
        <v>No</v>
      </c>
      <c r="R2319" s="1" t="str">
        <f>IF(OR(Orders[[#This Row],[Region]]="Dhaka",Orders[[#This Row],[Region]]="Chattogram"),"Priority","Standard")</f>
        <v>Standard</v>
      </c>
      <c r="S2319" s="1" t="str">
        <f>_xlfn.CONCAT(Orders[[#This Row],[OrderID]],Orders[[#This Row],[CustomerID]],Orders[[#This Row],[Order Value]])</f>
        <v>O00093C002071810.4</v>
      </c>
    </row>
    <row r="2320" spans="1:19" x14ac:dyDescent="0.25">
      <c r="A2320" s="1" t="s">
        <v>2788</v>
      </c>
      <c r="B2320" s="1" t="s">
        <v>193</v>
      </c>
      <c r="C2320" s="1" t="s">
        <v>284</v>
      </c>
      <c r="D2320" s="1" t="str">
        <f>VLOOKUP(C2320,Products[],2,FALSE)</f>
        <v>Labels Lite 562</v>
      </c>
      <c r="E2320" s="1" t="str">
        <f>VLOOKUP(Orders[[#This Row],[ProductID]],Products[],3,FALSE)</f>
        <v>Office Supplies</v>
      </c>
      <c r="F2320" s="1" t="s">
        <v>33</v>
      </c>
      <c r="G2320" s="1" t="str">
        <f>_xlfn.XLOOKUP(Orders[[#This Row],[CustomerID]],'Customers'!A:A,'Customers'!E:E)</f>
        <v>Corporate</v>
      </c>
      <c r="H2320" s="2">
        <v>45298</v>
      </c>
      <c r="I2320" s="2">
        <v>45308</v>
      </c>
      <c r="J2320">
        <v>21</v>
      </c>
      <c r="K2320">
        <v>539.15</v>
      </c>
      <c r="L2320">
        <v>0.1</v>
      </c>
      <c r="M2320" s="1" t="s">
        <v>52</v>
      </c>
      <c r="N2320" s="1" t="s">
        <v>34</v>
      </c>
      <c r="O2320" s="1" t="s">
        <v>24</v>
      </c>
      <c r="P2320" s="3">
        <f>Orders[[#This Row],[Quantity]]*Orders[[#This Row],[UnitPrice]]*(1-Orders[[#This Row],[Discount]])</f>
        <v>10189.934999999999</v>
      </c>
      <c r="Q2320" s="1" t="str">
        <f>IF(AND(Orders[[#This Row],[Order Value]]&gt;50000,Orders[[#This Row],[Status]]="Completed"),"Yes","No")</f>
        <v>No</v>
      </c>
      <c r="R2320" s="1" t="str">
        <f>IF(OR(Orders[[#This Row],[Region]]="Dhaka",Orders[[#This Row],[Region]]="Chattogram"),"Priority","Standard")</f>
        <v>Priority</v>
      </c>
      <c r="S2320" s="1" t="str">
        <f>_xlfn.CONCAT(Orders[[#This Row],[OrderID]],Orders[[#This Row],[CustomerID]],Orders[[#This Row],[Order Value]])</f>
        <v>O04878C013710189.935</v>
      </c>
    </row>
    <row r="2321" spans="1:19" x14ac:dyDescent="0.25">
      <c r="A2321" s="1" t="s">
        <v>2789</v>
      </c>
      <c r="B2321" s="1" t="s">
        <v>478</v>
      </c>
      <c r="C2321" s="1" t="s">
        <v>199</v>
      </c>
      <c r="D2321" s="1" t="str">
        <f>VLOOKUP(C2321,Products[],2,FALSE)</f>
        <v>Laptops Deluxe 892</v>
      </c>
      <c r="E2321" s="1" t="str">
        <f>VLOOKUP(Orders[[#This Row],[ProductID]],Products[],3,FALSE)</f>
        <v>Electronics</v>
      </c>
      <c r="F2321" s="1" t="s">
        <v>105</v>
      </c>
      <c r="G2321" s="1" t="str">
        <f>_xlfn.XLOOKUP(Orders[[#This Row],[CustomerID]],'Customers'!A:A,'Customers'!E:E)</f>
        <v>Corporate</v>
      </c>
      <c r="H2321" s="2">
        <v>45423</v>
      </c>
      <c r="I2321" s="2">
        <v>45430</v>
      </c>
      <c r="J2321">
        <v>16</v>
      </c>
      <c r="K2321">
        <v>2576.87</v>
      </c>
      <c r="L2321">
        <v>0.05</v>
      </c>
      <c r="M2321" s="1" t="s">
        <v>39</v>
      </c>
      <c r="N2321" s="1" t="s">
        <v>15</v>
      </c>
      <c r="O2321" s="1" t="s">
        <v>29</v>
      </c>
      <c r="P2321" s="3">
        <f>Orders[[#This Row],[Quantity]]*Orders[[#This Row],[UnitPrice]]*(1-Orders[[#This Row],[Discount]])</f>
        <v>39168.423999999999</v>
      </c>
      <c r="Q2321" s="1" t="str">
        <f>IF(AND(Orders[[#This Row],[Order Value]]&gt;50000,Orders[[#This Row],[Status]]="Completed"),"Yes","No")</f>
        <v>No</v>
      </c>
      <c r="R2321" s="1" t="str">
        <f>IF(OR(Orders[[#This Row],[Region]]="Dhaka",Orders[[#This Row],[Region]]="Chattogram"),"Priority","Standard")</f>
        <v>Standard</v>
      </c>
      <c r="S2321" s="1" t="str">
        <f>_xlfn.CONCAT(Orders[[#This Row],[OrderID]],Orders[[#This Row],[CustomerID]],Orders[[#This Row],[Order Value]])</f>
        <v>O04160C032939168.424</v>
      </c>
    </row>
    <row r="2322" spans="1:19" hidden="1" x14ac:dyDescent="0.25">
      <c r="A2322" s="1" t="s">
        <v>2790</v>
      </c>
      <c r="B2322" s="1" t="s">
        <v>670</v>
      </c>
      <c r="C2322" s="1" t="s">
        <v>221</v>
      </c>
      <c r="D2322" s="1" t="e">
        <f>VLOOKUP(C2322,Products[],2,FALSE)</f>
        <v>#N/A</v>
      </c>
      <c r="E2322" s="1" t="e">
        <f>VLOOKUP(Orders[[#This Row],[ProductID]],Products[],3,FALSE)</f>
        <v>#N/A</v>
      </c>
      <c r="F2322" s="1" t="s">
        <v>33</v>
      </c>
      <c r="G2322" s="1" t="str">
        <f>_xlfn.XLOOKUP(Orders[[#This Row],[CustomerID]],'Customers'!A:A,'Customers'!E:E)</f>
        <v>consumer</v>
      </c>
      <c r="H2322" s="2">
        <v>45631</v>
      </c>
      <c r="I2322" s="2">
        <v>45636</v>
      </c>
      <c r="J2322">
        <v>17</v>
      </c>
      <c r="K2322">
        <v>468.97</v>
      </c>
      <c r="L2322">
        <v>0.1</v>
      </c>
      <c r="M2322" s="1" t="s">
        <v>43</v>
      </c>
      <c r="N2322" s="1" t="s">
        <v>34</v>
      </c>
      <c r="O2322" s="1" t="s">
        <v>24</v>
      </c>
      <c r="P2322" s="3">
        <f>Orders[[#This Row],[Quantity]]*Orders[[#This Row],[UnitPrice]]*(1-Orders[[#This Row],[Discount]])</f>
        <v>7175.2410000000009</v>
      </c>
      <c r="Q2322" s="1" t="str">
        <f>IF(AND(Orders[[#This Row],[Order Value]]&gt;50000,Orders[[#This Row],[Status]]="Completed"),"Yes","No")</f>
        <v>No</v>
      </c>
      <c r="R2322" s="1" t="str">
        <f>IF(OR(Orders[[#This Row],[Region]]="Dhaka",Orders[[#This Row],[Region]]="Chattogram"),"Priority","Standard")</f>
        <v>Standard</v>
      </c>
      <c r="S2322" s="1" t="str">
        <f>_xlfn.CONCAT(Orders[[#This Row],[OrderID]],Orders[[#This Row],[CustomerID]],Orders[[#This Row],[Order Value]])</f>
        <v>O04286C02697175.241</v>
      </c>
    </row>
    <row r="2323" spans="1:19" x14ac:dyDescent="0.25">
      <c r="A2323" s="1" t="s">
        <v>2791</v>
      </c>
      <c r="B2323" s="1" t="s">
        <v>564</v>
      </c>
      <c r="C2323" s="1" t="s">
        <v>160</v>
      </c>
      <c r="D2323" s="1" t="str">
        <f>VLOOKUP(C2323,Products[],2,FALSE)</f>
        <v>Audio Pro 619</v>
      </c>
      <c r="E2323" s="1" t="str">
        <f>VLOOKUP(Orders[[#This Row],[ProductID]],Products[],3,FALSE)</f>
        <v>Electronics</v>
      </c>
      <c r="F2323" s="1" t="s">
        <v>55</v>
      </c>
      <c r="G2323" s="1" t="str">
        <f>_xlfn.XLOOKUP(Orders[[#This Row],[CustomerID]],'Customers'!A:A,'Customers'!E:E)</f>
        <v>Home Office</v>
      </c>
      <c r="H2323" s="2">
        <v>45604</v>
      </c>
      <c r="I2323" s="2">
        <v>45603</v>
      </c>
      <c r="J2323">
        <v>16</v>
      </c>
      <c r="K2323">
        <v>3739.05</v>
      </c>
      <c r="L2323">
        <v>0.2</v>
      </c>
      <c r="M2323" s="1" t="s">
        <v>39</v>
      </c>
      <c r="N2323" s="1" t="s">
        <v>28</v>
      </c>
      <c r="O2323" s="1" t="s">
        <v>24</v>
      </c>
      <c r="P2323" s="3">
        <f>Orders[[#This Row],[Quantity]]*Orders[[#This Row],[UnitPrice]]*(1-Orders[[#This Row],[Discount]])</f>
        <v>47859.840000000004</v>
      </c>
      <c r="Q2323" s="1" t="str">
        <f>IF(AND(Orders[[#This Row],[Order Value]]&gt;50000,Orders[[#This Row],[Status]]="Completed"),"Yes","No")</f>
        <v>No</v>
      </c>
      <c r="R2323" s="1" t="str">
        <f>IF(OR(Orders[[#This Row],[Region]]="Dhaka",Orders[[#This Row],[Region]]="Chattogram"),"Priority","Standard")</f>
        <v>Standard</v>
      </c>
      <c r="S2323" s="1" t="str">
        <f>_xlfn.CONCAT(Orders[[#This Row],[OrderID]],Orders[[#This Row],[CustomerID]],Orders[[#This Row],[Order Value]])</f>
        <v>O04901C031247859.84</v>
      </c>
    </row>
    <row r="2324" spans="1:19" x14ac:dyDescent="0.25">
      <c r="A2324" s="1" t="s">
        <v>2792</v>
      </c>
      <c r="B2324" s="1" t="s">
        <v>101</v>
      </c>
      <c r="C2324" s="1" t="s">
        <v>114</v>
      </c>
      <c r="D2324" s="1" t="str">
        <f>VLOOKUP(C2324,Products[],2,FALSE)</f>
        <v>Snacks Standard 963</v>
      </c>
      <c r="E2324" s="1" t="str">
        <f>VLOOKUP(Orders[[#This Row],[ProductID]],Products[],3,FALSE)</f>
        <v>Groceries</v>
      </c>
      <c r="F2324" s="1" t="s">
        <v>82</v>
      </c>
      <c r="G2324" s="1" t="str">
        <f>_xlfn.XLOOKUP(Orders[[#This Row],[CustomerID]],'Customers'!A:A,'Customers'!E:E)</f>
        <v>Home Office</v>
      </c>
      <c r="H2324" s="2">
        <v>45886</v>
      </c>
      <c r="I2324" s="2">
        <v>45888</v>
      </c>
      <c r="J2324">
        <v>4</v>
      </c>
      <c r="K2324">
        <v>2112.4699999999998</v>
      </c>
      <c r="L2324">
        <v>0</v>
      </c>
      <c r="M2324" s="1" t="s">
        <v>20</v>
      </c>
      <c r="N2324" s="1" t="s">
        <v>84</v>
      </c>
      <c r="O2324" s="1" t="s">
        <v>29</v>
      </c>
      <c r="P2324" s="3">
        <f>Orders[[#This Row],[Quantity]]*Orders[[#This Row],[UnitPrice]]*(1-Orders[[#This Row],[Discount]])</f>
        <v>8449.8799999999992</v>
      </c>
      <c r="Q2324" s="1" t="str">
        <f>IF(AND(Orders[[#This Row],[Order Value]]&gt;50000,Orders[[#This Row],[Status]]="Completed"),"Yes","No")</f>
        <v>No</v>
      </c>
      <c r="R2324" s="1" t="str">
        <f>IF(OR(Orders[[#This Row],[Region]]="Dhaka",Orders[[#This Row],[Region]]="Chattogram"),"Priority","Standard")</f>
        <v>Priority</v>
      </c>
      <c r="S2324" s="1" t="str">
        <f>_xlfn.CONCAT(Orders[[#This Row],[OrderID]],Orders[[#This Row],[CustomerID]],Orders[[#This Row],[Order Value]])</f>
        <v>O05479C01588449.88</v>
      </c>
    </row>
    <row r="2325" spans="1:19" x14ac:dyDescent="0.25">
      <c r="A2325" s="1" t="s">
        <v>2793</v>
      </c>
      <c r="B2325" s="1" t="s">
        <v>435</v>
      </c>
      <c r="C2325" s="1" t="s">
        <v>22</v>
      </c>
      <c r="D2325" s="1" t="str">
        <f>VLOOKUP(C2325,Products[],2,FALSE)</f>
        <v>Laptops Lite 159</v>
      </c>
      <c r="E2325" s="1" t="str">
        <f>VLOOKUP(Orders[[#This Row],[ProductID]],Products[],3,FALSE)</f>
        <v>Electronics</v>
      </c>
      <c r="F2325" s="1" t="s">
        <v>42</v>
      </c>
      <c r="G2325" s="1" t="str">
        <f>_xlfn.XLOOKUP(Orders[[#This Row],[CustomerID]],'Customers'!A:A,'Customers'!E:E)</f>
        <v>Consumer</v>
      </c>
      <c r="H2325" s="2">
        <v>45537</v>
      </c>
      <c r="I2325" s="2">
        <v>45549</v>
      </c>
      <c r="J2325">
        <v>7</v>
      </c>
      <c r="K2325">
        <v>5613.16</v>
      </c>
      <c r="L2325">
        <v>0</v>
      </c>
      <c r="M2325" s="1" t="s">
        <v>14</v>
      </c>
      <c r="N2325" s="1" t="s">
        <v>84</v>
      </c>
      <c r="O2325" s="1" t="s">
        <v>29</v>
      </c>
      <c r="P2325" s="3">
        <f>Orders[[#This Row],[Quantity]]*Orders[[#This Row],[UnitPrice]]*(1-Orders[[#This Row],[Discount]])</f>
        <v>39292.119999999995</v>
      </c>
      <c r="Q2325" s="1" t="str">
        <f>IF(AND(Orders[[#This Row],[Order Value]]&gt;50000,Orders[[#This Row],[Status]]="Completed"),"Yes","No")</f>
        <v>No</v>
      </c>
      <c r="R2325" s="1" t="str">
        <f>IF(OR(Orders[[#This Row],[Region]]="Dhaka",Orders[[#This Row],[Region]]="Chattogram"),"Priority","Standard")</f>
        <v>Standard</v>
      </c>
      <c r="S2325" s="1" t="str">
        <f>_xlfn.CONCAT(Orders[[#This Row],[OrderID]],Orders[[#This Row],[CustomerID]],Orders[[#This Row],[Order Value]])</f>
        <v>O03422C001039292.12</v>
      </c>
    </row>
    <row r="2326" spans="1:19" x14ac:dyDescent="0.25">
      <c r="A2326" s="1" t="s">
        <v>2794</v>
      </c>
      <c r="B2326" s="1" t="s">
        <v>310</v>
      </c>
      <c r="C2326" s="1" t="s">
        <v>267</v>
      </c>
      <c r="D2326" s="1" t="str">
        <f>VLOOKUP(C2326,Products[],2,FALSE)</f>
        <v>Decor Prime 953</v>
      </c>
      <c r="E2326" s="1" t="str">
        <f>VLOOKUP(Orders[[#This Row],[ProductID]],Products[],3,FALSE)</f>
        <v>Furniture</v>
      </c>
      <c r="F2326" s="1" t="s">
        <v>82</v>
      </c>
      <c r="G2326" s="1" t="str">
        <f>_xlfn.XLOOKUP(Orders[[#This Row],[CustomerID]],'Customers'!A:A,'Customers'!E:E)</f>
        <v>Home Office</v>
      </c>
      <c r="H2326" s="2">
        <v>45401</v>
      </c>
      <c r="I2326" s="2">
        <v>45409</v>
      </c>
      <c r="J2326">
        <v>2</v>
      </c>
      <c r="K2326">
        <v>1191.82</v>
      </c>
      <c r="L2326">
        <v>0</v>
      </c>
      <c r="M2326" s="1" t="s">
        <v>43</v>
      </c>
      <c r="N2326" s="1" t="s">
        <v>34</v>
      </c>
      <c r="O2326" s="1" t="s">
        <v>21</v>
      </c>
      <c r="P2326" s="3">
        <f>Orders[[#This Row],[Quantity]]*Orders[[#This Row],[UnitPrice]]*(1-Orders[[#This Row],[Discount]])</f>
        <v>2383.64</v>
      </c>
      <c r="Q2326" s="1" t="str">
        <f>IF(AND(Orders[[#This Row],[Order Value]]&gt;50000,Orders[[#This Row],[Status]]="Completed"),"Yes","No")</f>
        <v>No</v>
      </c>
      <c r="R2326" s="1" t="str">
        <f>IF(OR(Orders[[#This Row],[Region]]="Dhaka",Orders[[#This Row],[Region]]="Chattogram"),"Priority","Standard")</f>
        <v>Standard</v>
      </c>
      <c r="S2326" s="1" t="str">
        <f>_xlfn.CONCAT(Orders[[#This Row],[OrderID]],Orders[[#This Row],[CustomerID]],Orders[[#This Row],[Order Value]])</f>
        <v>O00138C00922383.64</v>
      </c>
    </row>
    <row r="2327" spans="1:19" x14ac:dyDescent="0.25">
      <c r="A2327" s="1" t="s">
        <v>2795</v>
      </c>
      <c r="B2327" s="1" t="s">
        <v>463</v>
      </c>
      <c r="C2327" s="1" t="s">
        <v>199</v>
      </c>
      <c r="D2327" s="1" t="str">
        <f>VLOOKUP(C2327,Products[],2,FALSE)</f>
        <v>Laptops Deluxe 892</v>
      </c>
      <c r="E2327" s="1" t="str">
        <f>VLOOKUP(Orders[[#This Row],[ProductID]],Products[],3,FALSE)</f>
        <v>Electronics</v>
      </c>
      <c r="F2327" s="1" t="s">
        <v>42</v>
      </c>
      <c r="G2327" s="1" t="str">
        <f>_xlfn.XLOOKUP(Orders[[#This Row],[CustomerID]],'Customers'!A:A,'Customers'!E:E)</f>
        <v>Consumer</v>
      </c>
      <c r="H2327" s="2">
        <v>45717</v>
      </c>
      <c r="I2327" s="2">
        <v>45717</v>
      </c>
      <c r="J2327">
        <v>22</v>
      </c>
      <c r="K2327">
        <v>839.61</v>
      </c>
      <c r="L2327">
        <v>0.1</v>
      </c>
      <c r="M2327" s="1" t="s">
        <v>20</v>
      </c>
      <c r="N2327" s="1" t="s">
        <v>34</v>
      </c>
      <c r="O2327" s="1" t="s">
        <v>35</v>
      </c>
      <c r="P2327" s="3">
        <f>Orders[[#This Row],[Quantity]]*Orders[[#This Row],[UnitPrice]]*(1-Orders[[#This Row],[Discount]])</f>
        <v>16624.278000000002</v>
      </c>
      <c r="Q2327" s="1" t="str">
        <f>IF(AND(Orders[[#This Row],[Order Value]]&gt;50000,Orders[[#This Row],[Status]]="Completed"),"Yes","No")</f>
        <v>No</v>
      </c>
      <c r="R2327" s="1" t="str">
        <f>IF(OR(Orders[[#This Row],[Region]]="Dhaka",Orders[[#This Row],[Region]]="Chattogram"),"Priority","Standard")</f>
        <v>Priority</v>
      </c>
      <c r="S2327" s="1" t="str">
        <f>_xlfn.CONCAT(Orders[[#This Row],[OrderID]],Orders[[#This Row],[CustomerID]],Orders[[#This Row],[Order Value]])</f>
        <v>O04881C025916624.278</v>
      </c>
    </row>
    <row r="2328" spans="1:19" x14ac:dyDescent="0.25">
      <c r="A2328" s="1" t="s">
        <v>2796</v>
      </c>
      <c r="B2328" s="1" t="s">
        <v>1196</v>
      </c>
      <c r="C2328" s="1" t="s">
        <v>81</v>
      </c>
      <c r="D2328" s="1" t="str">
        <f>VLOOKUP(C2328,Products[],2,FALSE)</f>
        <v>Beverages Pro 760</v>
      </c>
      <c r="E2328" s="1" t="str">
        <f>VLOOKUP(Orders[[#This Row],[ProductID]],Products[],3,FALSE)</f>
        <v>Groceries</v>
      </c>
      <c r="F2328" s="1" t="s">
        <v>42</v>
      </c>
      <c r="G2328" s="1" t="str">
        <f>_xlfn.XLOOKUP(Orders[[#This Row],[CustomerID]],'Customers'!A:A,'Customers'!E:E)</f>
        <v>SMB</v>
      </c>
      <c r="H2328" s="2">
        <v>45988</v>
      </c>
      <c r="I2328" s="2">
        <v>45987</v>
      </c>
      <c r="J2328">
        <v>16</v>
      </c>
      <c r="K2328">
        <v>365.52</v>
      </c>
      <c r="L2328">
        <v>0.1</v>
      </c>
      <c r="M2328" s="1" t="s">
        <v>39</v>
      </c>
      <c r="N2328" s="1" t="s">
        <v>34</v>
      </c>
      <c r="O2328" s="1" t="s">
        <v>29</v>
      </c>
      <c r="P2328" s="3">
        <f>Orders[[#This Row],[Quantity]]*Orders[[#This Row],[UnitPrice]]*(1-Orders[[#This Row],[Discount]])</f>
        <v>5263.4880000000003</v>
      </c>
      <c r="Q2328" s="1" t="str">
        <f>IF(AND(Orders[[#This Row],[Order Value]]&gt;50000,Orders[[#This Row],[Status]]="Completed"),"Yes","No")</f>
        <v>No</v>
      </c>
      <c r="R2328" s="1" t="str">
        <f>IF(OR(Orders[[#This Row],[Region]]="Dhaka",Orders[[#This Row],[Region]]="Chattogram"),"Priority","Standard")</f>
        <v>Standard</v>
      </c>
      <c r="S2328" s="1" t="str">
        <f>_xlfn.CONCAT(Orders[[#This Row],[OrderID]],Orders[[#This Row],[CustomerID]],Orders[[#This Row],[Order Value]])</f>
        <v>O00974C01165263.488</v>
      </c>
    </row>
    <row r="2329" spans="1:19" x14ac:dyDescent="0.25">
      <c r="A2329" s="1" t="s">
        <v>2797</v>
      </c>
      <c r="B2329" s="1" t="s">
        <v>931</v>
      </c>
      <c r="C2329" s="1" t="s">
        <v>62</v>
      </c>
      <c r="D2329" s="1" t="str">
        <f>VLOOKUP(C2329,Products[],2,FALSE)</f>
        <v>Mobile Accessories Lite 346</v>
      </c>
      <c r="E2329" s="1" t="str">
        <f>VLOOKUP(Orders[[#This Row],[ProductID]],Products[],3,FALSE)</f>
        <v>Electronics</v>
      </c>
      <c r="F2329" s="1" t="s">
        <v>79</v>
      </c>
      <c r="G2329" s="1" t="str">
        <f>_xlfn.XLOOKUP(Orders[[#This Row],[CustomerID]],'Customers'!A:A,'Customers'!E:E)</f>
        <v>Home Office</v>
      </c>
      <c r="H2329" s="2">
        <v>45955</v>
      </c>
      <c r="I2329" s="2">
        <v>45968</v>
      </c>
      <c r="J2329">
        <v>1</v>
      </c>
      <c r="K2329">
        <v>4463.47</v>
      </c>
      <c r="L2329">
        <v>0.1</v>
      </c>
      <c r="M2329" s="1" t="s">
        <v>52</v>
      </c>
      <c r="N2329" s="1" t="s">
        <v>15</v>
      </c>
      <c r="O2329" s="1" t="s">
        <v>35</v>
      </c>
      <c r="P2329" s="3">
        <f>Orders[[#This Row],[Quantity]]*Orders[[#This Row],[UnitPrice]]*(1-Orders[[#This Row],[Discount]])</f>
        <v>4017.1230000000005</v>
      </c>
      <c r="Q2329" s="1" t="str">
        <f>IF(AND(Orders[[#This Row],[Order Value]]&gt;50000,Orders[[#This Row],[Status]]="Completed"),"Yes","No")</f>
        <v>No</v>
      </c>
      <c r="R2329" s="1" t="str">
        <f>IF(OR(Orders[[#This Row],[Region]]="Dhaka",Orders[[#This Row],[Region]]="Chattogram"),"Priority","Standard")</f>
        <v>Priority</v>
      </c>
      <c r="S2329" s="1" t="str">
        <f>_xlfn.CONCAT(Orders[[#This Row],[OrderID]],Orders[[#This Row],[CustomerID]],Orders[[#This Row],[Order Value]])</f>
        <v>O05472C00384017.123</v>
      </c>
    </row>
    <row r="2330" spans="1:19" x14ac:dyDescent="0.25">
      <c r="A2330" s="1" t="s">
        <v>2798</v>
      </c>
      <c r="B2330" s="1" t="s">
        <v>253</v>
      </c>
      <c r="C2330" s="1" t="s">
        <v>159</v>
      </c>
      <c r="D2330" s="1" t="str">
        <f>VLOOKUP(C2330,Products[],2,FALSE)</f>
        <v>Kids Pro 394</v>
      </c>
      <c r="E2330" s="1" t="str">
        <f>VLOOKUP(Orders[[#This Row],[ProductID]],Products[],3,FALSE)</f>
        <v>Apparel</v>
      </c>
      <c r="F2330" s="1" t="s">
        <v>125</v>
      </c>
      <c r="G2330" s="1" t="str">
        <f>_xlfn.XLOOKUP(Orders[[#This Row],[CustomerID]],'Customers'!A:A,'Customers'!E:E)</f>
        <v>Consumer</v>
      </c>
      <c r="H2330" s="2">
        <v>45843</v>
      </c>
      <c r="I2330" s="2">
        <v>45851</v>
      </c>
      <c r="J2330">
        <v>6</v>
      </c>
      <c r="K2330">
        <v>6852.64</v>
      </c>
      <c r="L2330">
        <v>0.15</v>
      </c>
      <c r="M2330" s="1" t="s">
        <v>14</v>
      </c>
      <c r="N2330" s="1" t="s">
        <v>28</v>
      </c>
      <c r="O2330" s="1" t="s">
        <v>21</v>
      </c>
      <c r="P2330" s="3">
        <f>Orders[[#This Row],[Quantity]]*Orders[[#This Row],[UnitPrice]]*(1-Orders[[#This Row],[Discount]])</f>
        <v>34948.464</v>
      </c>
      <c r="Q2330" s="1" t="str">
        <f>IF(AND(Orders[[#This Row],[Order Value]]&gt;50000,Orders[[#This Row],[Status]]="Completed"),"Yes","No")</f>
        <v>No</v>
      </c>
      <c r="R2330" s="1" t="str">
        <f>IF(OR(Orders[[#This Row],[Region]]="Dhaka",Orders[[#This Row],[Region]]="Chattogram"),"Priority","Standard")</f>
        <v>Standard</v>
      </c>
      <c r="S2330" s="1" t="str">
        <f>_xlfn.CONCAT(Orders[[#This Row],[OrderID]],Orders[[#This Row],[CustomerID]],Orders[[#This Row],[Order Value]])</f>
        <v>O05082C001934948.464</v>
      </c>
    </row>
    <row r="2331" spans="1:19" x14ac:dyDescent="0.25">
      <c r="A2331" s="1" t="s">
        <v>2799</v>
      </c>
      <c r="B2331" s="1" t="s">
        <v>1000</v>
      </c>
      <c r="C2331" s="1" t="s">
        <v>87</v>
      </c>
      <c r="D2331" s="1" t="str">
        <f>VLOOKUP(C2331,Products[],2,FALSE)</f>
        <v>Storage Plus 812</v>
      </c>
      <c r="E2331" s="1" t="str">
        <f>VLOOKUP(Orders[[#This Row],[ProductID]],Products[],3,FALSE)</f>
        <v>Furniture</v>
      </c>
      <c r="F2331" s="1" t="s">
        <v>47</v>
      </c>
      <c r="G2331" s="1" t="str">
        <f>_xlfn.XLOOKUP(Orders[[#This Row],[CustomerID]],'Customers'!A:A,'Customers'!E:E)</f>
        <v>Home Office</v>
      </c>
      <c r="H2331" s="2">
        <v>45623</v>
      </c>
      <c r="I2331" s="2">
        <v>45623</v>
      </c>
      <c r="J2331">
        <v>6</v>
      </c>
      <c r="K2331">
        <v>3373.39</v>
      </c>
      <c r="L2331">
        <v>0.05</v>
      </c>
      <c r="M2331" s="1" t="s">
        <v>14</v>
      </c>
      <c r="N2331" s="1" t="s">
        <v>34</v>
      </c>
      <c r="O2331" s="1" t="s">
        <v>35</v>
      </c>
      <c r="P2331" s="3">
        <f>Orders[[#This Row],[Quantity]]*Orders[[#This Row],[UnitPrice]]*(1-Orders[[#This Row],[Discount]])</f>
        <v>19228.323</v>
      </c>
      <c r="Q2331" s="1" t="str">
        <f>IF(AND(Orders[[#This Row],[Order Value]]&gt;50000,Orders[[#This Row],[Status]]="Completed"),"Yes","No")</f>
        <v>No</v>
      </c>
      <c r="R2331" s="1" t="str">
        <f>IF(OR(Orders[[#This Row],[Region]]="Dhaka",Orders[[#This Row],[Region]]="Chattogram"),"Priority","Standard")</f>
        <v>Standard</v>
      </c>
      <c r="S2331" s="1" t="str">
        <f>_xlfn.CONCAT(Orders[[#This Row],[OrderID]],Orders[[#This Row],[CustomerID]],Orders[[#This Row],[Order Value]])</f>
        <v>O00553C040519228.323</v>
      </c>
    </row>
    <row r="2332" spans="1:19" x14ac:dyDescent="0.25">
      <c r="A2332" s="1" t="s">
        <v>2800</v>
      </c>
      <c r="B2332" s="1" t="s">
        <v>463</v>
      </c>
      <c r="C2332" s="1" t="s">
        <v>212</v>
      </c>
      <c r="D2332" s="1" t="str">
        <f>VLOOKUP(C2332,Products[],2,FALSE)</f>
        <v>Binders Lite 858</v>
      </c>
      <c r="E2332" s="1" t="str">
        <f>VLOOKUP(Orders[[#This Row],[ProductID]],Products[],3,FALSE)</f>
        <v>Office Supplies</v>
      </c>
      <c r="F2332" s="1" t="s">
        <v>23</v>
      </c>
      <c r="G2332" s="1" t="str">
        <f>_xlfn.XLOOKUP(Orders[[#This Row],[CustomerID]],'Customers'!A:A,'Customers'!E:E)</f>
        <v>Consumer</v>
      </c>
      <c r="H2332" s="2">
        <v>45309</v>
      </c>
      <c r="I2332" s="2">
        <v>45308</v>
      </c>
      <c r="J2332">
        <v>2</v>
      </c>
      <c r="K2332">
        <v>3979.4</v>
      </c>
      <c r="L2332">
        <v>0</v>
      </c>
      <c r="M2332" s="1" t="s">
        <v>52</v>
      </c>
      <c r="N2332" s="1" t="s">
        <v>15</v>
      </c>
      <c r="O2332" s="1" t="s">
        <v>21</v>
      </c>
      <c r="P2332" s="3">
        <f>Orders[[#This Row],[Quantity]]*Orders[[#This Row],[UnitPrice]]*(1-Orders[[#This Row],[Discount]])</f>
        <v>7958.8</v>
      </c>
      <c r="Q2332" s="1" t="str">
        <f>IF(AND(Orders[[#This Row],[Order Value]]&gt;50000,Orders[[#This Row],[Status]]="Completed"),"Yes","No")</f>
        <v>No</v>
      </c>
      <c r="R2332" s="1" t="str">
        <f>IF(OR(Orders[[#This Row],[Region]]="Dhaka",Orders[[#This Row],[Region]]="Chattogram"),"Priority","Standard")</f>
        <v>Priority</v>
      </c>
      <c r="S2332" s="1" t="str">
        <f>_xlfn.CONCAT(Orders[[#This Row],[OrderID]],Orders[[#This Row],[CustomerID]],Orders[[#This Row],[Order Value]])</f>
        <v>O05211C02597958.8</v>
      </c>
    </row>
    <row r="2333" spans="1:19" x14ac:dyDescent="0.25">
      <c r="A2333" s="1" t="s">
        <v>2801</v>
      </c>
      <c r="B2333" s="1" t="s">
        <v>727</v>
      </c>
      <c r="C2333" s="1" t="s">
        <v>162</v>
      </c>
      <c r="D2333" s="1" t="str">
        <f>VLOOKUP(C2333,Products[],2,FALSE)</f>
        <v>Binders Lite 852</v>
      </c>
      <c r="E2333" s="1" t="str">
        <f>VLOOKUP(Orders[[#This Row],[ProductID]],Products[],3,FALSE)</f>
        <v>Office Supplies</v>
      </c>
      <c r="F2333" s="1" t="s">
        <v>33</v>
      </c>
      <c r="G2333" s="1" t="str">
        <f>_xlfn.XLOOKUP(Orders[[#This Row],[CustomerID]],'Customers'!A:A,'Customers'!E:E)</f>
        <v>consumer</v>
      </c>
      <c r="H2333" s="2">
        <v>46001</v>
      </c>
      <c r="I2333" s="2">
        <v>46006</v>
      </c>
      <c r="J2333">
        <v>15</v>
      </c>
      <c r="K2333">
        <v>974.29</v>
      </c>
      <c r="L2333">
        <v>0.05</v>
      </c>
      <c r="M2333" s="1" t="s">
        <v>14</v>
      </c>
      <c r="N2333" s="1" t="s">
        <v>15</v>
      </c>
      <c r="O2333" s="1" t="s">
        <v>29</v>
      </c>
      <c r="P2333" s="3">
        <f>Orders[[#This Row],[Quantity]]*Orders[[#This Row],[UnitPrice]]*(1-Orders[[#This Row],[Discount]])</f>
        <v>13883.632499999998</v>
      </c>
      <c r="Q2333" s="1" t="str">
        <f>IF(AND(Orders[[#This Row],[Order Value]]&gt;50000,Orders[[#This Row],[Status]]="Completed"),"Yes","No")</f>
        <v>No</v>
      </c>
      <c r="R2333" s="1" t="str">
        <f>IF(OR(Orders[[#This Row],[Region]]="Dhaka",Orders[[#This Row],[Region]]="Chattogram"),"Priority","Standard")</f>
        <v>Standard</v>
      </c>
      <c r="S2333" s="1" t="str">
        <f>_xlfn.CONCAT(Orders[[#This Row],[OrderID]],Orders[[#This Row],[CustomerID]],Orders[[#This Row],[Order Value]])</f>
        <v>O05435C045613883.6325</v>
      </c>
    </row>
    <row r="2334" spans="1:19" hidden="1" x14ac:dyDescent="0.25">
      <c r="A2334" s="1" t="s">
        <v>2802</v>
      </c>
      <c r="B2334" s="1" t="s">
        <v>394</v>
      </c>
      <c r="C2334" s="1" t="s">
        <v>248</v>
      </c>
      <c r="D2334" s="1" t="e">
        <f>VLOOKUP(C2334,Products[],2,FALSE)</f>
        <v>#N/A</v>
      </c>
      <c r="E2334" s="1" t="e">
        <f>VLOOKUP(Orders[[#This Row],[ProductID]],Products[],3,FALSE)</f>
        <v>#N/A</v>
      </c>
      <c r="F2334" s="1" t="s">
        <v>13</v>
      </c>
      <c r="G2334" s="1" t="str">
        <f>_xlfn.XLOOKUP(Orders[[#This Row],[CustomerID]],'Customers'!A:A,'Customers'!E:E)</f>
        <v>Corporate</v>
      </c>
      <c r="H2334" s="2">
        <v>46008</v>
      </c>
      <c r="I2334" s="2">
        <v>46022</v>
      </c>
      <c r="J2334">
        <v>1</v>
      </c>
      <c r="K2334">
        <v>6461.84</v>
      </c>
      <c r="L2334">
        <v>0</v>
      </c>
      <c r="M2334" s="1" t="s">
        <v>43</v>
      </c>
      <c r="N2334" s="1" t="s">
        <v>34</v>
      </c>
      <c r="O2334" s="1" t="s">
        <v>29</v>
      </c>
      <c r="P2334" s="3">
        <f>Orders[[#This Row],[Quantity]]*Orders[[#This Row],[UnitPrice]]*(1-Orders[[#This Row],[Discount]])</f>
        <v>6461.84</v>
      </c>
      <c r="Q2334" s="1" t="str">
        <f>IF(AND(Orders[[#This Row],[Order Value]]&gt;50000,Orders[[#This Row],[Status]]="Completed"),"Yes","No")</f>
        <v>No</v>
      </c>
      <c r="R2334" s="1" t="str">
        <f>IF(OR(Orders[[#This Row],[Region]]="Dhaka",Orders[[#This Row],[Region]]="Chattogram"),"Priority","Standard")</f>
        <v>Standard</v>
      </c>
      <c r="S2334" s="1" t="str">
        <f>_xlfn.CONCAT(Orders[[#This Row],[OrderID]],Orders[[#This Row],[CustomerID]],Orders[[#This Row],[Order Value]])</f>
        <v>O03822C03536461.84</v>
      </c>
    </row>
    <row r="2335" spans="1:19" x14ac:dyDescent="0.25">
      <c r="A2335" s="1" t="s">
        <v>2803</v>
      </c>
      <c r="B2335" s="1" t="s">
        <v>289</v>
      </c>
      <c r="C2335" s="1" t="s">
        <v>41</v>
      </c>
      <c r="D2335" s="1" t="str">
        <f>VLOOKUP(C2335,Products[],2,FALSE)</f>
        <v>Personal Care Mini 941</v>
      </c>
      <c r="E2335" s="1" t="str">
        <f>VLOOKUP(Orders[[#This Row],[ProductID]],Products[],3,FALSE)</f>
        <v>Groceries</v>
      </c>
      <c r="F2335" s="1" t="s">
        <v>82</v>
      </c>
      <c r="G2335" s="1" t="str">
        <f>_xlfn.XLOOKUP(Orders[[#This Row],[CustomerID]],'Customers'!A:A,'Customers'!E:E)</f>
        <v>Corporate</v>
      </c>
      <c r="H2335" s="2">
        <v>45812</v>
      </c>
      <c r="I2335" s="2">
        <v>45823</v>
      </c>
      <c r="J2335">
        <v>14</v>
      </c>
      <c r="K2335">
        <v>3084.3</v>
      </c>
      <c r="L2335">
        <v>0</v>
      </c>
      <c r="M2335" s="1" t="s">
        <v>14</v>
      </c>
      <c r="N2335" s="1" t="s">
        <v>34</v>
      </c>
      <c r="O2335" s="1" t="s">
        <v>21</v>
      </c>
      <c r="P2335" s="3">
        <f>Orders[[#This Row],[Quantity]]*Orders[[#This Row],[UnitPrice]]*(1-Orders[[#This Row],[Discount]])</f>
        <v>43180.200000000004</v>
      </c>
      <c r="Q2335" s="1" t="str">
        <f>IF(AND(Orders[[#This Row],[Order Value]]&gt;50000,Orders[[#This Row],[Status]]="Completed"),"Yes","No")</f>
        <v>No</v>
      </c>
      <c r="R2335" s="1" t="str">
        <f>IF(OR(Orders[[#This Row],[Region]]="Dhaka",Orders[[#This Row],[Region]]="Chattogram"),"Priority","Standard")</f>
        <v>Standard</v>
      </c>
      <c r="S2335" s="1" t="str">
        <f>_xlfn.CONCAT(Orders[[#This Row],[OrderID]],Orders[[#This Row],[CustomerID]],Orders[[#This Row],[Order Value]])</f>
        <v>O04538C047343180.2</v>
      </c>
    </row>
    <row r="2336" spans="1:19" x14ac:dyDescent="0.25">
      <c r="A2336" s="1" t="s">
        <v>2804</v>
      </c>
      <c r="B2336" s="1" t="s">
        <v>209</v>
      </c>
      <c r="C2336" s="1" t="s">
        <v>62</v>
      </c>
      <c r="D2336" s="1" t="str">
        <f>VLOOKUP(C2336,Products[],2,FALSE)</f>
        <v>Mobile Accessories Lite 346</v>
      </c>
      <c r="E2336" s="1" t="str">
        <f>VLOOKUP(Orders[[#This Row],[ProductID]],Products[],3,FALSE)</f>
        <v>Electronics</v>
      </c>
      <c r="F2336" s="1" t="s">
        <v>33</v>
      </c>
      <c r="G2336" s="1" t="str">
        <f>_xlfn.XLOOKUP(Orders[[#This Row],[CustomerID]],'Customers'!A:A,'Customers'!E:E)</f>
        <v>SMB</v>
      </c>
      <c r="H2336" s="2">
        <v>45978</v>
      </c>
      <c r="I2336" s="2">
        <v>45990</v>
      </c>
      <c r="J2336">
        <v>1</v>
      </c>
      <c r="K2336">
        <v>3906.95</v>
      </c>
      <c r="L2336">
        <v>0.2</v>
      </c>
      <c r="M2336" s="1" t="s">
        <v>14</v>
      </c>
      <c r="N2336" s="1" t="s">
        <v>34</v>
      </c>
      <c r="O2336" s="1" t="s">
        <v>35</v>
      </c>
      <c r="P2336" s="3">
        <f>Orders[[#This Row],[Quantity]]*Orders[[#This Row],[UnitPrice]]*(1-Orders[[#This Row],[Discount]])</f>
        <v>3125.56</v>
      </c>
      <c r="Q2336" s="1" t="str">
        <f>IF(AND(Orders[[#This Row],[Order Value]]&gt;50000,Orders[[#This Row],[Status]]="Completed"),"Yes","No")</f>
        <v>No</v>
      </c>
      <c r="R2336" s="1" t="str">
        <f>IF(OR(Orders[[#This Row],[Region]]="Dhaka",Orders[[#This Row],[Region]]="Chattogram"),"Priority","Standard")</f>
        <v>Standard</v>
      </c>
      <c r="S2336" s="1" t="str">
        <f>_xlfn.CONCAT(Orders[[#This Row],[OrderID]],Orders[[#This Row],[CustomerID]],Orders[[#This Row],[Order Value]])</f>
        <v>O05328C02793125.56</v>
      </c>
    </row>
    <row r="2337" spans="1:19" x14ac:dyDescent="0.25">
      <c r="A2337" s="1" t="s">
        <v>2805</v>
      </c>
      <c r="B2337" s="1" t="s">
        <v>273</v>
      </c>
      <c r="C2337" s="1" t="s">
        <v>148</v>
      </c>
      <c r="D2337" s="1" t="str">
        <f>VLOOKUP(C2337,Products[],2,FALSE)</f>
        <v>Audio Classic 927</v>
      </c>
      <c r="E2337" s="1" t="str">
        <f>VLOOKUP(Orders[[#This Row],[ProductID]],Products[],3,FALSE)</f>
        <v>Electronics</v>
      </c>
      <c r="F2337" s="1" t="s">
        <v>19</v>
      </c>
      <c r="G2337" s="1" t="str">
        <f>_xlfn.XLOOKUP(Orders[[#This Row],[CustomerID]],'Customers'!A:A,'Customers'!E:E)</f>
        <v>consumer</v>
      </c>
      <c r="H2337" s="2">
        <v>45824</v>
      </c>
      <c r="I2337" s="2">
        <v>45824</v>
      </c>
      <c r="J2337">
        <v>14</v>
      </c>
      <c r="K2337">
        <v>7495.51</v>
      </c>
      <c r="L2337">
        <v>0</v>
      </c>
      <c r="M2337" s="1" t="s">
        <v>14</v>
      </c>
      <c r="N2337" s="1" t="s">
        <v>34</v>
      </c>
      <c r="O2337" s="1" t="s">
        <v>24</v>
      </c>
      <c r="P2337" s="3">
        <f>Orders[[#This Row],[Quantity]]*Orders[[#This Row],[UnitPrice]]*(1-Orders[[#This Row],[Discount]])</f>
        <v>104937.14</v>
      </c>
      <c r="Q2337" s="1" t="str">
        <f>IF(AND(Orders[[#This Row],[Order Value]]&gt;50000,Orders[[#This Row],[Status]]="Completed"),"Yes","No")</f>
        <v>Yes</v>
      </c>
      <c r="R2337" s="1" t="str">
        <f>IF(OR(Orders[[#This Row],[Region]]="Dhaka",Orders[[#This Row],[Region]]="Chattogram"),"Priority","Standard")</f>
        <v>Standard</v>
      </c>
      <c r="S2337" s="1" t="str">
        <f>_xlfn.CONCAT(Orders[[#This Row],[OrderID]],Orders[[#This Row],[CustomerID]],Orders[[#This Row],[Order Value]])</f>
        <v>O00011C0057104937.14</v>
      </c>
    </row>
    <row r="2338" spans="1:19" x14ac:dyDescent="0.25">
      <c r="A2338" s="1" t="s">
        <v>2806</v>
      </c>
      <c r="B2338" s="1" t="s">
        <v>40</v>
      </c>
      <c r="C2338" s="1" t="s">
        <v>178</v>
      </c>
      <c r="D2338" s="1" t="str">
        <f>VLOOKUP(C2338,Products[],2,FALSE)</f>
        <v>Personal Care Mini 570</v>
      </c>
      <c r="E2338" s="1" t="str">
        <f>VLOOKUP(Orders[[#This Row],[ProductID]],Products[],3,FALSE)</f>
        <v>Groceries</v>
      </c>
      <c r="F2338" s="1" t="s">
        <v>82</v>
      </c>
      <c r="G2338" s="1" t="str">
        <f>_xlfn.XLOOKUP(Orders[[#This Row],[CustomerID]],'Customers'!A:A,'Customers'!E:E)</f>
        <v>Home Office</v>
      </c>
      <c r="H2338" s="2">
        <v>45870</v>
      </c>
      <c r="I2338" s="2">
        <v>45869</v>
      </c>
      <c r="J2338">
        <v>21</v>
      </c>
      <c r="K2338">
        <v>7959.11</v>
      </c>
      <c r="L2338">
        <v>0.1</v>
      </c>
      <c r="M2338" s="1" t="s">
        <v>39</v>
      </c>
      <c r="N2338" s="1" t="s">
        <v>34</v>
      </c>
      <c r="O2338" s="1" t="s">
        <v>29</v>
      </c>
      <c r="P2338" s="3">
        <f>Orders[[#This Row],[Quantity]]*Orders[[#This Row],[UnitPrice]]*(1-Orders[[#This Row],[Discount]])</f>
        <v>150427.179</v>
      </c>
      <c r="Q2338" s="1" t="str">
        <f>IF(AND(Orders[[#This Row],[Order Value]]&gt;50000,Orders[[#This Row],[Status]]="Completed"),"Yes","No")</f>
        <v>Yes</v>
      </c>
      <c r="R2338" s="1" t="str">
        <f>IF(OR(Orders[[#This Row],[Region]]="Dhaka",Orders[[#This Row],[Region]]="Chattogram"),"Priority","Standard")</f>
        <v>Standard</v>
      </c>
      <c r="S2338" s="1" t="str">
        <f>_xlfn.CONCAT(Orders[[#This Row],[OrderID]],Orders[[#This Row],[CustomerID]],Orders[[#This Row],[Order Value]])</f>
        <v>O00409C0233150427.179</v>
      </c>
    </row>
    <row r="2339" spans="1:19" x14ac:dyDescent="0.25">
      <c r="A2339" s="1" t="s">
        <v>2807</v>
      </c>
      <c r="B2339" s="1" t="s">
        <v>736</v>
      </c>
      <c r="C2339" s="1" t="s">
        <v>151</v>
      </c>
      <c r="D2339" s="1" t="str">
        <f>VLOOKUP(C2339,Products[],2,FALSE)</f>
        <v>Paper Lite 570</v>
      </c>
      <c r="E2339" s="1" t="str">
        <f>VLOOKUP(Orders[[#This Row],[ProductID]],Products[],3,FALSE)</f>
        <v>Office Supplies</v>
      </c>
      <c r="F2339" s="1" t="s">
        <v>59</v>
      </c>
      <c r="G2339" s="1" t="str">
        <f>_xlfn.XLOOKUP(Orders[[#This Row],[CustomerID]],'Customers'!A:A,'Customers'!E:E)</f>
        <v>consumer</v>
      </c>
      <c r="H2339" s="2">
        <v>45548</v>
      </c>
      <c r="I2339" s="2">
        <v>45552</v>
      </c>
      <c r="J2339">
        <v>24</v>
      </c>
      <c r="K2339">
        <v>3764.56</v>
      </c>
      <c r="L2339">
        <v>0</v>
      </c>
      <c r="M2339" s="1" t="s">
        <v>14</v>
      </c>
      <c r="N2339" s="1" t="s">
        <v>34</v>
      </c>
      <c r="O2339" s="1" t="s">
        <v>35</v>
      </c>
      <c r="P2339" s="3">
        <f>Orders[[#This Row],[Quantity]]*Orders[[#This Row],[UnitPrice]]*(1-Orders[[#This Row],[Discount]])</f>
        <v>90349.440000000002</v>
      </c>
      <c r="Q2339" s="1" t="str">
        <f>IF(AND(Orders[[#This Row],[Order Value]]&gt;50000,Orders[[#This Row],[Status]]="Completed"),"Yes","No")</f>
        <v>Yes</v>
      </c>
      <c r="R2339" s="1" t="str">
        <f>IF(OR(Orders[[#This Row],[Region]]="Dhaka",Orders[[#This Row],[Region]]="Chattogram"),"Priority","Standard")</f>
        <v>Standard</v>
      </c>
      <c r="S2339" s="1" t="str">
        <f>_xlfn.CONCAT(Orders[[#This Row],[OrderID]],Orders[[#This Row],[CustomerID]],Orders[[#This Row],[Order Value]])</f>
        <v>O04057C027190349.44</v>
      </c>
    </row>
    <row r="2340" spans="1:19" hidden="1" x14ac:dyDescent="0.25">
      <c r="A2340" s="1" t="s">
        <v>2808</v>
      </c>
      <c r="B2340" s="1" t="s">
        <v>296</v>
      </c>
      <c r="C2340" s="1" t="s">
        <v>95</v>
      </c>
      <c r="D2340" s="1" t="e">
        <f>VLOOKUP(C2340,Products[],2,FALSE)</f>
        <v>#N/A</v>
      </c>
      <c r="E2340" s="1" t="e">
        <f>VLOOKUP(Orders[[#This Row],[ProductID]],Products[],3,FALSE)</f>
        <v>#N/A</v>
      </c>
      <c r="F2340" s="1" t="s">
        <v>19</v>
      </c>
      <c r="G2340" s="1" t="str">
        <f>_xlfn.XLOOKUP(Orders[[#This Row],[CustomerID]],'Customers'!A:A,'Customers'!E:E)</f>
        <v>Corporate</v>
      </c>
      <c r="H2340" s="2">
        <v>45833</v>
      </c>
      <c r="I2340" s="2">
        <v>45845</v>
      </c>
      <c r="J2340">
        <v>24</v>
      </c>
      <c r="K2340">
        <v>7735.16</v>
      </c>
      <c r="L2340">
        <v>0</v>
      </c>
      <c r="M2340" s="1" t="s">
        <v>52</v>
      </c>
      <c r="N2340" s="1" t="s">
        <v>34</v>
      </c>
      <c r="O2340" s="1" t="s">
        <v>21</v>
      </c>
      <c r="P2340" s="3">
        <f>Orders[[#This Row],[Quantity]]*Orders[[#This Row],[UnitPrice]]*(1-Orders[[#This Row],[Discount]])</f>
        <v>185643.84</v>
      </c>
      <c r="Q2340" s="1" t="str">
        <f>IF(AND(Orders[[#This Row],[Order Value]]&gt;50000,Orders[[#This Row],[Status]]="Completed"),"Yes","No")</f>
        <v>Yes</v>
      </c>
      <c r="R2340" s="1" t="str">
        <f>IF(OR(Orders[[#This Row],[Region]]="Dhaka",Orders[[#This Row],[Region]]="Chattogram"),"Priority","Standard")</f>
        <v>Priority</v>
      </c>
      <c r="S2340" s="1" t="str">
        <f>_xlfn.CONCAT(Orders[[#This Row],[OrderID]],Orders[[#This Row],[CustomerID]],Orders[[#This Row],[Order Value]])</f>
        <v>O01841C0452185643.84</v>
      </c>
    </row>
    <row r="2341" spans="1:19" x14ac:dyDescent="0.25">
      <c r="A2341" s="1" t="s">
        <v>2809</v>
      </c>
      <c r="B2341" s="1" t="s">
        <v>620</v>
      </c>
      <c r="C2341" s="1" t="s">
        <v>58</v>
      </c>
      <c r="D2341" s="1" t="str">
        <f>VLOOKUP(C2341,Products[],2,FALSE)</f>
        <v>Beverages Standard 258</v>
      </c>
      <c r="E2341" s="1" t="str">
        <f>VLOOKUP(Orders[[#This Row],[ProductID]],Products[],3,FALSE)</f>
        <v>Groceries</v>
      </c>
      <c r="F2341" s="1" t="s">
        <v>42</v>
      </c>
      <c r="G2341" s="1" t="str">
        <f>_xlfn.XLOOKUP(Orders[[#This Row],[CustomerID]],'Customers'!A:A,'Customers'!E:E)</f>
        <v>Consumer</v>
      </c>
      <c r="H2341" s="2">
        <v>45553</v>
      </c>
      <c r="I2341" s="2">
        <v>45567</v>
      </c>
      <c r="J2341">
        <v>24</v>
      </c>
      <c r="K2341">
        <v>5143.4399999999996</v>
      </c>
      <c r="L2341">
        <v>0.1</v>
      </c>
      <c r="M2341" s="1" t="s">
        <v>14</v>
      </c>
      <c r="N2341" s="1" t="s">
        <v>34</v>
      </c>
      <c r="O2341" s="1" t="s">
        <v>35</v>
      </c>
      <c r="P2341" s="3">
        <f>Orders[[#This Row],[Quantity]]*Orders[[#This Row],[UnitPrice]]*(1-Orders[[#This Row],[Discount]])</f>
        <v>111098.304</v>
      </c>
      <c r="Q2341" s="1" t="str">
        <f>IF(AND(Orders[[#This Row],[Order Value]]&gt;50000,Orders[[#This Row],[Status]]="Completed"),"Yes","No")</f>
        <v>Yes</v>
      </c>
      <c r="R2341" s="1" t="str">
        <f>IF(OR(Orders[[#This Row],[Region]]="Dhaka",Orders[[#This Row],[Region]]="Chattogram"),"Priority","Standard")</f>
        <v>Standard</v>
      </c>
      <c r="S2341" s="1" t="str">
        <f>_xlfn.CONCAT(Orders[[#This Row],[OrderID]],Orders[[#This Row],[CustomerID]],Orders[[#This Row],[Order Value]])</f>
        <v>O03034C0066111098.304</v>
      </c>
    </row>
    <row r="2342" spans="1:19" hidden="1" x14ac:dyDescent="0.25">
      <c r="A2342" s="1" t="s">
        <v>2810</v>
      </c>
      <c r="B2342" s="1" t="s">
        <v>1574</v>
      </c>
      <c r="C2342" s="1" t="s">
        <v>181</v>
      </c>
      <c r="D2342" s="1" t="e">
        <f>VLOOKUP(C2342,Products[],2,FALSE)</f>
        <v>#N/A</v>
      </c>
      <c r="E2342" s="1" t="e">
        <f>VLOOKUP(Orders[[#This Row],[ProductID]],Products[],3,FALSE)</f>
        <v>#N/A</v>
      </c>
      <c r="F2342" s="1" t="s">
        <v>125</v>
      </c>
      <c r="G2342" s="1" t="str">
        <f>_xlfn.XLOOKUP(Orders[[#This Row],[CustomerID]],'Customers'!A:A,'Customers'!E:E)</f>
        <v>Consumer</v>
      </c>
      <c r="H2342" s="2">
        <v>45750</v>
      </c>
      <c r="I2342" s="2">
        <v>45763</v>
      </c>
      <c r="J2342">
        <v>5</v>
      </c>
      <c r="K2342">
        <v>5782.14</v>
      </c>
      <c r="L2342">
        <v>0</v>
      </c>
      <c r="M2342" s="1" t="s">
        <v>14</v>
      </c>
      <c r="N2342" s="1" t="s">
        <v>15</v>
      </c>
      <c r="O2342" s="1" t="s">
        <v>24</v>
      </c>
      <c r="P2342" s="3">
        <f>Orders[[#This Row],[Quantity]]*Orders[[#This Row],[UnitPrice]]*(1-Orders[[#This Row],[Discount]])</f>
        <v>28910.7</v>
      </c>
      <c r="Q2342" s="1" t="str">
        <f>IF(AND(Orders[[#This Row],[Order Value]]&gt;50000,Orders[[#This Row],[Status]]="Completed"),"Yes","No")</f>
        <v>No</v>
      </c>
      <c r="R2342" s="1" t="str">
        <f>IF(OR(Orders[[#This Row],[Region]]="Dhaka",Orders[[#This Row],[Region]]="Chattogram"),"Priority","Standard")</f>
        <v>Standard</v>
      </c>
      <c r="S2342" s="1" t="str">
        <f>_xlfn.CONCAT(Orders[[#This Row],[OrderID]],Orders[[#This Row],[CustomerID]],Orders[[#This Row],[Order Value]])</f>
        <v>O03922C030328910.7</v>
      </c>
    </row>
    <row r="2343" spans="1:19" x14ac:dyDescent="0.25">
      <c r="A2343" s="1" t="s">
        <v>2811</v>
      </c>
      <c r="B2343" s="1" t="s">
        <v>304</v>
      </c>
      <c r="C2343" s="1" t="s">
        <v>194</v>
      </c>
      <c r="D2343" s="1" t="str">
        <f>VLOOKUP(C2343,Products[],2,FALSE)</f>
        <v>Pens Mini 388</v>
      </c>
      <c r="E2343" s="1" t="str">
        <f>VLOOKUP(Orders[[#This Row],[ProductID]],Products[],3,FALSE)</f>
        <v>Office Supplies</v>
      </c>
      <c r="F2343" s="1" t="s">
        <v>105</v>
      </c>
      <c r="G2343" s="1" t="str">
        <f>_xlfn.XLOOKUP(Orders[[#This Row],[CustomerID]],'Customers'!A:A,'Customers'!E:E)</f>
        <v>Corporate</v>
      </c>
      <c r="H2343" s="2">
        <v>45510</v>
      </c>
      <c r="I2343" s="2">
        <v>45508</v>
      </c>
      <c r="J2343">
        <v>23</v>
      </c>
      <c r="K2343">
        <v>2559.92</v>
      </c>
      <c r="L2343">
        <v>0.2</v>
      </c>
      <c r="M2343" s="1" t="s">
        <v>39</v>
      </c>
      <c r="N2343" s="1" t="s">
        <v>34</v>
      </c>
      <c r="O2343" s="1" t="s">
        <v>21</v>
      </c>
      <c r="P2343" s="3">
        <f>Orders[[#This Row],[Quantity]]*Orders[[#This Row],[UnitPrice]]*(1-Orders[[#This Row],[Discount]])</f>
        <v>47102.528000000006</v>
      </c>
      <c r="Q2343" s="1" t="str">
        <f>IF(AND(Orders[[#This Row],[Order Value]]&gt;50000,Orders[[#This Row],[Status]]="Completed"),"Yes","No")</f>
        <v>No</v>
      </c>
      <c r="R2343" s="1" t="str">
        <f>IF(OR(Orders[[#This Row],[Region]]="Dhaka",Orders[[#This Row],[Region]]="Chattogram"),"Priority","Standard")</f>
        <v>Standard</v>
      </c>
      <c r="S2343" s="1" t="str">
        <f>_xlfn.CONCAT(Orders[[#This Row],[OrderID]],Orders[[#This Row],[CustomerID]],Orders[[#This Row],[Order Value]])</f>
        <v>O02093C006547102.528</v>
      </c>
    </row>
    <row r="2344" spans="1:19" x14ac:dyDescent="0.25">
      <c r="A2344" s="1" t="s">
        <v>2649</v>
      </c>
      <c r="B2344" s="1" t="s">
        <v>510</v>
      </c>
      <c r="C2344" s="1" t="s">
        <v>157</v>
      </c>
      <c r="D2344" s="1" t="str">
        <f>VLOOKUP(C2344,Products[],2,FALSE)</f>
        <v>Snacks Deluxe 862</v>
      </c>
      <c r="E2344" s="1" t="str">
        <f>VLOOKUP(Orders[[#This Row],[ProductID]],Products[],3,FALSE)</f>
        <v>Groceries</v>
      </c>
      <c r="F2344" s="1" t="s">
        <v>23</v>
      </c>
      <c r="G2344" s="1" t="str">
        <f>_xlfn.XLOOKUP(Orders[[#This Row],[CustomerID]],'Customers'!A:A,'Customers'!E:E)</f>
        <v>SMB</v>
      </c>
      <c r="H2344" s="2">
        <v>45378</v>
      </c>
      <c r="I2344" s="2">
        <v>45378</v>
      </c>
      <c r="J2344">
        <v>20</v>
      </c>
      <c r="K2344">
        <v>4853.93</v>
      </c>
      <c r="L2344">
        <v>0</v>
      </c>
      <c r="M2344" s="1" t="s">
        <v>52</v>
      </c>
      <c r="N2344" s="1" t="s">
        <v>28</v>
      </c>
      <c r="O2344" s="1" t="s">
        <v>24</v>
      </c>
      <c r="P2344" s="3">
        <f>Orders[[#This Row],[Quantity]]*Orders[[#This Row],[UnitPrice]]*(1-Orders[[#This Row],[Discount]])</f>
        <v>97078.6</v>
      </c>
      <c r="Q2344" s="1" t="str">
        <f>IF(AND(Orders[[#This Row],[Order Value]]&gt;50000,Orders[[#This Row],[Status]]="Completed"),"Yes","No")</f>
        <v>No</v>
      </c>
      <c r="R2344" s="1" t="str">
        <f>IF(OR(Orders[[#This Row],[Region]]="Dhaka",Orders[[#This Row],[Region]]="Chattogram"),"Priority","Standard")</f>
        <v>Priority</v>
      </c>
      <c r="S2344" s="1" t="str">
        <f>_xlfn.CONCAT(Orders[[#This Row],[OrderID]],Orders[[#This Row],[CustomerID]],Orders[[#This Row],[Order Value]])</f>
        <v>O04799C044897078.6</v>
      </c>
    </row>
    <row r="2345" spans="1:19" x14ac:dyDescent="0.25">
      <c r="A2345" s="1" t="s">
        <v>2812</v>
      </c>
      <c r="B2345" s="1" t="s">
        <v>402</v>
      </c>
      <c r="C2345" s="1" t="s">
        <v>284</v>
      </c>
      <c r="D2345" s="1" t="str">
        <f>VLOOKUP(C2345,Products[],2,FALSE)</f>
        <v>Labels Lite 562</v>
      </c>
      <c r="E2345" s="1" t="str">
        <f>VLOOKUP(Orders[[#This Row],[ProductID]],Products[],3,FALSE)</f>
        <v>Office Supplies</v>
      </c>
      <c r="F2345" s="1" t="s">
        <v>19</v>
      </c>
      <c r="G2345" s="1" t="str">
        <f>_xlfn.XLOOKUP(Orders[[#This Row],[CustomerID]],'Customers'!A:A,'Customers'!E:E)</f>
        <v>consumer</v>
      </c>
      <c r="H2345" s="2">
        <v>45294</v>
      </c>
      <c r="I2345" s="2">
        <v>45303</v>
      </c>
      <c r="J2345">
        <v>1</v>
      </c>
      <c r="K2345">
        <v>1640.76</v>
      </c>
      <c r="L2345">
        <v>0.1</v>
      </c>
      <c r="M2345" s="1" t="s">
        <v>20</v>
      </c>
      <c r="N2345" s="1" t="s">
        <v>15</v>
      </c>
      <c r="O2345" s="1" t="s">
        <v>21</v>
      </c>
      <c r="P2345" s="3">
        <f>Orders[[#This Row],[Quantity]]*Orders[[#This Row],[UnitPrice]]*(1-Orders[[#This Row],[Discount]])</f>
        <v>1476.684</v>
      </c>
      <c r="Q2345" s="1" t="str">
        <f>IF(AND(Orders[[#This Row],[Order Value]]&gt;50000,Orders[[#This Row],[Status]]="Completed"),"Yes","No")</f>
        <v>No</v>
      </c>
      <c r="R2345" s="1" t="str">
        <f>IF(OR(Orders[[#This Row],[Region]]="Dhaka",Orders[[#This Row],[Region]]="Chattogram"),"Priority","Standard")</f>
        <v>Priority</v>
      </c>
      <c r="S2345" s="1" t="str">
        <f>_xlfn.CONCAT(Orders[[#This Row],[OrderID]],Orders[[#This Row],[CustomerID]],Orders[[#This Row],[Order Value]])</f>
        <v>O02779C04591476.684</v>
      </c>
    </row>
    <row r="2346" spans="1:19" x14ac:dyDescent="0.25">
      <c r="A2346" s="1" t="s">
        <v>2813</v>
      </c>
      <c r="B2346" s="1" t="s">
        <v>706</v>
      </c>
      <c r="C2346" s="1" t="s">
        <v>297</v>
      </c>
      <c r="D2346" s="1" t="str">
        <f>VLOOKUP(C2346,Products[],2,FALSE)</f>
        <v>Household Standard 552</v>
      </c>
      <c r="E2346" s="1" t="str">
        <f>VLOOKUP(Orders[[#This Row],[ProductID]],Products[],3,FALSE)</f>
        <v>Groceries</v>
      </c>
      <c r="F2346" s="1" t="s">
        <v>125</v>
      </c>
      <c r="G2346" s="1" t="str">
        <f>_xlfn.XLOOKUP(Orders[[#This Row],[CustomerID]],'Customers'!A:A,'Customers'!E:E)</f>
        <v>SMB</v>
      </c>
      <c r="H2346" s="2">
        <v>45386</v>
      </c>
      <c r="I2346" s="2">
        <v>45391</v>
      </c>
      <c r="J2346">
        <v>4</v>
      </c>
      <c r="K2346">
        <v>5095.03</v>
      </c>
      <c r="L2346">
        <v>0.05</v>
      </c>
      <c r="M2346" s="1" t="s">
        <v>14</v>
      </c>
      <c r="N2346" s="1" t="s">
        <v>28</v>
      </c>
      <c r="O2346" s="1" t="s">
        <v>24</v>
      </c>
      <c r="P2346" s="3">
        <f>Orders[[#This Row],[Quantity]]*Orders[[#This Row],[UnitPrice]]*(1-Orders[[#This Row],[Discount]])</f>
        <v>19361.113999999998</v>
      </c>
      <c r="Q2346" s="1" t="str">
        <f>IF(AND(Orders[[#This Row],[Order Value]]&gt;50000,Orders[[#This Row],[Status]]="Completed"),"Yes","No")</f>
        <v>No</v>
      </c>
      <c r="R2346" s="1" t="str">
        <f>IF(OR(Orders[[#This Row],[Region]]="Dhaka",Orders[[#This Row],[Region]]="Chattogram"),"Priority","Standard")</f>
        <v>Standard</v>
      </c>
      <c r="S2346" s="1" t="str">
        <f>_xlfn.CONCAT(Orders[[#This Row],[OrderID]],Orders[[#This Row],[CustomerID]],Orders[[#This Row],[Order Value]])</f>
        <v>O00218C012819361.114</v>
      </c>
    </row>
    <row r="2347" spans="1:19" x14ac:dyDescent="0.25">
      <c r="A2347" s="1" t="s">
        <v>2814</v>
      </c>
      <c r="B2347" s="1" t="s">
        <v>88</v>
      </c>
      <c r="C2347" s="1" t="s">
        <v>108</v>
      </c>
      <c r="D2347" s="1" t="str">
        <f>VLOOKUP(C2347,Products[],2,FALSE)</f>
        <v>Men Max 446</v>
      </c>
      <c r="E2347" s="1" t="str">
        <f>VLOOKUP(Orders[[#This Row],[ProductID]],Products[],3,FALSE)</f>
        <v>Apparel</v>
      </c>
      <c r="F2347" s="1" t="s">
        <v>13</v>
      </c>
      <c r="G2347" s="1" t="str">
        <f>_xlfn.XLOOKUP(Orders[[#This Row],[CustomerID]],'Customers'!A:A,'Customers'!E:E)</f>
        <v>Corporate</v>
      </c>
      <c r="H2347" s="2">
        <v>45417</v>
      </c>
      <c r="I2347" s="2">
        <v>45429</v>
      </c>
      <c r="J2347">
        <v>22</v>
      </c>
      <c r="K2347">
        <v>3812.65</v>
      </c>
      <c r="L2347">
        <v>0.15</v>
      </c>
      <c r="M2347" s="1" t="s">
        <v>14</v>
      </c>
      <c r="N2347" s="1" t="s">
        <v>34</v>
      </c>
      <c r="O2347" s="1" t="s">
        <v>24</v>
      </c>
      <c r="P2347" s="3">
        <f>Orders[[#This Row],[Quantity]]*Orders[[#This Row],[UnitPrice]]*(1-Orders[[#This Row],[Discount]])</f>
        <v>71296.555000000008</v>
      </c>
      <c r="Q2347" s="1" t="str">
        <f>IF(AND(Orders[[#This Row],[Order Value]]&gt;50000,Orders[[#This Row],[Status]]="Completed"),"Yes","No")</f>
        <v>Yes</v>
      </c>
      <c r="R2347" s="1" t="str">
        <f>IF(OR(Orders[[#This Row],[Region]]="Dhaka",Orders[[#This Row],[Region]]="Chattogram"),"Priority","Standard")</f>
        <v>Standard</v>
      </c>
      <c r="S2347" s="1" t="str">
        <f>_xlfn.CONCAT(Orders[[#This Row],[OrderID]],Orders[[#This Row],[CustomerID]],Orders[[#This Row],[Order Value]])</f>
        <v>O00292C038571296.555</v>
      </c>
    </row>
    <row r="2348" spans="1:19" x14ac:dyDescent="0.25">
      <c r="A2348" s="1" t="s">
        <v>2815</v>
      </c>
      <c r="B2348" s="1" t="s">
        <v>908</v>
      </c>
      <c r="C2348" s="1" t="s">
        <v>133</v>
      </c>
      <c r="D2348" s="1" t="str">
        <f>VLOOKUP(C2348,Products[],2,FALSE)</f>
        <v>Paper Eco 932</v>
      </c>
      <c r="E2348" s="1" t="str">
        <f>VLOOKUP(Orders[[#This Row],[ProductID]],Products[],3,FALSE)</f>
        <v>Office Supplies</v>
      </c>
      <c r="F2348" s="1" t="s">
        <v>63</v>
      </c>
      <c r="G2348" s="1" t="str">
        <f>_xlfn.XLOOKUP(Orders[[#This Row],[CustomerID]],'Customers'!A:A,'Customers'!E:E)</f>
        <v>consumer</v>
      </c>
      <c r="H2348" s="2">
        <v>45606</v>
      </c>
      <c r="I2348" s="2">
        <v>45614</v>
      </c>
      <c r="J2348">
        <v>6</v>
      </c>
      <c r="K2348">
        <v>6792.12</v>
      </c>
      <c r="L2348">
        <v>0.2</v>
      </c>
      <c r="M2348" s="1" t="s">
        <v>43</v>
      </c>
      <c r="N2348" s="1" t="s">
        <v>34</v>
      </c>
      <c r="O2348" s="1" t="s">
        <v>35</v>
      </c>
      <c r="P2348" s="3">
        <f>Orders[[#This Row],[Quantity]]*Orders[[#This Row],[UnitPrice]]*(1-Orders[[#This Row],[Discount]])</f>
        <v>32602.176000000003</v>
      </c>
      <c r="Q2348" s="1" t="str">
        <f>IF(AND(Orders[[#This Row],[Order Value]]&gt;50000,Orders[[#This Row],[Status]]="Completed"),"Yes","No")</f>
        <v>No</v>
      </c>
      <c r="R2348" s="1" t="str">
        <f>IF(OR(Orders[[#This Row],[Region]]="Dhaka",Orders[[#This Row],[Region]]="Chattogram"),"Priority","Standard")</f>
        <v>Standard</v>
      </c>
      <c r="S2348" s="1" t="str">
        <f>_xlfn.CONCAT(Orders[[#This Row],[OrderID]],Orders[[#This Row],[CustomerID]],Orders[[#This Row],[Order Value]])</f>
        <v>O04329C016932602.176</v>
      </c>
    </row>
    <row r="2349" spans="1:19" x14ac:dyDescent="0.25">
      <c r="A2349" s="1" t="s">
        <v>2816</v>
      </c>
      <c r="B2349" s="1" t="s">
        <v>545</v>
      </c>
      <c r="C2349" s="1" t="s">
        <v>284</v>
      </c>
      <c r="D2349" s="1" t="str">
        <f>VLOOKUP(C2349,Products[],2,FALSE)</f>
        <v>Labels Lite 562</v>
      </c>
      <c r="E2349" s="1" t="str">
        <f>VLOOKUP(Orders[[#This Row],[ProductID]],Products[],3,FALSE)</f>
        <v>Office Supplies</v>
      </c>
      <c r="F2349" s="1" t="s">
        <v>79</v>
      </c>
      <c r="G2349" s="1" t="str">
        <f>_xlfn.XLOOKUP(Orders[[#This Row],[CustomerID]],'Customers'!A:A,'Customers'!E:E)</f>
        <v>Consumer</v>
      </c>
      <c r="H2349" s="2">
        <v>45419</v>
      </c>
      <c r="I2349" s="2">
        <v>45428</v>
      </c>
      <c r="J2349">
        <v>6</v>
      </c>
      <c r="K2349">
        <v>3874.24</v>
      </c>
      <c r="L2349">
        <v>0</v>
      </c>
      <c r="M2349" s="1" t="s">
        <v>52</v>
      </c>
      <c r="N2349" s="1" t="s">
        <v>28</v>
      </c>
      <c r="O2349" s="1" t="s">
        <v>21</v>
      </c>
      <c r="P2349" s="3">
        <f>Orders[[#This Row],[Quantity]]*Orders[[#This Row],[UnitPrice]]*(1-Orders[[#This Row],[Discount]])</f>
        <v>23245.439999999999</v>
      </c>
      <c r="Q2349" s="1" t="str">
        <f>IF(AND(Orders[[#This Row],[Order Value]]&gt;50000,Orders[[#This Row],[Status]]="Completed"),"Yes","No")</f>
        <v>No</v>
      </c>
      <c r="R2349" s="1" t="str">
        <f>IF(OR(Orders[[#This Row],[Region]]="Dhaka",Orders[[#This Row],[Region]]="Chattogram"),"Priority","Standard")</f>
        <v>Priority</v>
      </c>
      <c r="S2349" s="1" t="str">
        <f>_xlfn.CONCAT(Orders[[#This Row],[OrderID]],Orders[[#This Row],[CustomerID]],Orders[[#This Row],[Order Value]])</f>
        <v>O01589C037723245.44</v>
      </c>
    </row>
    <row r="2350" spans="1:19" x14ac:dyDescent="0.25">
      <c r="A2350" s="1" t="s">
        <v>2817</v>
      </c>
      <c r="B2350" s="1" t="s">
        <v>173</v>
      </c>
      <c r="C2350" s="1" t="s">
        <v>71</v>
      </c>
      <c r="D2350" s="1" t="str">
        <f>VLOOKUP(C2350,Products[],2,FALSE)</f>
        <v>Cameras Classic 922</v>
      </c>
      <c r="E2350" s="1" t="str">
        <f>VLOOKUP(Orders[[#This Row],[ProductID]],Products[],3,FALSE)</f>
        <v>Electronics</v>
      </c>
      <c r="F2350" s="1" t="s">
        <v>13</v>
      </c>
      <c r="G2350" s="1" t="str">
        <f>_xlfn.XLOOKUP(Orders[[#This Row],[CustomerID]],'Customers'!A:A,'Customers'!E:E)</f>
        <v>Corporate</v>
      </c>
      <c r="H2350" s="2">
        <v>45597</v>
      </c>
      <c r="I2350" s="2">
        <v>45601</v>
      </c>
      <c r="J2350">
        <v>3</v>
      </c>
      <c r="K2350">
        <v>1437.5</v>
      </c>
      <c r="L2350">
        <v>0</v>
      </c>
      <c r="M2350" s="1" t="s">
        <v>43</v>
      </c>
      <c r="N2350" s="1" t="s">
        <v>28</v>
      </c>
      <c r="O2350" s="1" t="s">
        <v>29</v>
      </c>
      <c r="P2350" s="3">
        <f>Orders[[#This Row],[Quantity]]*Orders[[#This Row],[UnitPrice]]*(1-Orders[[#This Row],[Discount]])</f>
        <v>4312.5</v>
      </c>
      <c r="Q2350" s="1" t="str">
        <f>IF(AND(Orders[[#This Row],[Order Value]]&gt;50000,Orders[[#This Row],[Status]]="Completed"),"Yes","No")</f>
        <v>No</v>
      </c>
      <c r="R2350" s="1" t="str">
        <f>IF(OR(Orders[[#This Row],[Region]]="Dhaka",Orders[[#This Row],[Region]]="Chattogram"),"Priority","Standard")</f>
        <v>Standard</v>
      </c>
      <c r="S2350" s="1" t="str">
        <f>_xlfn.CONCAT(Orders[[#This Row],[OrderID]],Orders[[#This Row],[CustomerID]],Orders[[#This Row],[Order Value]])</f>
        <v>O04320C00524312.5</v>
      </c>
    </row>
    <row r="2351" spans="1:19" x14ac:dyDescent="0.25">
      <c r="A2351" s="1" t="s">
        <v>2818</v>
      </c>
      <c r="B2351" s="1" t="s">
        <v>724</v>
      </c>
      <c r="C2351" s="1" t="s">
        <v>160</v>
      </c>
      <c r="D2351" s="1" t="str">
        <f>VLOOKUP(C2351,Products[],2,FALSE)</f>
        <v>Audio Pro 619</v>
      </c>
      <c r="E2351" s="1" t="str">
        <f>VLOOKUP(Orders[[#This Row],[ProductID]],Products[],3,FALSE)</f>
        <v>Electronics</v>
      </c>
      <c r="F2351" s="1" t="s">
        <v>125</v>
      </c>
      <c r="G2351" s="1" t="str">
        <f>_xlfn.XLOOKUP(Orders[[#This Row],[CustomerID]],'Customers'!A:A,'Customers'!E:E)</f>
        <v>Corporate</v>
      </c>
      <c r="H2351" s="2">
        <v>45389</v>
      </c>
      <c r="I2351" s="2">
        <v>45388</v>
      </c>
      <c r="J2351">
        <v>16</v>
      </c>
      <c r="K2351">
        <v>974.49</v>
      </c>
      <c r="L2351">
        <v>0.1</v>
      </c>
      <c r="M2351" s="1" t="s">
        <v>52</v>
      </c>
      <c r="N2351" s="1" t="s">
        <v>84</v>
      </c>
      <c r="O2351" s="1" t="s">
        <v>21</v>
      </c>
      <c r="P2351" s="3">
        <f>Orders[[#This Row],[Quantity]]*Orders[[#This Row],[UnitPrice]]*(1-Orders[[#This Row],[Discount]])</f>
        <v>14032.656000000001</v>
      </c>
      <c r="Q2351" s="1" t="str">
        <f>IF(AND(Orders[[#This Row],[Order Value]]&gt;50000,Orders[[#This Row],[Status]]="Completed"),"Yes","No")</f>
        <v>No</v>
      </c>
      <c r="R2351" s="1" t="str">
        <f>IF(OR(Orders[[#This Row],[Region]]="Dhaka",Orders[[#This Row],[Region]]="Chattogram"),"Priority","Standard")</f>
        <v>Priority</v>
      </c>
      <c r="S2351" s="1" t="str">
        <f>_xlfn.CONCAT(Orders[[#This Row],[OrderID]],Orders[[#This Row],[CustomerID]],Orders[[#This Row],[Order Value]])</f>
        <v>O01698C008514032.656</v>
      </c>
    </row>
    <row r="2352" spans="1:19" x14ac:dyDescent="0.25">
      <c r="A2352" s="1" t="s">
        <v>2819</v>
      </c>
      <c r="B2352" s="1" t="s">
        <v>261</v>
      </c>
      <c r="C2352" s="1" t="s">
        <v>159</v>
      </c>
      <c r="D2352" s="1" t="str">
        <f>VLOOKUP(C2352,Products[],2,FALSE)</f>
        <v>Kids Pro 394</v>
      </c>
      <c r="E2352" s="1" t="str">
        <f>VLOOKUP(Orders[[#This Row],[ProductID]],Products[],3,FALSE)</f>
        <v>Apparel</v>
      </c>
      <c r="F2352" s="1" t="s">
        <v>63</v>
      </c>
      <c r="G2352" s="1" t="str">
        <f>_xlfn.XLOOKUP(Orders[[#This Row],[CustomerID]],'Customers'!A:A,'Customers'!E:E)</f>
        <v>Home Office</v>
      </c>
      <c r="H2352" s="2">
        <v>45664</v>
      </c>
      <c r="I2352" s="2">
        <v>45663</v>
      </c>
      <c r="J2352">
        <v>17</v>
      </c>
      <c r="K2352">
        <v>3711.02</v>
      </c>
      <c r="L2352">
        <v>0</v>
      </c>
      <c r="M2352" s="1" t="s">
        <v>52</v>
      </c>
      <c r="N2352" s="1" t="s">
        <v>84</v>
      </c>
      <c r="O2352" s="1" t="s">
        <v>35</v>
      </c>
      <c r="P2352" s="3">
        <f>Orders[[#This Row],[Quantity]]*Orders[[#This Row],[UnitPrice]]*(1-Orders[[#This Row],[Discount]])</f>
        <v>63087.34</v>
      </c>
      <c r="Q2352" s="1" t="str">
        <f>IF(AND(Orders[[#This Row],[Order Value]]&gt;50000,Orders[[#This Row],[Status]]="Completed"),"Yes","No")</f>
        <v>No</v>
      </c>
      <c r="R2352" s="1" t="str">
        <f>IF(OR(Orders[[#This Row],[Region]]="Dhaka",Orders[[#This Row],[Region]]="Chattogram"),"Priority","Standard")</f>
        <v>Priority</v>
      </c>
      <c r="S2352" s="1" t="str">
        <f>_xlfn.CONCAT(Orders[[#This Row],[OrderID]],Orders[[#This Row],[CustomerID]],Orders[[#This Row],[Order Value]])</f>
        <v>O03835C034363087.34</v>
      </c>
    </row>
    <row r="2353" spans="1:19" x14ac:dyDescent="0.25">
      <c r="A2353" s="1" t="s">
        <v>2820</v>
      </c>
      <c r="B2353" s="1" t="s">
        <v>623</v>
      </c>
      <c r="C2353" s="1" t="s">
        <v>176</v>
      </c>
      <c r="D2353" s="1" t="str">
        <f>VLOOKUP(C2353,Products[],2,FALSE)</f>
        <v>Decor Standard 312 (New)</v>
      </c>
      <c r="E2353" s="1" t="str">
        <f>VLOOKUP(Orders[[#This Row],[ProductID]],Products[],3,FALSE)</f>
        <v>Furniture</v>
      </c>
      <c r="F2353" s="1" t="s">
        <v>13</v>
      </c>
      <c r="G2353" s="1" t="str">
        <f>_xlfn.XLOOKUP(Orders[[#This Row],[CustomerID]],'Customers'!A:A,'Customers'!E:E)</f>
        <v>Corporate</v>
      </c>
      <c r="H2353" s="2">
        <v>45586</v>
      </c>
      <c r="I2353" s="2">
        <v>45584</v>
      </c>
      <c r="J2353">
        <v>15</v>
      </c>
      <c r="K2353">
        <v>3077.31</v>
      </c>
      <c r="L2353">
        <v>0.05</v>
      </c>
      <c r="M2353" s="1" t="s">
        <v>52</v>
      </c>
      <c r="N2353" s="1" t="s">
        <v>84</v>
      </c>
      <c r="O2353" s="1" t="s">
        <v>35</v>
      </c>
      <c r="P2353" s="3">
        <f>Orders[[#This Row],[Quantity]]*Orders[[#This Row],[UnitPrice]]*(1-Orders[[#This Row],[Discount]])</f>
        <v>43851.667499999996</v>
      </c>
      <c r="Q2353" s="1" t="str">
        <f>IF(AND(Orders[[#This Row],[Order Value]]&gt;50000,Orders[[#This Row],[Status]]="Completed"),"Yes","No")</f>
        <v>No</v>
      </c>
      <c r="R2353" s="1" t="str">
        <f>IF(OR(Orders[[#This Row],[Region]]="Dhaka",Orders[[#This Row],[Region]]="Chattogram"),"Priority","Standard")</f>
        <v>Priority</v>
      </c>
      <c r="S2353" s="1" t="str">
        <f>_xlfn.CONCAT(Orders[[#This Row],[OrderID]],Orders[[#This Row],[CustomerID]],Orders[[#This Row],[Order Value]])</f>
        <v>O03826C010443851.6675</v>
      </c>
    </row>
    <row r="2354" spans="1:19" hidden="1" x14ac:dyDescent="0.25">
      <c r="A2354" s="1" t="s">
        <v>2821</v>
      </c>
      <c r="B2354" s="1" t="s">
        <v>757</v>
      </c>
      <c r="C2354" s="1" t="s">
        <v>181</v>
      </c>
      <c r="D2354" s="1" t="e">
        <f>VLOOKUP(C2354,Products[],2,FALSE)</f>
        <v>#N/A</v>
      </c>
      <c r="E2354" s="1" t="e">
        <f>VLOOKUP(Orders[[#This Row],[ProductID]],Products[],3,FALSE)</f>
        <v>#N/A</v>
      </c>
      <c r="F2354" s="1" t="s">
        <v>79</v>
      </c>
      <c r="G2354" s="1" t="str">
        <f>_xlfn.XLOOKUP(Orders[[#This Row],[CustomerID]],'Customers'!A:A,'Customers'!E:E)</f>
        <v>Corporate</v>
      </c>
      <c r="H2354" s="2">
        <v>45479</v>
      </c>
      <c r="I2354" s="2">
        <v>45488</v>
      </c>
      <c r="J2354">
        <v>5</v>
      </c>
      <c r="K2354">
        <v>1444.82</v>
      </c>
      <c r="L2354">
        <v>0</v>
      </c>
      <c r="M2354" s="1" t="s">
        <v>39</v>
      </c>
      <c r="N2354" s="1" t="s">
        <v>15</v>
      </c>
      <c r="O2354" s="1" t="s">
        <v>21</v>
      </c>
      <c r="P2354" s="3">
        <f>Orders[[#This Row],[Quantity]]*Orders[[#This Row],[UnitPrice]]*(1-Orders[[#This Row],[Discount]])</f>
        <v>7224.0999999999995</v>
      </c>
      <c r="Q2354" s="1" t="str">
        <f>IF(AND(Orders[[#This Row],[Order Value]]&gt;50000,Orders[[#This Row],[Status]]="Completed"),"Yes","No")</f>
        <v>No</v>
      </c>
      <c r="R2354" s="1" t="str">
        <f>IF(OR(Orders[[#This Row],[Region]]="Dhaka",Orders[[#This Row],[Region]]="Chattogram"),"Priority","Standard")</f>
        <v>Standard</v>
      </c>
      <c r="S2354" s="1" t="str">
        <f>_xlfn.CONCAT(Orders[[#This Row],[OrderID]],Orders[[#This Row],[CustomerID]],Orders[[#This Row],[Order Value]])</f>
        <v>O01612C02677224.1</v>
      </c>
    </row>
    <row r="2355" spans="1:19" x14ac:dyDescent="0.25">
      <c r="A2355" s="1" t="s">
        <v>2822</v>
      </c>
      <c r="B2355" s="1" t="s">
        <v>86</v>
      </c>
      <c r="C2355" s="1" t="s">
        <v>76</v>
      </c>
      <c r="D2355" s="1" t="str">
        <f>VLOOKUP(C2355,Products[],2,FALSE)</f>
        <v>Mobile Accessories Mini 994</v>
      </c>
      <c r="E2355" s="1" t="str">
        <f>VLOOKUP(Orders[[#This Row],[ProductID]],Products[],3,FALSE)</f>
        <v>Electronics</v>
      </c>
      <c r="F2355" s="1" t="s">
        <v>47</v>
      </c>
      <c r="G2355" s="1" t="str">
        <f>_xlfn.XLOOKUP(Orders[[#This Row],[CustomerID]],'Customers'!A:A,'Customers'!E:E)</f>
        <v>Consumer</v>
      </c>
      <c r="H2355" s="2">
        <v>45950</v>
      </c>
      <c r="I2355" s="2">
        <v>45952</v>
      </c>
      <c r="J2355">
        <v>19</v>
      </c>
      <c r="K2355">
        <v>1562.92</v>
      </c>
      <c r="L2355">
        <v>0</v>
      </c>
      <c r="M2355" s="1" t="s">
        <v>14</v>
      </c>
      <c r="N2355" s="1" t="s">
        <v>84</v>
      </c>
      <c r="O2355" s="1" t="s">
        <v>21</v>
      </c>
      <c r="P2355" s="3">
        <f>Orders[[#This Row],[Quantity]]*Orders[[#This Row],[UnitPrice]]*(1-Orders[[#This Row],[Discount]])</f>
        <v>29695.480000000003</v>
      </c>
      <c r="Q2355" s="1" t="str">
        <f>IF(AND(Orders[[#This Row],[Order Value]]&gt;50000,Orders[[#This Row],[Status]]="Completed"),"Yes","No")</f>
        <v>No</v>
      </c>
      <c r="R2355" s="1" t="str">
        <f>IF(OR(Orders[[#This Row],[Region]]="Dhaka",Orders[[#This Row],[Region]]="Chattogram"),"Priority","Standard")</f>
        <v>Standard</v>
      </c>
      <c r="S2355" s="1" t="str">
        <f>_xlfn.CONCAT(Orders[[#This Row],[OrderID]],Orders[[#This Row],[CustomerID]],Orders[[#This Row],[Order Value]])</f>
        <v>O00122C046229695.48</v>
      </c>
    </row>
    <row r="2356" spans="1:19" x14ac:dyDescent="0.25">
      <c r="A2356" s="1" t="s">
        <v>2823</v>
      </c>
      <c r="B2356" s="1" t="s">
        <v>237</v>
      </c>
      <c r="C2356" s="1" t="s">
        <v>157</v>
      </c>
      <c r="D2356" s="1" t="str">
        <f>VLOOKUP(C2356,Products[],2,FALSE)</f>
        <v>Snacks Deluxe 862</v>
      </c>
      <c r="E2356" s="1" t="str">
        <f>VLOOKUP(Orders[[#This Row],[ProductID]],Products[],3,FALSE)</f>
        <v>Groceries</v>
      </c>
      <c r="F2356" s="1" t="s">
        <v>42</v>
      </c>
      <c r="G2356" s="1" t="str">
        <f>_xlfn.XLOOKUP(Orders[[#This Row],[CustomerID]],'Customers'!A:A,'Customers'!E:E)</f>
        <v>SMB</v>
      </c>
      <c r="H2356" s="2">
        <v>45662</v>
      </c>
      <c r="I2356" s="2">
        <v>45661</v>
      </c>
      <c r="J2356">
        <v>24</v>
      </c>
      <c r="K2356">
        <v>7819.95</v>
      </c>
      <c r="L2356">
        <v>0.05</v>
      </c>
      <c r="M2356" s="1" t="s">
        <v>20</v>
      </c>
      <c r="N2356" s="1" t="s">
        <v>15</v>
      </c>
      <c r="O2356" s="1" t="s">
        <v>21</v>
      </c>
      <c r="P2356" s="3">
        <f>Orders[[#This Row],[Quantity]]*Orders[[#This Row],[UnitPrice]]*(1-Orders[[#This Row],[Discount]])</f>
        <v>178294.86</v>
      </c>
      <c r="Q2356" s="1" t="str">
        <f>IF(AND(Orders[[#This Row],[Order Value]]&gt;50000,Orders[[#This Row],[Status]]="Completed"),"Yes","No")</f>
        <v>No</v>
      </c>
      <c r="R2356" s="1" t="str">
        <f>IF(OR(Orders[[#This Row],[Region]]="Dhaka",Orders[[#This Row],[Region]]="Chattogram"),"Priority","Standard")</f>
        <v>Priority</v>
      </c>
      <c r="S2356" s="1" t="str">
        <f>_xlfn.CONCAT(Orders[[#This Row],[OrderID]],Orders[[#This Row],[CustomerID]],Orders[[#This Row],[Order Value]])</f>
        <v>O05385C0286178294.86</v>
      </c>
    </row>
    <row r="2357" spans="1:19" x14ac:dyDescent="0.25">
      <c r="A2357" s="1" t="s">
        <v>2824</v>
      </c>
      <c r="B2357" s="1" t="s">
        <v>759</v>
      </c>
      <c r="C2357" s="1" t="s">
        <v>176</v>
      </c>
      <c r="D2357" s="1" t="str">
        <f>VLOOKUP(C2357,Products[],2,FALSE)</f>
        <v>Decor Standard 312 (New)</v>
      </c>
      <c r="E2357" s="1" t="str">
        <f>VLOOKUP(Orders[[#This Row],[ProductID]],Products[],3,FALSE)</f>
        <v>Furniture</v>
      </c>
      <c r="F2357" s="1" t="s">
        <v>79</v>
      </c>
      <c r="G2357" s="1" t="str">
        <f>_xlfn.XLOOKUP(Orders[[#This Row],[CustomerID]],'Customers'!A:A,'Customers'!E:E)</f>
        <v>consumer</v>
      </c>
      <c r="H2357" s="2">
        <v>45927</v>
      </c>
      <c r="I2357" s="2">
        <v>45926</v>
      </c>
      <c r="J2357">
        <v>8</v>
      </c>
      <c r="K2357">
        <v>594.92999999999995</v>
      </c>
      <c r="L2357">
        <v>0</v>
      </c>
      <c r="M2357" s="1" t="s">
        <v>20</v>
      </c>
      <c r="N2357" s="1" t="s">
        <v>28</v>
      </c>
      <c r="O2357" s="1" t="s">
        <v>29</v>
      </c>
      <c r="P2357" s="3">
        <f>Orders[[#This Row],[Quantity]]*Orders[[#This Row],[UnitPrice]]*(1-Orders[[#This Row],[Discount]])</f>
        <v>4759.4399999999996</v>
      </c>
      <c r="Q2357" s="1" t="str">
        <f>IF(AND(Orders[[#This Row],[Order Value]]&gt;50000,Orders[[#This Row],[Status]]="Completed"),"Yes","No")</f>
        <v>No</v>
      </c>
      <c r="R2357" s="1" t="str">
        <f>IF(OR(Orders[[#This Row],[Region]]="Dhaka",Orders[[#This Row],[Region]]="Chattogram"),"Priority","Standard")</f>
        <v>Priority</v>
      </c>
      <c r="S2357" s="1" t="str">
        <f>_xlfn.CONCAT(Orders[[#This Row],[OrderID]],Orders[[#This Row],[CustomerID]],Orders[[#This Row],[Order Value]])</f>
        <v>O04390C04614759.44</v>
      </c>
    </row>
    <row r="2358" spans="1:19" x14ac:dyDescent="0.25">
      <c r="A2358" s="1" t="s">
        <v>2825</v>
      </c>
      <c r="B2358" s="1" t="s">
        <v>510</v>
      </c>
      <c r="C2358" s="1" t="s">
        <v>27</v>
      </c>
      <c r="D2358" s="1" t="str">
        <f>VLOOKUP(C2358,Products[],2,FALSE)</f>
        <v>Women Eco 225</v>
      </c>
      <c r="E2358" s="1" t="str">
        <f>VLOOKUP(Orders[[#This Row],[ProductID]],Products[],3,FALSE)</f>
        <v>Apparel</v>
      </c>
      <c r="F2358" s="1" t="s">
        <v>19</v>
      </c>
      <c r="G2358" s="1" t="str">
        <f>_xlfn.XLOOKUP(Orders[[#This Row],[CustomerID]],'Customers'!A:A,'Customers'!E:E)</f>
        <v>SMB</v>
      </c>
      <c r="H2358" s="2">
        <v>45616</v>
      </c>
      <c r="I2358" s="2">
        <v>45622</v>
      </c>
      <c r="J2358">
        <v>23</v>
      </c>
      <c r="K2358">
        <v>3516.9</v>
      </c>
      <c r="L2358">
        <v>0</v>
      </c>
      <c r="M2358" s="1" t="s">
        <v>52</v>
      </c>
      <c r="N2358" s="1" t="s">
        <v>34</v>
      </c>
      <c r="O2358" s="1" t="s">
        <v>24</v>
      </c>
      <c r="P2358" s="3">
        <f>Orders[[#This Row],[Quantity]]*Orders[[#This Row],[UnitPrice]]*(1-Orders[[#This Row],[Discount]])</f>
        <v>80888.7</v>
      </c>
      <c r="Q2358" s="1" t="str">
        <f>IF(AND(Orders[[#This Row],[Order Value]]&gt;50000,Orders[[#This Row],[Status]]="Completed"),"Yes","No")</f>
        <v>Yes</v>
      </c>
      <c r="R2358" s="1" t="str">
        <f>IF(OR(Orders[[#This Row],[Region]]="Dhaka",Orders[[#This Row],[Region]]="Chattogram"),"Priority","Standard")</f>
        <v>Priority</v>
      </c>
      <c r="S2358" s="1" t="str">
        <f>_xlfn.CONCAT(Orders[[#This Row],[OrderID]],Orders[[#This Row],[CustomerID]],Orders[[#This Row],[Order Value]])</f>
        <v>O05745C044880888.7</v>
      </c>
    </row>
    <row r="2359" spans="1:19" hidden="1" x14ac:dyDescent="0.25">
      <c r="A2359" s="1" t="s">
        <v>2826</v>
      </c>
      <c r="B2359" s="1" t="s">
        <v>449</v>
      </c>
      <c r="C2359" s="1" t="s">
        <v>248</v>
      </c>
      <c r="D2359" s="1" t="e">
        <f>VLOOKUP(C2359,Products[],2,FALSE)</f>
        <v>#N/A</v>
      </c>
      <c r="E2359" s="1" t="e">
        <f>VLOOKUP(Orders[[#This Row],[ProductID]],Products[],3,FALSE)</f>
        <v>#N/A</v>
      </c>
      <c r="F2359" s="1" t="s">
        <v>152</v>
      </c>
      <c r="G2359" s="1" t="str">
        <f>_xlfn.XLOOKUP(Orders[[#This Row],[CustomerID]],'Customers'!A:A,'Customers'!E:E)</f>
        <v>SMB</v>
      </c>
      <c r="H2359" s="2">
        <v>45678</v>
      </c>
      <c r="I2359" s="2">
        <v>45685</v>
      </c>
      <c r="J2359">
        <v>18</v>
      </c>
      <c r="K2359">
        <v>3360.87</v>
      </c>
      <c r="L2359">
        <v>0</v>
      </c>
      <c r="M2359" s="1" t="s">
        <v>20</v>
      </c>
      <c r="N2359" s="1" t="s">
        <v>34</v>
      </c>
      <c r="O2359" s="1" t="s">
        <v>24</v>
      </c>
      <c r="P2359" s="3">
        <f>Orders[[#This Row],[Quantity]]*Orders[[#This Row],[UnitPrice]]*(1-Orders[[#This Row],[Discount]])</f>
        <v>60495.659999999996</v>
      </c>
      <c r="Q2359" s="1" t="str">
        <f>IF(AND(Orders[[#This Row],[Order Value]]&gt;50000,Orders[[#This Row],[Status]]="Completed"),"Yes","No")</f>
        <v>Yes</v>
      </c>
      <c r="R2359" s="1" t="str">
        <f>IF(OR(Orders[[#This Row],[Region]]="Dhaka",Orders[[#This Row],[Region]]="Chattogram"),"Priority","Standard")</f>
        <v>Priority</v>
      </c>
      <c r="S2359" s="1" t="str">
        <f>_xlfn.CONCAT(Orders[[#This Row],[OrderID]],Orders[[#This Row],[CustomerID]],Orders[[#This Row],[Order Value]])</f>
        <v>O04268C020960495.66</v>
      </c>
    </row>
    <row r="2360" spans="1:19" x14ac:dyDescent="0.25">
      <c r="A2360" s="1" t="s">
        <v>2827</v>
      </c>
      <c r="B2360" s="1" t="s">
        <v>253</v>
      </c>
      <c r="C2360" s="1" t="s">
        <v>148</v>
      </c>
      <c r="D2360" s="1" t="str">
        <f>VLOOKUP(C2360,Products[],2,FALSE)</f>
        <v>Audio Classic 927</v>
      </c>
      <c r="E2360" s="1" t="str">
        <f>VLOOKUP(Orders[[#This Row],[ProductID]],Products[],3,FALSE)</f>
        <v>Electronics</v>
      </c>
      <c r="F2360" s="1" t="s">
        <v>125</v>
      </c>
      <c r="G2360" s="1" t="str">
        <f>_xlfn.XLOOKUP(Orders[[#This Row],[CustomerID]],'Customers'!A:A,'Customers'!E:E)</f>
        <v>Consumer</v>
      </c>
      <c r="H2360" s="2">
        <v>45650</v>
      </c>
      <c r="I2360" s="2">
        <v>45657</v>
      </c>
      <c r="J2360">
        <v>12</v>
      </c>
      <c r="K2360">
        <v>4079.63</v>
      </c>
      <c r="L2360">
        <v>0</v>
      </c>
      <c r="M2360" s="1" t="s">
        <v>20</v>
      </c>
      <c r="N2360" s="1" t="s">
        <v>34</v>
      </c>
      <c r="O2360" s="1" t="s">
        <v>29</v>
      </c>
      <c r="P2360" s="3">
        <f>Orders[[#This Row],[Quantity]]*Orders[[#This Row],[UnitPrice]]*(1-Orders[[#This Row],[Discount]])</f>
        <v>48955.56</v>
      </c>
      <c r="Q2360" s="1" t="str">
        <f>IF(AND(Orders[[#This Row],[Order Value]]&gt;50000,Orders[[#This Row],[Status]]="Completed"),"Yes","No")</f>
        <v>No</v>
      </c>
      <c r="R2360" s="1" t="str">
        <f>IF(OR(Orders[[#This Row],[Region]]="Dhaka",Orders[[#This Row],[Region]]="Chattogram"),"Priority","Standard")</f>
        <v>Priority</v>
      </c>
      <c r="S2360" s="1" t="str">
        <f>_xlfn.CONCAT(Orders[[#This Row],[OrderID]],Orders[[#This Row],[CustomerID]],Orders[[#This Row],[Order Value]])</f>
        <v>O02266C001948955.56</v>
      </c>
    </row>
    <row r="2361" spans="1:19" x14ac:dyDescent="0.25">
      <c r="A2361" s="1" t="s">
        <v>2828</v>
      </c>
      <c r="B2361" s="1" t="s">
        <v>289</v>
      </c>
      <c r="C2361" s="1" t="s">
        <v>194</v>
      </c>
      <c r="D2361" s="1" t="str">
        <f>VLOOKUP(C2361,Products[],2,FALSE)</f>
        <v>Pens Mini 388</v>
      </c>
      <c r="E2361" s="1" t="str">
        <f>VLOOKUP(Orders[[#This Row],[ProductID]],Products[],3,FALSE)</f>
        <v>Office Supplies</v>
      </c>
      <c r="F2361" s="1" t="s">
        <v>125</v>
      </c>
      <c r="G2361" s="1" t="str">
        <f>_xlfn.XLOOKUP(Orders[[#This Row],[CustomerID]],'Customers'!A:A,'Customers'!E:E)</f>
        <v>Corporate</v>
      </c>
      <c r="H2361" s="2">
        <v>45498</v>
      </c>
      <c r="I2361" s="2">
        <v>45512</v>
      </c>
      <c r="J2361">
        <v>20</v>
      </c>
      <c r="K2361">
        <v>4174.47</v>
      </c>
      <c r="L2361">
        <v>0</v>
      </c>
      <c r="M2361" s="1" t="s">
        <v>43</v>
      </c>
      <c r="N2361" s="1" t="s">
        <v>84</v>
      </c>
      <c r="O2361" s="1" t="s">
        <v>35</v>
      </c>
      <c r="P2361" s="3">
        <f>Orders[[#This Row],[Quantity]]*Orders[[#This Row],[UnitPrice]]*(1-Orders[[#This Row],[Discount]])</f>
        <v>83489.400000000009</v>
      </c>
      <c r="Q2361" s="1" t="str">
        <f>IF(AND(Orders[[#This Row],[Order Value]]&gt;50000,Orders[[#This Row],[Status]]="Completed"),"Yes","No")</f>
        <v>No</v>
      </c>
      <c r="R2361" s="1" t="str">
        <f>IF(OR(Orders[[#This Row],[Region]]="Dhaka",Orders[[#This Row],[Region]]="Chattogram"),"Priority","Standard")</f>
        <v>Standard</v>
      </c>
      <c r="S2361" s="1" t="str">
        <f>_xlfn.CONCAT(Orders[[#This Row],[OrderID]],Orders[[#This Row],[CustomerID]],Orders[[#This Row],[Order Value]])</f>
        <v>O00362C047383489.4</v>
      </c>
    </row>
    <row r="2362" spans="1:19" x14ac:dyDescent="0.25">
      <c r="A2362" s="1" t="s">
        <v>2829</v>
      </c>
      <c r="B2362" s="1" t="s">
        <v>255</v>
      </c>
      <c r="C2362" s="1" t="s">
        <v>154</v>
      </c>
      <c r="D2362" s="1" t="str">
        <f>VLOOKUP(C2362,Products[],2,FALSE)</f>
        <v>Household Standard 873</v>
      </c>
      <c r="E2362" s="1" t="str">
        <f>VLOOKUP(Orders[[#This Row],[ProductID]],Products[],3,FALSE)</f>
        <v>Groceries</v>
      </c>
      <c r="F2362" s="1" t="s">
        <v>79</v>
      </c>
      <c r="G2362" s="1" t="str">
        <f>_xlfn.XLOOKUP(Orders[[#This Row],[CustomerID]],'Customers'!A:A,'Customers'!E:E)</f>
        <v>SMB</v>
      </c>
      <c r="H2362" s="2">
        <v>45853</v>
      </c>
      <c r="I2362" s="2">
        <v>45862</v>
      </c>
      <c r="J2362">
        <v>16</v>
      </c>
      <c r="K2362">
        <v>2263.11</v>
      </c>
      <c r="L2362">
        <v>0</v>
      </c>
      <c r="M2362" s="1" t="s">
        <v>39</v>
      </c>
      <c r="N2362" s="1" t="s">
        <v>84</v>
      </c>
      <c r="O2362" s="1" t="s">
        <v>35</v>
      </c>
      <c r="P2362" s="3">
        <f>Orders[[#This Row],[Quantity]]*Orders[[#This Row],[UnitPrice]]*(1-Orders[[#This Row],[Discount]])</f>
        <v>36209.760000000002</v>
      </c>
      <c r="Q2362" s="1" t="str">
        <f>IF(AND(Orders[[#This Row],[Order Value]]&gt;50000,Orders[[#This Row],[Status]]="Completed"),"Yes","No")</f>
        <v>No</v>
      </c>
      <c r="R2362" s="1" t="str">
        <f>IF(OR(Orders[[#This Row],[Region]]="Dhaka",Orders[[#This Row],[Region]]="Chattogram"),"Priority","Standard")</f>
        <v>Standard</v>
      </c>
      <c r="S2362" s="1" t="str">
        <f>_xlfn.CONCAT(Orders[[#This Row],[OrderID]],Orders[[#This Row],[CustomerID]],Orders[[#This Row],[Order Value]])</f>
        <v>O03733C048236209.76</v>
      </c>
    </row>
    <row r="2363" spans="1:19" x14ac:dyDescent="0.25">
      <c r="A2363" s="1" t="s">
        <v>2830</v>
      </c>
      <c r="B2363" s="1" t="s">
        <v>83</v>
      </c>
      <c r="C2363" s="1" t="s">
        <v>89</v>
      </c>
      <c r="D2363" s="1" t="str">
        <f>VLOOKUP(C2363,Products[],2,FALSE)</f>
        <v>Chairs Mini 737</v>
      </c>
      <c r="E2363" s="1" t="str">
        <f>VLOOKUP(Orders[[#This Row],[ProductID]],Products[],3,FALSE)</f>
        <v>Furniture</v>
      </c>
      <c r="F2363" s="1" t="s">
        <v>23</v>
      </c>
      <c r="G2363" s="1" t="str">
        <f>_xlfn.XLOOKUP(Orders[[#This Row],[CustomerID]],'Customers'!A:A,'Customers'!E:E)</f>
        <v>consumer</v>
      </c>
      <c r="H2363" s="2">
        <v>45704</v>
      </c>
      <c r="I2363" s="2">
        <v>45712</v>
      </c>
      <c r="J2363">
        <v>9</v>
      </c>
      <c r="K2363">
        <v>5337.13</v>
      </c>
      <c r="L2363">
        <v>0</v>
      </c>
      <c r="M2363" s="1" t="s">
        <v>43</v>
      </c>
      <c r="N2363" s="1" t="s">
        <v>34</v>
      </c>
      <c r="O2363" s="1" t="s">
        <v>24</v>
      </c>
      <c r="P2363" s="3">
        <f>Orders[[#This Row],[Quantity]]*Orders[[#This Row],[UnitPrice]]*(1-Orders[[#This Row],[Discount]])</f>
        <v>48034.17</v>
      </c>
      <c r="Q2363" s="1" t="str">
        <f>IF(AND(Orders[[#This Row],[Order Value]]&gt;50000,Orders[[#This Row],[Status]]="Completed"),"Yes","No")</f>
        <v>No</v>
      </c>
      <c r="R2363" s="1" t="str">
        <f>IF(OR(Orders[[#This Row],[Region]]="Dhaka",Orders[[#This Row],[Region]]="Chattogram"),"Priority","Standard")</f>
        <v>Standard</v>
      </c>
      <c r="S2363" s="1" t="str">
        <f>_xlfn.CONCAT(Orders[[#This Row],[OrderID]],Orders[[#This Row],[CustomerID]],Orders[[#This Row],[Order Value]])</f>
        <v>O01545C018648034.17</v>
      </c>
    </row>
    <row r="2364" spans="1:19" x14ac:dyDescent="0.25">
      <c r="A2364" s="1" t="s">
        <v>2831</v>
      </c>
      <c r="B2364" s="1" t="s">
        <v>959</v>
      </c>
      <c r="C2364" s="1" t="s">
        <v>297</v>
      </c>
      <c r="D2364" s="1" t="str">
        <f>VLOOKUP(C2364,Products[],2,FALSE)</f>
        <v>Household Standard 552</v>
      </c>
      <c r="E2364" s="1" t="str">
        <f>VLOOKUP(Orders[[#This Row],[ProductID]],Products[],3,FALSE)</f>
        <v>Groceries</v>
      </c>
      <c r="F2364" s="1" t="s">
        <v>42</v>
      </c>
      <c r="G2364" s="1" t="str">
        <f>_xlfn.XLOOKUP(Orders[[#This Row],[CustomerID]],'Customers'!A:A,'Customers'!E:E)</f>
        <v>consumer</v>
      </c>
      <c r="H2364" s="2">
        <v>45652</v>
      </c>
      <c r="I2364" s="2">
        <v>45650</v>
      </c>
      <c r="J2364">
        <v>3</v>
      </c>
      <c r="K2364">
        <v>2024.97</v>
      </c>
      <c r="L2364">
        <v>0.15</v>
      </c>
      <c r="M2364" s="1" t="s">
        <v>43</v>
      </c>
      <c r="N2364" s="1" t="s">
        <v>28</v>
      </c>
      <c r="O2364" s="1" t="s">
        <v>35</v>
      </c>
      <c r="P2364" s="3">
        <f>Orders[[#This Row],[Quantity]]*Orders[[#This Row],[UnitPrice]]*(1-Orders[[#This Row],[Discount]])</f>
        <v>5163.6734999999999</v>
      </c>
      <c r="Q2364" s="1" t="str">
        <f>IF(AND(Orders[[#This Row],[Order Value]]&gt;50000,Orders[[#This Row],[Status]]="Completed"),"Yes","No")</f>
        <v>No</v>
      </c>
      <c r="R2364" s="1" t="str">
        <f>IF(OR(Orders[[#This Row],[Region]]="Dhaka",Orders[[#This Row],[Region]]="Chattogram"),"Priority","Standard")</f>
        <v>Standard</v>
      </c>
      <c r="S2364" s="1" t="str">
        <f>_xlfn.CONCAT(Orders[[#This Row],[OrderID]],Orders[[#This Row],[CustomerID]],Orders[[#This Row],[Order Value]])</f>
        <v>O00071C02435163.6735</v>
      </c>
    </row>
    <row r="2365" spans="1:19" x14ac:dyDescent="0.25">
      <c r="A2365" s="1" t="s">
        <v>2832</v>
      </c>
      <c r="B2365" s="1" t="s">
        <v>72</v>
      </c>
      <c r="C2365" s="1" t="s">
        <v>111</v>
      </c>
      <c r="D2365" s="1" t="str">
        <f>VLOOKUP(C2365,Products[],2,FALSE)</f>
        <v>Footwear Eco 867</v>
      </c>
      <c r="E2365" s="1" t="str">
        <f>VLOOKUP(Orders[[#This Row],[ProductID]],Products[],3,FALSE)</f>
        <v>Apparel</v>
      </c>
      <c r="F2365" s="1" t="s">
        <v>63</v>
      </c>
      <c r="G2365" s="1" t="str">
        <f>_xlfn.XLOOKUP(Orders[[#This Row],[CustomerID]],'Customers'!A:A,'Customers'!E:E)</f>
        <v>consumer</v>
      </c>
      <c r="H2365" s="2">
        <v>45743</v>
      </c>
      <c r="I2365" s="2">
        <v>45757</v>
      </c>
      <c r="J2365">
        <v>14</v>
      </c>
      <c r="K2365">
        <v>383.75</v>
      </c>
      <c r="L2365">
        <v>0.1</v>
      </c>
      <c r="M2365" s="1" t="s">
        <v>20</v>
      </c>
      <c r="N2365" s="1" t="s">
        <v>84</v>
      </c>
      <c r="O2365" s="1" t="s">
        <v>35</v>
      </c>
      <c r="P2365" s="3">
        <f>Orders[[#This Row],[Quantity]]*Orders[[#This Row],[UnitPrice]]*(1-Orders[[#This Row],[Discount]])</f>
        <v>4835.25</v>
      </c>
      <c r="Q2365" s="1" t="str">
        <f>IF(AND(Orders[[#This Row],[Order Value]]&gt;50000,Orders[[#This Row],[Status]]="Completed"),"Yes","No")</f>
        <v>No</v>
      </c>
      <c r="R2365" s="1" t="str">
        <f>IF(OR(Orders[[#This Row],[Region]]="Dhaka",Orders[[#This Row],[Region]]="Chattogram"),"Priority","Standard")</f>
        <v>Priority</v>
      </c>
      <c r="S2365" s="1" t="str">
        <f>_xlfn.CONCAT(Orders[[#This Row],[OrderID]],Orders[[#This Row],[CustomerID]],Orders[[#This Row],[Order Value]])</f>
        <v>O03352C02374835.25</v>
      </c>
    </row>
    <row r="2366" spans="1:19" x14ac:dyDescent="0.25">
      <c r="A2366" s="1" t="s">
        <v>2013</v>
      </c>
      <c r="B2366" s="1" t="s">
        <v>1318</v>
      </c>
      <c r="C2366" s="1" t="s">
        <v>102</v>
      </c>
      <c r="D2366" s="1" t="str">
        <f>VLOOKUP(C2366,Products[],2,FALSE)</f>
        <v>Pens Mini 821</v>
      </c>
      <c r="E2366" s="1" t="str">
        <f>VLOOKUP(Orders[[#This Row],[ProductID]],Products[],3,FALSE)</f>
        <v>Office Supplies</v>
      </c>
      <c r="F2366" s="1" t="s">
        <v>33</v>
      </c>
      <c r="G2366" s="1" t="str">
        <f>_xlfn.XLOOKUP(Orders[[#This Row],[CustomerID]],'Customers'!A:A,'Customers'!E:E)</f>
        <v>Home Office</v>
      </c>
      <c r="H2366" s="2">
        <v>45943</v>
      </c>
      <c r="I2366" s="2">
        <v>45948</v>
      </c>
      <c r="J2366">
        <v>15</v>
      </c>
      <c r="K2366">
        <v>302.08999999999997</v>
      </c>
      <c r="L2366">
        <v>0.05</v>
      </c>
      <c r="M2366" s="1" t="s">
        <v>14</v>
      </c>
      <c r="N2366" s="1" t="s">
        <v>34</v>
      </c>
      <c r="O2366" s="1" t="s">
        <v>24</v>
      </c>
      <c r="P2366" s="3">
        <f>Orders[[#This Row],[Quantity]]*Orders[[#This Row],[UnitPrice]]*(1-Orders[[#This Row],[Discount]])</f>
        <v>4304.7824999999993</v>
      </c>
      <c r="Q2366" s="1" t="str">
        <f>IF(AND(Orders[[#This Row],[Order Value]]&gt;50000,Orders[[#This Row],[Status]]="Completed"),"Yes","No")</f>
        <v>No</v>
      </c>
      <c r="R2366" s="1" t="str">
        <f>IF(OR(Orders[[#This Row],[Region]]="Dhaka",Orders[[#This Row],[Region]]="Chattogram"),"Priority","Standard")</f>
        <v>Standard</v>
      </c>
      <c r="S2366" s="1" t="str">
        <f>_xlfn.CONCAT(Orders[[#This Row],[OrderID]],Orders[[#This Row],[CustomerID]],Orders[[#This Row],[Order Value]])</f>
        <v>O04859C02304304.7825</v>
      </c>
    </row>
    <row r="2367" spans="1:19" hidden="1" x14ac:dyDescent="0.25">
      <c r="A2367" s="1" t="s">
        <v>2833</v>
      </c>
      <c r="B2367" s="1" t="s">
        <v>799</v>
      </c>
      <c r="C2367" s="1" t="s">
        <v>95</v>
      </c>
      <c r="D2367" s="1" t="e">
        <f>VLOOKUP(C2367,Products[],2,FALSE)</f>
        <v>#N/A</v>
      </c>
      <c r="E2367" s="1" t="e">
        <f>VLOOKUP(Orders[[#This Row],[ProductID]],Products[],3,FALSE)</f>
        <v>#N/A</v>
      </c>
      <c r="F2367" s="1" t="s">
        <v>105</v>
      </c>
      <c r="G2367" s="1" t="str">
        <f>_xlfn.XLOOKUP(Orders[[#This Row],[CustomerID]],'Customers'!A:A,'Customers'!E:E)</f>
        <v>Corporate</v>
      </c>
      <c r="H2367" s="2">
        <v>45424</v>
      </c>
      <c r="I2367" s="2">
        <v>45436</v>
      </c>
      <c r="J2367">
        <v>23</v>
      </c>
      <c r="K2367">
        <v>2209.08</v>
      </c>
      <c r="L2367">
        <v>0</v>
      </c>
      <c r="M2367" s="1" t="s">
        <v>14</v>
      </c>
      <c r="N2367" s="1" t="s">
        <v>84</v>
      </c>
      <c r="O2367" s="1" t="s">
        <v>35</v>
      </c>
      <c r="P2367" s="3">
        <f>Orders[[#This Row],[Quantity]]*Orders[[#This Row],[UnitPrice]]*(1-Orders[[#This Row],[Discount]])</f>
        <v>50808.84</v>
      </c>
      <c r="Q2367" s="1" t="str">
        <f>IF(AND(Orders[[#This Row],[Order Value]]&gt;50000,Orders[[#This Row],[Status]]="Completed"),"Yes","No")</f>
        <v>No</v>
      </c>
      <c r="R2367" s="1" t="str">
        <f>IF(OR(Orders[[#This Row],[Region]]="Dhaka",Orders[[#This Row],[Region]]="Chattogram"),"Priority","Standard")</f>
        <v>Standard</v>
      </c>
      <c r="S2367" s="1" t="str">
        <f>_xlfn.CONCAT(Orders[[#This Row],[OrderID]],Orders[[#This Row],[CustomerID]],Orders[[#This Row],[Order Value]])</f>
        <v>O02083C047250808.84</v>
      </c>
    </row>
    <row r="2368" spans="1:19" x14ac:dyDescent="0.25">
      <c r="A2368" s="1" t="s">
        <v>2834</v>
      </c>
      <c r="B2368" s="1" t="s">
        <v>300</v>
      </c>
      <c r="C2368" s="1" t="s">
        <v>148</v>
      </c>
      <c r="D2368" s="1" t="str">
        <f>VLOOKUP(C2368,Products[],2,FALSE)</f>
        <v>Audio Classic 927</v>
      </c>
      <c r="E2368" s="1" t="str">
        <f>VLOOKUP(Orders[[#This Row],[ProductID]],Products[],3,FALSE)</f>
        <v>Electronics</v>
      </c>
      <c r="F2368" s="1" t="s">
        <v>55</v>
      </c>
      <c r="G2368" s="1" t="str">
        <f>_xlfn.XLOOKUP(Orders[[#This Row],[CustomerID]],'Customers'!A:A,'Customers'!E:E)</f>
        <v>consumer</v>
      </c>
      <c r="H2368" s="2">
        <v>45564</v>
      </c>
      <c r="I2368" s="2">
        <v>45570</v>
      </c>
      <c r="J2368">
        <v>15</v>
      </c>
      <c r="K2368">
        <v>7670.54</v>
      </c>
      <c r="L2368">
        <v>0.15</v>
      </c>
      <c r="M2368" s="1" t="s">
        <v>14</v>
      </c>
      <c r="N2368" s="1" t="s">
        <v>84</v>
      </c>
      <c r="O2368" s="1" t="s">
        <v>29</v>
      </c>
      <c r="P2368" s="3">
        <f>Orders[[#This Row],[Quantity]]*Orders[[#This Row],[UnitPrice]]*(1-Orders[[#This Row],[Discount]])</f>
        <v>97799.385000000009</v>
      </c>
      <c r="Q2368" s="1" t="str">
        <f>IF(AND(Orders[[#This Row],[Order Value]]&gt;50000,Orders[[#This Row],[Status]]="Completed"),"Yes","No")</f>
        <v>No</v>
      </c>
      <c r="R2368" s="1" t="str">
        <f>IF(OR(Orders[[#This Row],[Region]]="Dhaka",Orders[[#This Row],[Region]]="Chattogram"),"Priority","Standard")</f>
        <v>Standard</v>
      </c>
      <c r="S2368" s="1" t="str">
        <f>_xlfn.CONCAT(Orders[[#This Row],[OrderID]],Orders[[#This Row],[CustomerID]],Orders[[#This Row],[Order Value]])</f>
        <v>O04521C016497799.385</v>
      </c>
    </row>
    <row r="2369" spans="1:19" x14ac:dyDescent="0.25">
      <c r="A2369" s="1" t="s">
        <v>2835</v>
      </c>
      <c r="B2369" s="1" t="s">
        <v>623</v>
      </c>
      <c r="C2369" s="1" t="s">
        <v>58</v>
      </c>
      <c r="D2369" s="1" t="str">
        <f>VLOOKUP(C2369,Products[],2,FALSE)</f>
        <v>Beverages Standard 258</v>
      </c>
      <c r="E2369" s="1" t="str">
        <f>VLOOKUP(Orders[[#This Row],[ProductID]],Products[],3,FALSE)</f>
        <v>Groceries</v>
      </c>
      <c r="F2369" s="1" t="s">
        <v>125</v>
      </c>
      <c r="G2369" s="1" t="str">
        <f>_xlfn.XLOOKUP(Orders[[#This Row],[CustomerID]],'Customers'!A:A,'Customers'!E:E)</f>
        <v>Corporate</v>
      </c>
      <c r="H2369" s="2">
        <v>45430</v>
      </c>
      <c r="I2369" s="2">
        <v>45428</v>
      </c>
      <c r="J2369">
        <v>2</v>
      </c>
      <c r="K2369">
        <v>1927.12</v>
      </c>
      <c r="L2369">
        <v>0.1</v>
      </c>
      <c r="M2369" s="1" t="s">
        <v>39</v>
      </c>
      <c r="N2369" s="1" t="s">
        <v>28</v>
      </c>
      <c r="O2369" s="1" t="s">
        <v>35</v>
      </c>
      <c r="P2369" s="3">
        <f>Orders[[#This Row],[Quantity]]*Orders[[#This Row],[UnitPrice]]*(1-Orders[[#This Row],[Discount]])</f>
        <v>3468.8159999999998</v>
      </c>
      <c r="Q2369" s="1" t="str">
        <f>IF(AND(Orders[[#This Row],[Order Value]]&gt;50000,Orders[[#This Row],[Status]]="Completed"),"Yes","No")</f>
        <v>No</v>
      </c>
      <c r="R2369" s="1" t="str">
        <f>IF(OR(Orders[[#This Row],[Region]]="Dhaka",Orders[[#This Row],[Region]]="Chattogram"),"Priority","Standard")</f>
        <v>Standard</v>
      </c>
      <c r="S2369" s="1" t="str">
        <f>_xlfn.CONCAT(Orders[[#This Row],[OrderID]],Orders[[#This Row],[CustomerID]],Orders[[#This Row],[Order Value]])</f>
        <v>O00159C01043468.816</v>
      </c>
    </row>
    <row r="2370" spans="1:19" x14ac:dyDescent="0.25">
      <c r="A2370" s="1" t="s">
        <v>2836</v>
      </c>
      <c r="B2370" s="1" t="s">
        <v>956</v>
      </c>
      <c r="C2370" s="1" t="s">
        <v>160</v>
      </c>
      <c r="D2370" s="1" t="str">
        <f>VLOOKUP(C2370,Products[],2,FALSE)</f>
        <v>Audio Pro 619</v>
      </c>
      <c r="E2370" s="1" t="str">
        <f>VLOOKUP(Orders[[#This Row],[ProductID]],Products[],3,FALSE)</f>
        <v>Electronics</v>
      </c>
      <c r="F2370" s="1" t="s">
        <v>63</v>
      </c>
      <c r="G2370" s="1" t="str">
        <f>_xlfn.XLOOKUP(Orders[[#This Row],[CustomerID]],'Customers'!A:A,'Customers'!E:E)</f>
        <v>consumer</v>
      </c>
      <c r="H2370" s="2">
        <v>45749</v>
      </c>
      <c r="I2370" s="2">
        <v>45762</v>
      </c>
      <c r="J2370">
        <v>4</v>
      </c>
      <c r="K2370">
        <v>1510.97</v>
      </c>
      <c r="L2370">
        <v>0</v>
      </c>
      <c r="M2370" s="1" t="s">
        <v>20</v>
      </c>
      <c r="N2370" s="1" t="s">
        <v>28</v>
      </c>
      <c r="O2370" s="1" t="s">
        <v>24</v>
      </c>
      <c r="P2370" s="3">
        <f>Orders[[#This Row],[Quantity]]*Orders[[#This Row],[UnitPrice]]*(1-Orders[[#This Row],[Discount]])</f>
        <v>6043.88</v>
      </c>
      <c r="Q2370" s="1" t="str">
        <f>IF(AND(Orders[[#This Row],[Order Value]]&gt;50000,Orders[[#This Row],[Status]]="Completed"),"Yes","No")</f>
        <v>No</v>
      </c>
      <c r="R2370" s="1" t="str">
        <f>IF(OR(Orders[[#This Row],[Region]]="Dhaka",Orders[[#This Row],[Region]]="Chattogram"),"Priority","Standard")</f>
        <v>Priority</v>
      </c>
      <c r="S2370" s="1" t="str">
        <f>_xlfn.CONCAT(Orders[[#This Row],[OrderID]],Orders[[#This Row],[CustomerID]],Orders[[#This Row],[Order Value]])</f>
        <v>O00519C02966043.88</v>
      </c>
    </row>
    <row r="2371" spans="1:19" x14ac:dyDescent="0.25">
      <c r="A2371" s="1" t="s">
        <v>2837</v>
      </c>
      <c r="B2371" s="1" t="s">
        <v>94</v>
      </c>
      <c r="C2371" s="1" t="s">
        <v>71</v>
      </c>
      <c r="D2371" s="1" t="str">
        <f>VLOOKUP(C2371,Products[],2,FALSE)</f>
        <v>Cameras Classic 922</v>
      </c>
      <c r="E2371" s="1" t="str">
        <f>VLOOKUP(Orders[[#This Row],[ProductID]],Products[],3,FALSE)</f>
        <v>Electronics</v>
      </c>
      <c r="F2371" s="1" t="s">
        <v>152</v>
      </c>
      <c r="G2371" s="1" t="str">
        <f>_xlfn.XLOOKUP(Orders[[#This Row],[CustomerID]],'Customers'!A:A,'Customers'!E:E)</f>
        <v>consumer</v>
      </c>
      <c r="H2371" s="2">
        <v>45675</v>
      </c>
      <c r="I2371" s="2">
        <v>45684</v>
      </c>
      <c r="J2371">
        <v>23</v>
      </c>
      <c r="K2371">
        <v>7685.79</v>
      </c>
      <c r="L2371">
        <v>0.05</v>
      </c>
      <c r="M2371" s="1" t="s">
        <v>52</v>
      </c>
      <c r="N2371" s="1" t="s">
        <v>34</v>
      </c>
      <c r="O2371" s="1" t="s">
        <v>24</v>
      </c>
      <c r="P2371" s="3">
        <f>Orders[[#This Row],[Quantity]]*Orders[[#This Row],[UnitPrice]]*(1-Orders[[#This Row],[Discount]])</f>
        <v>167934.51149999999</v>
      </c>
      <c r="Q2371" s="1" t="str">
        <f>IF(AND(Orders[[#This Row],[Order Value]]&gt;50000,Orders[[#This Row],[Status]]="Completed"),"Yes","No")</f>
        <v>Yes</v>
      </c>
      <c r="R2371" s="1" t="str">
        <f>IF(OR(Orders[[#This Row],[Region]]="Dhaka",Orders[[#This Row],[Region]]="Chattogram"),"Priority","Standard")</f>
        <v>Priority</v>
      </c>
      <c r="S2371" s="1" t="str">
        <f>_xlfn.CONCAT(Orders[[#This Row],[OrderID]],Orders[[#This Row],[CustomerID]],Orders[[#This Row],[Order Value]])</f>
        <v>O01142C0407167934.5115</v>
      </c>
    </row>
    <row r="2372" spans="1:19" x14ac:dyDescent="0.25">
      <c r="A2372" s="1" t="s">
        <v>2838</v>
      </c>
      <c r="B2372" s="1" t="s">
        <v>670</v>
      </c>
      <c r="C2372" s="1" t="s">
        <v>270</v>
      </c>
      <c r="D2372" s="1" t="str">
        <f>VLOOKUP(C2372,Products[],2,FALSE)</f>
        <v>Storage Mini 899</v>
      </c>
      <c r="E2372" s="1" t="str">
        <f>VLOOKUP(Orders[[#This Row],[ProductID]],Products[],3,FALSE)</f>
        <v>Furniture</v>
      </c>
      <c r="F2372" s="1" t="s">
        <v>51</v>
      </c>
      <c r="G2372" s="1" t="str">
        <f>_xlfn.XLOOKUP(Orders[[#This Row],[CustomerID]],'Customers'!A:A,'Customers'!E:E)</f>
        <v>consumer</v>
      </c>
      <c r="H2372" s="2">
        <v>45325</v>
      </c>
      <c r="I2372" s="2">
        <v>45336</v>
      </c>
      <c r="J2372">
        <v>23</v>
      </c>
      <c r="K2372">
        <v>1132.1300000000001</v>
      </c>
      <c r="L2372">
        <v>0.1</v>
      </c>
      <c r="M2372" s="1" t="s">
        <v>20</v>
      </c>
      <c r="N2372" s="1" t="s">
        <v>34</v>
      </c>
      <c r="O2372" s="1" t="s">
        <v>21</v>
      </c>
      <c r="P2372" s="3">
        <f>Orders[[#This Row],[Quantity]]*Orders[[#This Row],[UnitPrice]]*(1-Orders[[#This Row],[Discount]])</f>
        <v>23435.091</v>
      </c>
      <c r="Q2372" s="1" t="str">
        <f>IF(AND(Orders[[#This Row],[Order Value]]&gt;50000,Orders[[#This Row],[Status]]="Completed"),"Yes","No")</f>
        <v>No</v>
      </c>
      <c r="R2372" s="1" t="str">
        <f>IF(OR(Orders[[#This Row],[Region]]="Dhaka",Orders[[#This Row],[Region]]="Chattogram"),"Priority","Standard")</f>
        <v>Priority</v>
      </c>
      <c r="S2372" s="1" t="str">
        <f>_xlfn.CONCAT(Orders[[#This Row],[OrderID]],Orders[[#This Row],[CustomerID]],Orders[[#This Row],[Order Value]])</f>
        <v>O04688C026923435.091</v>
      </c>
    </row>
    <row r="2373" spans="1:19" x14ac:dyDescent="0.25">
      <c r="A2373" s="1" t="s">
        <v>2839</v>
      </c>
      <c r="B2373" s="1" t="s">
        <v>480</v>
      </c>
      <c r="C2373" s="1" t="s">
        <v>197</v>
      </c>
      <c r="D2373" s="1" t="str">
        <f>VLOOKUP(C2373,Products[],2,FALSE)</f>
        <v>Chairs Prime 149</v>
      </c>
      <c r="E2373" s="1" t="str">
        <f>VLOOKUP(Orders[[#This Row],[ProductID]],Products[],3,FALSE)</f>
        <v>Furniture</v>
      </c>
      <c r="F2373" s="1" t="s">
        <v>51</v>
      </c>
      <c r="G2373" s="1" t="str">
        <f>_xlfn.XLOOKUP(Orders[[#This Row],[CustomerID]],'Customers'!A:A,'Customers'!E:E)</f>
        <v>Corporate</v>
      </c>
      <c r="H2373" s="2">
        <v>45803</v>
      </c>
      <c r="I2373" s="2">
        <v>45810</v>
      </c>
      <c r="J2373">
        <v>17</v>
      </c>
      <c r="K2373">
        <v>3148.3</v>
      </c>
      <c r="L2373">
        <v>0.05</v>
      </c>
      <c r="M2373" s="1" t="s">
        <v>20</v>
      </c>
      <c r="N2373" s="1" t="s">
        <v>34</v>
      </c>
      <c r="O2373" s="1" t="s">
        <v>35</v>
      </c>
      <c r="P2373" s="3">
        <f>Orders[[#This Row],[Quantity]]*Orders[[#This Row],[UnitPrice]]*(1-Orders[[#This Row],[Discount]])</f>
        <v>50845.045000000006</v>
      </c>
      <c r="Q2373" s="1" t="str">
        <f>IF(AND(Orders[[#This Row],[Order Value]]&gt;50000,Orders[[#This Row],[Status]]="Completed"),"Yes","No")</f>
        <v>Yes</v>
      </c>
      <c r="R2373" s="1" t="str">
        <f>IF(OR(Orders[[#This Row],[Region]]="Dhaka",Orders[[#This Row],[Region]]="Chattogram"),"Priority","Standard")</f>
        <v>Priority</v>
      </c>
      <c r="S2373" s="1" t="str">
        <f>_xlfn.CONCAT(Orders[[#This Row],[OrderID]],Orders[[#This Row],[CustomerID]],Orders[[#This Row],[Order Value]])</f>
        <v>O03146C015750845.045</v>
      </c>
    </row>
    <row r="2374" spans="1:19" x14ac:dyDescent="0.25">
      <c r="A2374" s="1" t="s">
        <v>2840</v>
      </c>
      <c r="B2374" s="1" t="s">
        <v>103</v>
      </c>
      <c r="C2374" s="1" t="s">
        <v>473</v>
      </c>
      <c r="D2374" s="1" t="str">
        <f>VLOOKUP(C2374,Products[],2,FALSE)</f>
        <v>Laptops Prime 770</v>
      </c>
      <c r="E2374" s="1" t="str">
        <f>VLOOKUP(Orders[[#This Row],[ProductID]],Products[],3,FALSE)</f>
        <v>Electronics</v>
      </c>
      <c r="F2374" s="1" t="s">
        <v>23</v>
      </c>
      <c r="G2374" s="1" t="str">
        <f>_xlfn.XLOOKUP(Orders[[#This Row],[CustomerID]],'Customers'!A:A,'Customers'!E:E)</f>
        <v>consumer</v>
      </c>
      <c r="H2374" s="2">
        <v>45412</v>
      </c>
      <c r="I2374" s="2">
        <v>45418</v>
      </c>
      <c r="J2374">
        <v>14</v>
      </c>
      <c r="K2374">
        <v>7683.22</v>
      </c>
      <c r="L2374">
        <v>0</v>
      </c>
      <c r="M2374" s="1" t="s">
        <v>52</v>
      </c>
      <c r="N2374" s="1" t="s">
        <v>15</v>
      </c>
      <c r="O2374" s="1" t="s">
        <v>35</v>
      </c>
      <c r="P2374" s="3">
        <f>Orders[[#This Row],[Quantity]]*Orders[[#This Row],[UnitPrice]]*(1-Orders[[#This Row],[Discount]])</f>
        <v>107565.08</v>
      </c>
      <c r="Q2374" s="1" t="str">
        <f>IF(AND(Orders[[#This Row],[Order Value]]&gt;50000,Orders[[#This Row],[Status]]="Completed"),"Yes","No")</f>
        <v>No</v>
      </c>
      <c r="R2374" s="1" t="str">
        <f>IF(OR(Orders[[#This Row],[Region]]="Dhaka",Orders[[#This Row],[Region]]="Chattogram"),"Priority","Standard")</f>
        <v>Priority</v>
      </c>
      <c r="S2374" s="1" t="str">
        <f>_xlfn.CONCAT(Orders[[#This Row],[OrderID]],Orders[[#This Row],[CustomerID]],Orders[[#This Row],[Order Value]])</f>
        <v>O05300C0203107565.08</v>
      </c>
    </row>
    <row r="2375" spans="1:19" x14ac:dyDescent="0.25">
      <c r="A2375" s="1" t="s">
        <v>2841</v>
      </c>
      <c r="B2375" s="1" t="s">
        <v>767</v>
      </c>
      <c r="C2375" s="1" t="s">
        <v>111</v>
      </c>
      <c r="D2375" s="1" t="str">
        <f>VLOOKUP(C2375,Products[],2,FALSE)</f>
        <v>Footwear Eco 867</v>
      </c>
      <c r="E2375" s="1" t="str">
        <f>VLOOKUP(Orders[[#This Row],[ProductID]],Products[],3,FALSE)</f>
        <v>Apparel</v>
      </c>
      <c r="F2375" s="1" t="s">
        <v>55</v>
      </c>
      <c r="G2375" s="1" t="str">
        <f>_xlfn.XLOOKUP(Orders[[#This Row],[CustomerID]],'Customers'!A:A,'Customers'!E:E)</f>
        <v>Home Office</v>
      </c>
      <c r="H2375" s="2">
        <v>45658</v>
      </c>
      <c r="I2375" s="2">
        <v>45660</v>
      </c>
      <c r="J2375">
        <v>15</v>
      </c>
      <c r="K2375">
        <v>4549.79</v>
      </c>
      <c r="L2375">
        <v>0.2</v>
      </c>
      <c r="M2375" s="1" t="s">
        <v>14</v>
      </c>
      <c r="N2375" s="1" t="s">
        <v>34</v>
      </c>
      <c r="O2375" s="1" t="s">
        <v>24</v>
      </c>
      <c r="P2375" s="3">
        <f>Orders[[#This Row],[Quantity]]*Orders[[#This Row],[UnitPrice]]*(1-Orders[[#This Row],[Discount]])</f>
        <v>54597.48000000001</v>
      </c>
      <c r="Q2375" s="1" t="str">
        <f>IF(AND(Orders[[#This Row],[Order Value]]&gt;50000,Orders[[#This Row],[Status]]="Completed"),"Yes","No")</f>
        <v>Yes</v>
      </c>
      <c r="R2375" s="1" t="str">
        <f>IF(OR(Orders[[#This Row],[Region]]="Dhaka",Orders[[#This Row],[Region]]="Chattogram"),"Priority","Standard")</f>
        <v>Standard</v>
      </c>
      <c r="S2375" s="1" t="str">
        <f>_xlfn.CONCAT(Orders[[#This Row],[OrderID]],Orders[[#This Row],[CustomerID]],Orders[[#This Row],[Order Value]])</f>
        <v>O03494C013954597.48</v>
      </c>
    </row>
    <row r="2376" spans="1:19" x14ac:dyDescent="0.25">
      <c r="A2376" s="1" t="s">
        <v>2842</v>
      </c>
      <c r="B2376" s="1" t="s">
        <v>498</v>
      </c>
      <c r="C2376" s="1" t="s">
        <v>174</v>
      </c>
      <c r="D2376" s="1" t="str">
        <f>VLOOKUP(C2376,Products[],2,FALSE)</f>
        <v>Women Eco 309</v>
      </c>
      <c r="E2376" s="1" t="str">
        <f>VLOOKUP(Orders[[#This Row],[ProductID]],Products[],3,FALSE)</f>
        <v>Apparel</v>
      </c>
      <c r="F2376" s="1" t="s">
        <v>79</v>
      </c>
      <c r="G2376" s="1" t="str">
        <f>_xlfn.XLOOKUP(Orders[[#This Row],[CustomerID]],'Customers'!A:A,'Customers'!E:E)</f>
        <v>SMB</v>
      </c>
      <c r="H2376" s="2">
        <v>45459</v>
      </c>
      <c r="I2376" s="2">
        <v>45465</v>
      </c>
      <c r="J2376">
        <v>22</v>
      </c>
      <c r="K2376">
        <v>1197.45</v>
      </c>
      <c r="L2376">
        <v>0</v>
      </c>
      <c r="M2376" s="1" t="s">
        <v>20</v>
      </c>
      <c r="N2376" s="1" t="s">
        <v>15</v>
      </c>
      <c r="O2376" s="1" t="s">
        <v>29</v>
      </c>
      <c r="P2376" s="3">
        <f>Orders[[#This Row],[Quantity]]*Orders[[#This Row],[UnitPrice]]*(1-Orders[[#This Row],[Discount]])</f>
        <v>26343.9</v>
      </c>
      <c r="Q2376" s="1" t="str">
        <f>IF(AND(Orders[[#This Row],[Order Value]]&gt;50000,Orders[[#This Row],[Status]]="Completed"),"Yes","No")</f>
        <v>No</v>
      </c>
      <c r="R2376" s="1" t="str">
        <f>IF(OR(Orders[[#This Row],[Region]]="Dhaka",Orders[[#This Row],[Region]]="Chattogram"),"Priority","Standard")</f>
        <v>Priority</v>
      </c>
      <c r="S2376" s="1" t="str">
        <f>_xlfn.CONCAT(Orders[[#This Row],[OrderID]],Orders[[#This Row],[CustomerID]],Orders[[#This Row],[Order Value]])</f>
        <v>O04283C017326343.9</v>
      </c>
    </row>
    <row r="2377" spans="1:19" x14ac:dyDescent="0.25">
      <c r="A2377" s="1" t="s">
        <v>2843</v>
      </c>
      <c r="B2377" s="1" t="s">
        <v>520</v>
      </c>
      <c r="C2377" s="1" t="s">
        <v>154</v>
      </c>
      <c r="D2377" s="1" t="str">
        <f>VLOOKUP(C2377,Products[],2,FALSE)</f>
        <v>Household Standard 873</v>
      </c>
      <c r="E2377" s="1" t="str">
        <f>VLOOKUP(Orders[[#This Row],[ProductID]],Products[],3,FALSE)</f>
        <v>Groceries</v>
      </c>
      <c r="F2377" s="1" t="s">
        <v>42</v>
      </c>
      <c r="G2377" s="1" t="str">
        <f>_xlfn.XLOOKUP(Orders[[#This Row],[CustomerID]],'Customers'!A:A,'Customers'!E:E)</f>
        <v>Corporate</v>
      </c>
      <c r="H2377" s="2">
        <v>45452</v>
      </c>
      <c r="I2377" s="2">
        <v>45451</v>
      </c>
      <c r="J2377">
        <v>12</v>
      </c>
      <c r="K2377">
        <v>112.88</v>
      </c>
      <c r="L2377">
        <v>0.1</v>
      </c>
      <c r="M2377" s="1" t="s">
        <v>52</v>
      </c>
      <c r="N2377" s="1" t="s">
        <v>28</v>
      </c>
      <c r="O2377" s="1" t="s">
        <v>21</v>
      </c>
      <c r="P2377" s="3">
        <f>Orders[[#This Row],[Quantity]]*Orders[[#This Row],[UnitPrice]]*(1-Orders[[#This Row],[Discount]])</f>
        <v>1219.104</v>
      </c>
      <c r="Q2377" s="1" t="str">
        <f>IF(AND(Orders[[#This Row],[Order Value]]&gt;50000,Orders[[#This Row],[Status]]="Completed"),"Yes","No")</f>
        <v>No</v>
      </c>
      <c r="R2377" s="1" t="str">
        <f>IF(OR(Orders[[#This Row],[Region]]="Dhaka",Orders[[#This Row],[Region]]="Chattogram"),"Priority","Standard")</f>
        <v>Priority</v>
      </c>
      <c r="S2377" s="1" t="str">
        <f>_xlfn.CONCAT(Orders[[#This Row],[OrderID]],Orders[[#This Row],[CustomerID]],Orders[[#This Row],[Order Value]])</f>
        <v>O01396C02291219.104</v>
      </c>
    </row>
    <row r="2378" spans="1:19" x14ac:dyDescent="0.25">
      <c r="A2378" s="1" t="s">
        <v>2844</v>
      </c>
      <c r="B2378" s="1" t="s">
        <v>604</v>
      </c>
      <c r="C2378" s="1" t="s">
        <v>102</v>
      </c>
      <c r="D2378" s="1" t="str">
        <f>VLOOKUP(C2378,Products[],2,FALSE)</f>
        <v>Pens Mini 821</v>
      </c>
      <c r="E2378" s="1" t="str">
        <f>VLOOKUP(Orders[[#This Row],[ProductID]],Products[],3,FALSE)</f>
        <v>Office Supplies</v>
      </c>
      <c r="F2378" s="1" t="s">
        <v>19</v>
      </c>
      <c r="G2378" s="1" t="str">
        <f>_xlfn.XLOOKUP(Orders[[#This Row],[CustomerID]],'Customers'!A:A,'Customers'!E:E)</f>
        <v>consumer</v>
      </c>
      <c r="H2378" s="2">
        <v>45523</v>
      </c>
      <c r="I2378" s="2">
        <v>45522</v>
      </c>
      <c r="J2378">
        <v>12</v>
      </c>
      <c r="K2378">
        <v>6555.11</v>
      </c>
      <c r="L2378">
        <v>0</v>
      </c>
      <c r="M2378" s="1" t="s">
        <v>52</v>
      </c>
      <c r="N2378" s="1" t="s">
        <v>34</v>
      </c>
      <c r="O2378" s="1" t="s">
        <v>35</v>
      </c>
      <c r="P2378" s="3">
        <f>Orders[[#This Row],[Quantity]]*Orders[[#This Row],[UnitPrice]]*(1-Orders[[#This Row],[Discount]])</f>
        <v>78661.319999999992</v>
      </c>
      <c r="Q2378" s="1" t="str">
        <f>IF(AND(Orders[[#This Row],[Order Value]]&gt;50000,Orders[[#This Row],[Status]]="Completed"),"Yes","No")</f>
        <v>Yes</v>
      </c>
      <c r="R2378" s="1" t="str">
        <f>IF(OR(Orders[[#This Row],[Region]]="Dhaka",Orders[[#This Row],[Region]]="Chattogram"),"Priority","Standard")</f>
        <v>Priority</v>
      </c>
      <c r="S2378" s="1" t="str">
        <f>_xlfn.CONCAT(Orders[[#This Row],[OrderID]],Orders[[#This Row],[CustomerID]],Orders[[#This Row],[Order Value]])</f>
        <v>O02178C047978661.32</v>
      </c>
    </row>
    <row r="2379" spans="1:19" x14ac:dyDescent="0.25">
      <c r="A2379" s="1" t="s">
        <v>2845</v>
      </c>
      <c r="B2379" s="1" t="s">
        <v>72</v>
      </c>
      <c r="C2379" s="1" t="s">
        <v>111</v>
      </c>
      <c r="D2379" s="1" t="str">
        <f>VLOOKUP(C2379,Products[],2,FALSE)</f>
        <v>Footwear Eco 867</v>
      </c>
      <c r="E2379" s="1" t="str">
        <f>VLOOKUP(Orders[[#This Row],[ProductID]],Products[],3,FALSE)</f>
        <v>Apparel</v>
      </c>
      <c r="F2379" s="1" t="s">
        <v>23</v>
      </c>
      <c r="G2379" s="1" t="str">
        <f>_xlfn.XLOOKUP(Orders[[#This Row],[CustomerID]],'Customers'!A:A,'Customers'!E:E)</f>
        <v>consumer</v>
      </c>
      <c r="H2379" s="2">
        <v>45610</v>
      </c>
      <c r="I2379" s="2">
        <v>45614</v>
      </c>
      <c r="J2379">
        <v>21</v>
      </c>
      <c r="K2379">
        <v>3708.29</v>
      </c>
      <c r="L2379">
        <v>0.1</v>
      </c>
      <c r="M2379" s="1" t="s">
        <v>52</v>
      </c>
      <c r="N2379" s="1" t="s">
        <v>34</v>
      </c>
      <c r="O2379" s="1" t="s">
        <v>24</v>
      </c>
      <c r="P2379" s="3">
        <f>Orders[[#This Row],[Quantity]]*Orders[[#This Row],[UnitPrice]]*(1-Orders[[#This Row],[Discount]])</f>
        <v>70086.680999999997</v>
      </c>
      <c r="Q2379" s="1" t="str">
        <f>IF(AND(Orders[[#This Row],[Order Value]]&gt;50000,Orders[[#This Row],[Status]]="Completed"),"Yes","No")</f>
        <v>Yes</v>
      </c>
      <c r="R2379" s="1" t="str">
        <f>IF(OR(Orders[[#This Row],[Region]]="Dhaka",Orders[[#This Row],[Region]]="Chattogram"),"Priority","Standard")</f>
        <v>Priority</v>
      </c>
      <c r="S2379" s="1" t="str">
        <f>_xlfn.CONCAT(Orders[[#This Row],[OrderID]],Orders[[#This Row],[CustomerID]],Orders[[#This Row],[Order Value]])</f>
        <v>O00748C023770086.681</v>
      </c>
    </row>
    <row r="2380" spans="1:19" x14ac:dyDescent="0.25">
      <c r="A2380" s="1" t="s">
        <v>2846</v>
      </c>
      <c r="B2380" s="1" t="s">
        <v>459</v>
      </c>
      <c r="C2380" s="1" t="s">
        <v>162</v>
      </c>
      <c r="D2380" s="1" t="str">
        <f>VLOOKUP(C2380,Products[],2,FALSE)</f>
        <v>Binders Lite 852</v>
      </c>
      <c r="E2380" s="1" t="str">
        <f>VLOOKUP(Orders[[#This Row],[ProductID]],Products[],3,FALSE)</f>
        <v>Office Supplies</v>
      </c>
      <c r="F2380" s="1" t="s">
        <v>105</v>
      </c>
      <c r="G2380" s="1" t="str">
        <f>_xlfn.XLOOKUP(Orders[[#This Row],[CustomerID]],'Customers'!A:A,'Customers'!E:E)</f>
        <v>SMB</v>
      </c>
      <c r="H2380" s="2">
        <v>45570</v>
      </c>
      <c r="I2380" s="2">
        <v>45581</v>
      </c>
      <c r="J2380">
        <v>9</v>
      </c>
      <c r="K2380">
        <v>1565.23</v>
      </c>
      <c r="L2380">
        <v>0.1</v>
      </c>
      <c r="M2380" s="1" t="s">
        <v>20</v>
      </c>
      <c r="N2380" s="1" t="s">
        <v>84</v>
      </c>
      <c r="O2380" s="1" t="s">
        <v>24</v>
      </c>
      <c r="P2380" s="3">
        <f>Orders[[#This Row],[Quantity]]*Orders[[#This Row],[UnitPrice]]*(1-Orders[[#This Row],[Discount]])</f>
        <v>12678.362999999999</v>
      </c>
      <c r="Q2380" s="1" t="str">
        <f>IF(AND(Orders[[#This Row],[Order Value]]&gt;50000,Orders[[#This Row],[Status]]="Completed"),"Yes","No")</f>
        <v>No</v>
      </c>
      <c r="R2380" s="1" t="str">
        <f>IF(OR(Orders[[#This Row],[Region]]="Dhaka",Orders[[#This Row],[Region]]="Chattogram"),"Priority","Standard")</f>
        <v>Priority</v>
      </c>
      <c r="S2380" s="1" t="str">
        <f>_xlfn.CONCAT(Orders[[#This Row],[OrderID]],Orders[[#This Row],[CustomerID]],Orders[[#This Row],[Order Value]])</f>
        <v>O04418C044112678.363</v>
      </c>
    </row>
    <row r="2381" spans="1:19" x14ac:dyDescent="0.25">
      <c r="A2381" s="1" t="s">
        <v>2847</v>
      </c>
      <c r="B2381" s="1" t="s">
        <v>714</v>
      </c>
      <c r="C2381" s="1" t="s">
        <v>41</v>
      </c>
      <c r="D2381" s="1" t="str">
        <f>VLOOKUP(C2381,Products[],2,FALSE)</f>
        <v>Personal Care Mini 941</v>
      </c>
      <c r="E2381" s="1" t="str">
        <f>VLOOKUP(Orders[[#This Row],[ProductID]],Products[],3,FALSE)</f>
        <v>Groceries</v>
      </c>
      <c r="F2381" s="1" t="s">
        <v>125</v>
      </c>
      <c r="G2381" s="1" t="str">
        <f>_xlfn.XLOOKUP(Orders[[#This Row],[CustomerID]],'Customers'!A:A,'Customers'!E:E)</f>
        <v>consumer</v>
      </c>
      <c r="H2381" s="2">
        <v>45457</v>
      </c>
      <c r="I2381" s="2">
        <v>45460</v>
      </c>
      <c r="J2381">
        <v>8</v>
      </c>
      <c r="K2381">
        <v>7390</v>
      </c>
      <c r="L2381">
        <v>0.05</v>
      </c>
      <c r="M2381" s="1" t="s">
        <v>43</v>
      </c>
      <c r="N2381" s="1" t="s">
        <v>34</v>
      </c>
      <c r="O2381" s="1" t="s">
        <v>21</v>
      </c>
      <c r="P2381" s="3">
        <f>Orders[[#This Row],[Quantity]]*Orders[[#This Row],[UnitPrice]]*(1-Orders[[#This Row],[Discount]])</f>
        <v>56164</v>
      </c>
      <c r="Q2381" s="1" t="str">
        <f>IF(AND(Orders[[#This Row],[Order Value]]&gt;50000,Orders[[#This Row],[Status]]="Completed"),"Yes","No")</f>
        <v>Yes</v>
      </c>
      <c r="R2381" s="1" t="str">
        <f>IF(OR(Orders[[#This Row],[Region]]="Dhaka",Orders[[#This Row],[Region]]="Chattogram"),"Priority","Standard")</f>
        <v>Standard</v>
      </c>
      <c r="S2381" s="1" t="str">
        <f>_xlfn.CONCAT(Orders[[#This Row],[OrderID]],Orders[[#This Row],[CustomerID]],Orders[[#This Row],[Order Value]])</f>
        <v>O05317C016656164</v>
      </c>
    </row>
    <row r="2382" spans="1:19" x14ac:dyDescent="0.25">
      <c r="A2382" s="1" t="s">
        <v>2848</v>
      </c>
      <c r="B2382" s="1" t="s">
        <v>147</v>
      </c>
      <c r="C2382" s="1" t="s">
        <v>124</v>
      </c>
      <c r="D2382" s="1" t="str">
        <f>VLOOKUP(C2382,Products[],2,FALSE)</f>
        <v>Decor Lite 474</v>
      </c>
      <c r="E2382" s="1" t="str">
        <f>VLOOKUP(Orders[[#This Row],[ProductID]],Products[],3,FALSE)</f>
        <v>Furniture</v>
      </c>
      <c r="F2382" s="1" t="s">
        <v>125</v>
      </c>
      <c r="G2382" s="1" t="str">
        <f>_xlfn.XLOOKUP(Orders[[#This Row],[CustomerID]],'Customers'!A:A,'Customers'!E:E)</f>
        <v>Consumer</v>
      </c>
      <c r="H2382" s="2">
        <v>45430</v>
      </c>
      <c r="I2382" s="2">
        <v>45437</v>
      </c>
      <c r="J2382">
        <v>13</v>
      </c>
      <c r="K2382">
        <v>6137.49</v>
      </c>
      <c r="L2382">
        <v>0.2</v>
      </c>
      <c r="M2382" s="1" t="s">
        <v>14</v>
      </c>
      <c r="N2382" s="1" t="s">
        <v>34</v>
      </c>
      <c r="O2382" s="1" t="s">
        <v>21</v>
      </c>
      <c r="P2382" s="3">
        <f>Orders[[#This Row],[Quantity]]*Orders[[#This Row],[UnitPrice]]*(1-Orders[[#This Row],[Discount]])</f>
        <v>63829.896000000001</v>
      </c>
      <c r="Q2382" s="1" t="str">
        <f>IF(AND(Orders[[#This Row],[Order Value]]&gt;50000,Orders[[#This Row],[Status]]="Completed"),"Yes","No")</f>
        <v>Yes</v>
      </c>
      <c r="R2382" s="1" t="str">
        <f>IF(OR(Orders[[#This Row],[Region]]="Dhaka",Orders[[#This Row],[Region]]="Chattogram"),"Priority","Standard")</f>
        <v>Standard</v>
      </c>
      <c r="S2382" s="1" t="str">
        <f>_xlfn.CONCAT(Orders[[#This Row],[OrderID]],Orders[[#This Row],[CustomerID]],Orders[[#This Row],[Order Value]])</f>
        <v>O05709C015563829.896</v>
      </c>
    </row>
    <row r="2383" spans="1:19" x14ac:dyDescent="0.25">
      <c r="A2383" s="1" t="s">
        <v>2849</v>
      </c>
      <c r="B2383" s="1" t="s">
        <v>247</v>
      </c>
      <c r="C2383" s="1" t="s">
        <v>58</v>
      </c>
      <c r="D2383" s="1" t="str">
        <f>VLOOKUP(C2383,Products[],2,FALSE)</f>
        <v>Beverages Standard 258</v>
      </c>
      <c r="E2383" s="1" t="str">
        <f>VLOOKUP(Orders[[#This Row],[ProductID]],Products[],3,FALSE)</f>
        <v>Groceries</v>
      </c>
      <c r="F2383" s="1" t="s">
        <v>55</v>
      </c>
      <c r="G2383" s="1" t="str">
        <f>_xlfn.XLOOKUP(Orders[[#This Row],[CustomerID]],'Customers'!A:A,'Customers'!E:E)</f>
        <v>consumer</v>
      </c>
      <c r="H2383" s="2">
        <v>46016</v>
      </c>
      <c r="I2383" s="2">
        <v>46023</v>
      </c>
      <c r="J2383">
        <v>7</v>
      </c>
      <c r="K2383">
        <v>2399.3000000000002</v>
      </c>
      <c r="L2383">
        <v>0.2</v>
      </c>
      <c r="M2383" s="1" t="s">
        <v>39</v>
      </c>
      <c r="N2383" s="1" t="s">
        <v>34</v>
      </c>
      <c r="O2383" s="1" t="s">
        <v>29</v>
      </c>
      <c r="P2383" s="3">
        <f>Orders[[#This Row],[Quantity]]*Orders[[#This Row],[UnitPrice]]*(1-Orders[[#This Row],[Discount]])</f>
        <v>13436.080000000002</v>
      </c>
      <c r="Q2383" s="1" t="str">
        <f>IF(AND(Orders[[#This Row],[Order Value]]&gt;50000,Orders[[#This Row],[Status]]="Completed"),"Yes","No")</f>
        <v>No</v>
      </c>
      <c r="R2383" s="1" t="str">
        <f>IF(OR(Orders[[#This Row],[Region]]="Dhaka",Orders[[#This Row],[Region]]="Chattogram"),"Priority","Standard")</f>
        <v>Standard</v>
      </c>
      <c r="S2383" s="1" t="str">
        <f>_xlfn.CONCAT(Orders[[#This Row],[OrderID]],Orders[[#This Row],[CustomerID]],Orders[[#This Row],[Order Value]])</f>
        <v>O00762C006913436.08</v>
      </c>
    </row>
    <row r="2384" spans="1:19" x14ac:dyDescent="0.25">
      <c r="A2384" s="1" t="s">
        <v>2850</v>
      </c>
      <c r="B2384" s="1" t="s">
        <v>799</v>
      </c>
      <c r="C2384" s="1" t="s">
        <v>12</v>
      </c>
      <c r="D2384" s="1" t="str">
        <f>VLOOKUP(C2384,Products[],2,FALSE)</f>
        <v>Beverages Plus 578</v>
      </c>
      <c r="E2384" s="1" t="str">
        <f>VLOOKUP(Orders[[#This Row],[ProductID]],Products[],3,FALSE)</f>
        <v>Groceries</v>
      </c>
      <c r="F2384" s="1" t="s">
        <v>47</v>
      </c>
      <c r="G2384" s="1" t="str">
        <f>_xlfn.XLOOKUP(Orders[[#This Row],[CustomerID]],'Customers'!A:A,'Customers'!E:E)</f>
        <v>Corporate</v>
      </c>
      <c r="H2384" s="2">
        <v>45427</v>
      </c>
      <c r="I2384" s="2">
        <v>45437</v>
      </c>
      <c r="J2384">
        <v>3</v>
      </c>
      <c r="K2384">
        <v>702.54</v>
      </c>
      <c r="L2384">
        <v>0.15</v>
      </c>
      <c r="M2384" s="1" t="s">
        <v>14</v>
      </c>
      <c r="N2384" s="1" t="s">
        <v>28</v>
      </c>
      <c r="O2384" s="1" t="s">
        <v>24</v>
      </c>
      <c r="P2384" s="3">
        <f>Orders[[#This Row],[Quantity]]*Orders[[#This Row],[UnitPrice]]*(1-Orders[[#This Row],[Discount]])</f>
        <v>1791.4769999999999</v>
      </c>
      <c r="Q2384" s="1" t="str">
        <f>IF(AND(Orders[[#This Row],[Order Value]]&gt;50000,Orders[[#This Row],[Status]]="Completed"),"Yes","No")</f>
        <v>No</v>
      </c>
      <c r="R2384" s="1" t="str">
        <f>IF(OR(Orders[[#This Row],[Region]]="Dhaka",Orders[[#This Row],[Region]]="Chattogram"),"Priority","Standard")</f>
        <v>Standard</v>
      </c>
      <c r="S2384" s="1" t="str">
        <f>_xlfn.CONCAT(Orders[[#This Row],[OrderID]],Orders[[#This Row],[CustomerID]],Orders[[#This Row],[Order Value]])</f>
        <v>O04263C04721791.477</v>
      </c>
    </row>
    <row r="2385" spans="1:19" x14ac:dyDescent="0.25">
      <c r="A2385" s="1" t="s">
        <v>2851</v>
      </c>
      <c r="B2385" s="1" t="s">
        <v>1302</v>
      </c>
      <c r="C2385" s="1" t="s">
        <v>46</v>
      </c>
      <c r="D2385" s="1" t="str">
        <f>VLOOKUP(C2385,Products[],2,FALSE)</f>
        <v>Tables Max 631</v>
      </c>
      <c r="E2385" s="1" t="str">
        <f>VLOOKUP(Orders[[#This Row],[ProductID]],Products[],3,FALSE)</f>
        <v>Furniture</v>
      </c>
      <c r="F2385" s="1" t="s">
        <v>152</v>
      </c>
      <c r="G2385" s="1" t="str">
        <f>_xlfn.XLOOKUP(Orders[[#This Row],[CustomerID]],'Customers'!A:A,'Customers'!E:E)</f>
        <v>Consumer</v>
      </c>
      <c r="H2385" s="2">
        <v>45795</v>
      </c>
      <c r="I2385" s="2">
        <v>45795</v>
      </c>
      <c r="J2385">
        <v>5</v>
      </c>
      <c r="K2385">
        <v>1845.33</v>
      </c>
      <c r="L2385">
        <v>0.05</v>
      </c>
      <c r="M2385" s="1" t="s">
        <v>52</v>
      </c>
      <c r="N2385" s="1" t="s">
        <v>28</v>
      </c>
      <c r="O2385" s="1" t="s">
        <v>21</v>
      </c>
      <c r="P2385" s="3">
        <f>Orders[[#This Row],[Quantity]]*Orders[[#This Row],[UnitPrice]]*(1-Orders[[#This Row],[Discount]])</f>
        <v>8765.3174999999992</v>
      </c>
      <c r="Q2385" s="1" t="str">
        <f>IF(AND(Orders[[#This Row],[Order Value]]&gt;50000,Orders[[#This Row],[Status]]="Completed"),"Yes","No")</f>
        <v>No</v>
      </c>
      <c r="R2385" s="1" t="str">
        <f>IF(OR(Orders[[#This Row],[Region]]="Dhaka",Orders[[#This Row],[Region]]="Chattogram"),"Priority","Standard")</f>
        <v>Priority</v>
      </c>
      <c r="S2385" s="1" t="str">
        <f>_xlfn.CONCAT(Orders[[#This Row],[OrderID]],Orders[[#This Row],[CustomerID]],Orders[[#This Row],[Order Value]])</f>
        <v>O01425C00888765.3175</v>
      </c>
    </row>
    <row r="2386" spans="1:19" x14ac:dyDescent="0.25">
      <c r="A2386" s="1" t="s">
        <v>2852</v>
      </c>
      <c r="B2386" s="1" t="s">
        <v>180</v>
      </c>
      <c r="C2386" s="1" t="s">
        <v>102</v>
      </c>
      <c r="D2386" s="1" t="str">
        <f>VLOOKUP(C2386,Products[],2,FALSE)</f>
        <v>Pens Mini 821</v>
      </c>
      <c r="E2386" s="1" t="str">
        <f>VLOOKUP(Orders[[#This Row],[ProductID]],Products[],3,FALSE)</f>
        <v>Office Supplies</v>
      </c>
      <c r="F2386" s="1" t="s">
        <v>19</v>
      </c>
      <c r="G2386" s="1" t="str">
        <f>_xlfn.XLOOKUP(Orders[[#This Row],[CustomerID]],'Customers'!A:A,'Customers'!E:E)</f>
        <v>Corporate</v>
      </c>
      <c r="H2386" s="2">
        <v>45893</v>
      </c>
      <c r="I2386" s="2">
        <v>45896</v>
      </c>
      <c r="J2386">
        <v>22</v>
      </c>
      <c r="K2386">
        <v>7789.63</v>
      </c>
      <c r="L2386">
        <v>0</v>
      </c>
      <c r="M2386" s="1" t="s">
        <v>20</v>
      </c>
      <c r="N2386" s="1" t="s">
        <v>34</v>
      </c>
      <c r="O2386" s="1" t="s">
        <v>21</v>
      </c>
      <c r="P2386" s="3">
        <f>Orders[[#This Row],[Quantity]]*Orders[[#This Row],[UnitPrice]]*(1-Orders[[#This Row],[Discount]])</f>
        <v>171371.86000000002</v>
      </c>
      <c r="Q2386" s="1" t="str">
        <f>IF(AND(Orders[[#This Row],[Order Value]]&gt;50000,Orders[[#This Row],[Status]]="Completed"),"Yes","No")</f>
        <v>Yes</v>
      </c>
      <c r="R2386" s="1" t="str">
        <f>IF(OR(Orders[[#This Row],[Region]]="Dhaka",Orders[[#This Row],[Region]]="Chattogram"),"Priority","Standard")</f>
        <v>Priority</v>
      </c>
      <c r="S2386" s="1" t="str">
        <f>_xlfn.CONCAT(Orders[[#This Row],[OrderID]],Orders[[#This Row],[CustomerID]],Orders[[#This Row],[Order Value]])</f>
        <v>O05094C0301171371.86</v>
      </c>
    </row>
    <row r="2387" spans="1:19" x14ac:dyDescent="0.25">
      <c r="A2387" s="1" t="s">
        <v>2853</v>
      </c>
      <c r="B2387" s="1" t="s">
        <v>1061</v>
      </c>
      <c r="C2387" s="1" t="s">
        <v>104</v>
      </c>
      <c r="D2387" s="1" t="str">
        <f>VLOOKUP(C2387,Products[],2,FALSE)</f>
        <v>Audio Prime 238</v>
      </c>
      <c r="E2387" s="1" t="str">
        <f>VLOOKUP(Orders[[#This Row],[ProductID]],Products[],3,FALSE)</f>
        <v>Electronics</v>
      </c>
      <c r="F2387" s="1" t="s">
        <v>79</v>
      </c>
      <c r="G2387" s="1" t="str">
        <f>_xlfn.XLOOKUP(Orders[[#This Row],[CustomerID]],'Customers'!A:A,'Customers'!E:E)</f>
        <v>Corporate</v>
      </c>
      <c r="H2387" s="2">
        <v>45335</v>
      </c>
      <c r="I2387" s="2">
        <v>45348</v>
      </c>
      <c r="J2387">
        <v>10</v>
      </c>
      <c r="K2387">
        <v>6572.59</v>
      </c>
      <c r="L2387">
        <v>0</v>
      </c>
      <c r="M2387" s="1" t="s">
        <v>14</v>
      </c>
      <c r="N2387" s="1" t="s">
        <v>34</v>
      </c>
      <c r="O2387" s="1" t="s">
        <v>24</v>
      </c>
      <c r="P2387" s="3">
        <f>Orders[[#This Row],[Quantity]]*Orders[[#This Row],[UnitPrice]]*(1-Orders[[#This Row],[Discount]])</f>
        <v>65725.899999999994</v>
      </c>
      <c r="Q2387" s="1" t="str">
        <f>IF(AND(Orders[[#This Row],[Order Value]]&gt;50000,Orders[[#This Row],[Status]]="Completed"),"Yes","No")</f>
        <v>Yes</v>
      </c>
      <c r="R2387" s="1" t="str">
        <f>IF(OR(Orders[[#This Row],[Region]]="Dhaka",Orders[[#This Row],[Region]]="Chattogram"),"Priority","Standard")</f>
        <v>Standard</v>
      </c>
      <c r="S2387" s="1" t="str">
        <f>_xlfn.CONCAT(Orders[[#This Row],[OrderID]],Orders[[#This Row],[CustomerID]],Orders[[#This Row],[Order Value]])</f>
        <v>O03867C001565725.9</v>
      </c>
    </row>
    <row r="2388" spans="1:19" x14ac:dyDescent="0.25">
      <c r="A2388" s="1" t="s">
        <v>2854</v>
      </c>
      <c r="B2388" s="1" t="s">
        <v>482</v>
      </c>
      <c r="C2388" s="1" t="s">
        <v>267</v>
      </c>
      <c r="D2388" s="1" t="str">
        <f>VLOOKUP(C2388,Products[],2,FALSE)</f>
        <v>Decor Prime 953</v>
      </c>
      <c r="E2388" s="1" t="str">
        <f>VLOOKUP(Orders[[#This Row],[ProductID]],Products[],3,FALSE)</f>
        <v>Furniture</v>
      </c>
      <c r="F2388" s="1" t="s">
        <v>125</v>
      </c>
      <c r="G2388" s="1" t="str">
        <f>_xlfn.XLOOKUP(Orders[[#This Row],[CustomerID]],'Customers'!A:A,'Customers'!E:E)</f>
        <v>SMB</v>
      </c>
      <c r="H2388" s="2">
        <v>45995</v>
      </c>
      <c r="I2388" s="2">
        <v>46001</v>
      </c>
      <c r="J2388">
        <v>15</v>
      </c>
      <c r="K2388">
        <v>2292.34</v>
      </c>
      <c r="L2388">
        <v>0.15</v>
      </c>
      <c r="M2388" s="1" t="s">
        <v>52</v>
      </c>
      <c r="N2388" s="1" t="s">
        <v>84</v>
      </c>
      <c r="O2388" s="1" t="s">
        <v>21</v>
      </c>
      <c r="P2388" s="3">
        <f>Orders[[#This Row],[Quantity]]*Orders[[#This Row],[UnitPrice]]*(1-Orders[[#This Row],[Discount]])</f>
        <v>29227.335000000003</v>
      </c>
      <c r="Q2388" s="1" t="str">
        <f>IF(AND(Orders[[#This Row],[Order Value]]&gt;50000,Orders[[#This Row],[Status]]="Completed"),"Yes","No")</f>
        <v>No</v>
      </c>
      <c r="R2388" s="1" t="str">
        <f>IF(OR(Orders[[#This Row],[Region]]="Dhaka",Orders[[#This Row],[Region]]="Chattogram"),"Priority","Standard")</f>
        <v>Priority</v>
      </c>
      <c r="S2388" s="1" t="str">
        <f>_xlfn.CONCAT(Orders[[#This Row],[OrderID]],Orders[[#This Row],[CustomerID]],Orders[[#This Row],[Order Value]])</f>
        <v>O01087C046729227.335</v>
      </c>
    </row>
    <row r="2389" spans="1:19" x14ac:dyDescent="0.25">
      <c r="A2389" s="1" t="s">
        <v>2855</v>
      </c>
      <c r="B2389" s="1" t="s">
        <v>1099</v>
      </c>
      <c r="C2389" s="1" t="s">
        <v>87</v>
      </c>
      <c r="D2389" s="1" t="str">
        <f>VLOOKUP(C2389,Products[],2,FALSE)</f>
        <v>Storage Plus 812</v>
      </c>
      <c r="E2389" s="1" t="str">
        <f>VLOOKUP(Orders[[#This Row],[ProductID]],Products[],3,FALSE)</f>
        <v>Furniture</v>
      </c>
      <c r="F2389" s="1" t="s">
        <v>152</v>
      </c>
      <c r="G2389" s="1" t="str">
        <f>_xlfn.XLOOKUP(Orders[[#This Row],[CustomerID]],'Customers'!A:A,'Customers'!E:E)</f>
        <v>SMB</v>
      </c>
      <c r="H2389" s="2">
        <v>45505</v>
      </c>
      <c r="I2389" s="2">
        <v>45504</v>
      </c>
      <c r="J2389">
        <v>3</v>
      </c>
      <c r="K2389">
        <v>908.73</v>
      </c>
      <c r="L2389">
        <v>0</v>
      </c>
      <c r="M2389" s="1" t="s">
        <v>52</v>
      </c>
      <c r="N2389" s="1" t="s">
        <v>34</v>
      </c>
      <c r="O2389" s="1" t="s">
        <v>29</v>
      </c>
      <c r="P2389" s="3">
        <f>Orders[[#This Row],[Quantity]]*Orders[[#This Row],[UnitPrice]]*(1-Orders[[#This Row],[Discount]])</f>
        <v>2726.19</v>
      </c>
      <c r="Q2389" s="1" t="str">
        <f>IF(AND(Orders[[#This Row],[Order Value]]&gt;50000,Orders[[#This Row],[Status]]="Completed"),"Yes","No")</f>
        <v>No</v>
      </c>
      <c r="R2389" s="1" t="str">
        <f>IF(OR(Orders[[#This Row],[Region]]="Dhaka",Orders[[#This Row],[Region]]="Chattogram"),"Priority","Standard")</f>
        <v>Priority</v>
      </c>
      <c r="S2389" s="1" t="str">
        <f>_xlfn.CONCAT(Orders[[#This Row],[OrderID]],Orders[[#This Row],[CustomerID]],Orders[[#This Row],[Order Value]])</f>
        <v>O01618C01172726.19</v>
      </c>
    </row>
    <row r="2390" spans="1:19" x14ac:dyDescent="0.25">
      <c r="A2390" s="1" t="s">
        <v>2856</v>
      </c>
      <c r="B2390" s="1" t="s">
        <v>553</v>
      </c>
      <c r="C2390" s="1" t="s">
        <v>87</v>
      </c>
      <c r="D2390" s="1" t="str">
        <f>VLOOKUP(C2390,Products[],2,FALSE)</f>
        <v>Storage Plus 812</v>
      </c>
      <c r="E2390" s="1" t="str">
        <f>VLOOKUP(Orders[[#This Row],[ProductID]],Products[],3,FALSE)</f>
        <v>Furniture</v>
      </c>
      <c r="F2390" s="1" t="s">
        <v>55</v>
      </c>
      <c r="G2390" s="1" t="str">
        <f>_xlfn.XLOOKUP(Orders[[#This Row],[CustomerID]],'Customers'!A:A,'Customers'!E:E)</f>
        <v>consumer</v>
      </c>
      <c r="H2390" s="2">
        <v>45378</v>
      </c>
      <c r="I2390" s="2">
        <v>45380</v>
      </c>
      <c r="J2390">
        <v>7</v>
      </c>
      <c r="K2390">
        <v>7556.01</v>
      </c>
      <c r="L2390">
        <v>0</v>
      </c>
      <c r="M2390" s="1" t="s">
        <v>39</v>
      </c>
      <c r="N2390" s="1" t="s">
        <v>15</v>
      </c>
      <c r="O2390" s="1" t="s">
        <v>24</v>
      </c>
      <c r="P2390" s="3">
        <f>Orders[[#This Row],[Quantity]]*Orders[[#This Row],[UnitPrice]]*(1-Orders[[#This Row],[Discount]])</f>
        <v>52892.07</v>
      </c>
      <c r="Q2390" s="1" t="str">
        <f>IF(AND(Orders[[#This Row],[Order Value]]&gt;50000,Orders[[#This Row],[Status]]="Completed"),"Yes","No")</f>
        <v>No</v>
      </c>
      <c r="R2390" s="1" t="str">
        <f>IF(OR(Orders[[#This Row],[Region]]="Dhaka",Orders[[#This Row],[Region]]="Chattogram"),"Priority","Standard")</f>
        <v>Standard</v>
      </c>
      <c r="S2390" s="1" t="str">
        <f>_xlfn.CONCAT(Orders[[#This Row],[OrderID]],Orders[[#This Row],[CustomerID]],Orders[[#This Row],[Order Value]])</f>
        <v>O00434C015152892.07</v>
      </c>
    </row>
    <row r="2391" spans="1:19" x14ac:dyDescent="0.25">
      <c r="A2391" s="1" t="s">
        <v>2857</v>
      </c>
      <c r="B2391" s="1" t="s">
        <v>419</v>
      </c>
      <c r="C2391" s="1" t="s">
        <v>27</v>
      </c>
      <c r="D2391" s="1" t="str">
        <f>VLOOKUP(C2391,Products[],2,FALSE)</f>
        <v>Women Eco 225</v>
      </c>
      <c r="E2391" s="1" t="str">
        <f>VLOOKUP(Orders[[#This Row],[ProductID]],Products[],3,FALSE)</f>
        <v>Apparel</v>
      </c>
      <c r="F2391" s="1" t="s">
        <v>33</v>
      </c>
      <c r="G2391" s="1" t="str">
        <f>_xlfn.XLOOKUP(Orders[[#This Row],[CustomerID]],'Customers'!A:A,'Customers'!E:E)</f>
        <v>SMB</v>
      </c>
      <c r="H2391" s="2">
        <v>45650</v>
      </c>
      <c r="I2391" s="2">
        <v>45661</v>
      </c>
      <c r="J2391">
        <v>1</v>
      </c>
      <c r="K2391">
        <v>2266.42</v>
      </c>
      <c r="L2391">
        <v>0.2</v>
      </c>
      <c r="M2391" s="1" t="s">
        <v>52</v>
      </c>
      <c r="N2391" s="1" t="s">
        <v>15</v>
      </c>
      <c r="O2391" s="1" t="s">
        <v>21</v>
      </c>
      <c r="P2391" s="3">
        <f>Orders[[#This Row],[Quantity]]*Orders[[#This Row],[UnitPrice]]*(1-Orders[[#This Row],[Discount]])</f>
        <v>1813.1360000000002</v>
      </c>
      <c r="Q2391" s="1" t="str">
        <f>IF(AND(Orders[[#This Row],[Order Value]]&gt;50000,Orders[[#This Row],[Status]]="Completed"),"Yes","No")</f>
        <v>No</v>
      </c>
      <c r="R2391" s="1" t="str">
        <f>IF(OR(Orders[[#This Row],[Region]]="Dhaka",Orders[[#This Row],[Region]]="Chattogram"),"Priority","Standard")</f>
        <v>Priority</v>
      </c>
      <c r="S2391" s="1" t="str">
        <f>_xlfn.CONCAT(Orders[[#This Row],[OrderID]],Orders[[#This Row],[CustomerID]],Orders[[#This Row],[Order Value]])</f>
        <v>O01476C04251813.136</v>
      </c>
    </row>
    <row r="2392" spans="1:19" x14ac:dyDescent="0.25">
      <c r="A2392" s="1" t="s">
        <v>2858</v>
      </c>
      <c r="B2392" s="1" t="s">
        <v>362</v>
      </c>
      <c r="C2392" s="1" t="s">
        <v>154</v>
      </c>
      <c r="D2392" s="1" t="str">
        <f>VLOOKUP(C2392,Products[],2,FALSE)</f>
        <v>Household Standard 873</v>
      </c>
      <c r="E2392" s="1" t="str">
        <f>VLOOKUP(Orders[[#This Row],[ProductID]],Products[],3,FALSE)</f>
        <v>Groceries</v>
      </c>
      <c r="F2392" s="1" t="s">
        <v>42</v>
      </c>
      <c r="G2392" s="1" t="str">
        <f>_xlfn.XLOOKUP(Orders[[#This Row],[CustomerID]],'Customers'!A:A,'Customers'!E:E)</f>
        <v>Consumer</v>
      </c>
      <c r="H2392" s="2">
        <v>45868</v>
      </c>
      <c r="I2392" s="2">
        <v>45872</v>
      </c>
      <c r="J2392">
        <v>9</v>
      </c>
      <c r="K2392">
        <v>2014.31</v>
      </c>
      <c r="L2392">
        <v>0</v>
      </c>
      <c r="M2392" s="1" t="s">
        <v>52</v>
      </c>
      <c r="N2392" s="1" t="s">
        <v>34</v>
      </c>
      <c r="O2392" s="1" t="s">
        <v>29</v>
      </c>
      <c r="P2392" s="3">
        <f>Orders[[#This Row],[Quantity]]*Orders[[#This Row],[UnitPrice]]*(1-Orders[[#This Row],[Discount]])</f>
        <v>18128.79</v>
      </c>
      <c r="Q2392" s="1" t="str">
        <f>IF(AND(Orders[[#This Row],[Order Value]]&gt;50000,Orders[[#This Row],[Status]]="Completed"),"Yes","No")</f>
        <v>No</v>
      </c>
      <c r="R2392" s="1" t="str">
        <f>IF(OR(Orders[[#This Row],[Region]]="Dhaka",Orders[[#This Row],[Region]]="Chattogram"),"Priority","Standard")</f>
        <v>Priority</v>
      </c>
      <c r="S2392" s="1" t="str">
        <f>_xlfn.CONCAT(Orders[[#This Row],[OrderID]],Orders[[#This Row],[CustomerID]],Orders[[#This Row],[Order Value]])</f>
        <v>O04167C019818128.79</v>
      </c>
    </row>
    <row r="2393" spans="1:19" x14ac:dyDescent="0.25">
      <c r="A2393" s="1" t="s">
        <v>2859</v>
      </c>
      <c r="B2393" s="1" t="s">
        <v>550</v>
      </c>
      <c r="C2393" s="1" t="s">
        <v>473</v>
      </c>
      <c r="D2393" s="1" t="str">
        <f>VLOOKUP(C2393,Products[],2,FALSE)</f>
        <v>Laptops Prime 770</v>
      </c>
      <c r="E2393" s="1" t="str">
        <f>VLOOKUP(Orders[[#This Row],[ProductID]],Products[],3,FALSE)</f>
        <v>Electronics</v>
      </c>
      <c r="F2393" s="1" t="s">
        <v>55</v>
      </c>
      <c r="G2393" s="1" t="str">
        <f>_xlfn.XLOOKUP(Orders[[#This Row],[CustomerID]],'Customers'!A:A,'Customers'!E:E)</f>
        <v>Consumer</v>
      </c>
      <c r="H2393" s="2">
        <v>45711</v>
      </c>
      <c r="I2393" s="2">
        <v>45712</v>
      </c>
      <c r="J2393">
        <v>24</v>
      </c>
      <c r="K2393">
        <v>5636.96</v>
      </c>
      <c r="L2393">
        <v>0.15</v>
      </c>
      <c r="M2393" s="1" t="s">
        <v>39</v>
      </c>
      <c r="N2393" s="1" t="s">
        <v>15</v>
      </c>
      <c r="O2393" s="1" t="s">
        <v>29</v>
      </c>
      <c r="P2393" s="3">
        <f>Orders[[#This Row],[Quantity]]*Orders[[#This Row],[UnitPrice]]*(1-Orders[[#This Row],[Discount]])</f>
        <v>114993.984</v>
      </c>
      <c r="Q2393" s="1" t="str">
        <f>IF(AND(Orders[[#This Row],[Order Value]]&gt;50000,Orders[[#This Row],[Status]]="Completed"),"Yes","No")</f>
        <v>No</v>
      </c>
      <c r="R2393" s="1" t="str">
        <f>IF(OR(Orders[[#This Row],[Region]]="Dhaka",Orders[[#This Row],[Region]]="Chattogram"),"Priority","Standard")</f>
        <v>Standard</v>
      </c>
      <c r="S2393" s="1" t="str">
        <f>_xlfn.CONCAT(Orders[[#This Row],[OrderID]],Orders[[#This Row],[CustomerID]],Orders[[#This Row],[Order Value]])</f>
        <v>O00108C0496114993.984</v>
      </c>
    </row>
    <row r="2394" spans="1:19" x14ac:dyDescent="0.25">
      <c r="A2394" s="1" t="s">
        <v>2860</v>
      </c>
      <c r="B2394" s="1" t="s">
        <v>1434</v>
      </c>
      <c r="C2394" s="1" t="s">
        <v>114</v>
      </c>
      <c r="D2394" s="1" t="str">
        <f>VLOOKUP(C2394,Products[],2,FALSE)</f>
        <v>Snacks Standard 963</v>
      </c>
      <c r="E2394" s="1" t="str">
        <f>VLOOKUP(Orders[[#This Row],[ProductID]],Products[],3,FALSE)</f>
        <v>Groceries</v>
      </c>
      <c r="F2394" s="1" t="s">
        <v>13</v>
      </c>
      <c r="G2394" s="1" t="str">
        <f>_xlfn.XLOOKUP(Orders[[#This Row],[CustomerID]],'Customers'!A:A,'Customers'!E:E)</f>
        <v>Corporate</v>
      </c>
      <c r="H2394" s="2">
        <v>45860</v>
      </c>
      <c r="I2394" s="2">
        <v>45865</v>
      </c>
      <c r="J2394">
        <v>15</v>
      </c>
      <c r="K2394">
        <v>4925.57</v>
      </c>
      <c r="L2394">
        <v>0</v>
      </c>
      <c r="M2394" s="1" t="s">
        <v>52</v>
      </c>
      <c r="N2394" s="1" t="s">
        <v>34</v>
      </c>
      <c r="O2394" s="1" t="s">
        <v>29</v>
      </c>
      <c r="P2394" s="3">
        <f>Orders[[#This Row],[Quantity]]*Orders[[#This Row],[UnitPrice]]*(1-Orders[[#This Row],[Discount]])</f>
        <v>73883.549999999988</v>
      </c>
      <c r="Q2394" s="1" t="str">
        <f>IF(AND(Orders[[#This Row],[Order Value]]&gt;50000,Orders[[#This Row],[Status]]="Completed"),"Yes","No")</f>
        <v>Yes</v>
      </c>
      <c r="R2394" s="1" t="str">
        <f>IF(OR(Orders[[#This Row],[Region]]="Dhaka",Orders[[#This Row],[Region]]="Chattogram"),"Priority","Standard")</f>
        <v>Priority</v>
      </c>
      <c r="S2394" s="1" t="str">
        <f>_xlfn.CONCAT(Orders[[#This Row],[OrderID]],Orders[[#This Row],[CustomerID]],Orders[[#This Row],[Order Value]])</f>
        <v>O04216C010673883.55</v>
      </c>
    </row>
    <row r="2395" spans="1:19" x14ac:dyDescent="0.25">
      <c r="A2395" s="1" t="s">
        <v>2861</v>
      </c>
      <c r="B2395" s="1" t="s">
        <v>94</v>
      </c>
      <c r="C2395" s="1" t="s">
        <v>162</v>
      </c>
      <c r="D2395" s="1" t="str">
        <f>VLOOKUP(C2395,Products[],2,FALSE)</f>
        <v>Binders Lite 852</v>
      </c>
      <c r="E2395" s="1" t="str">
        <f>VLOOKUP(Orders[[#This Row],[ProductID]],Products[],3,FALSE)</f>
        <v>Office Supplies</v>
      </c>
      <c r="F2395" s="1" t="s">
        <v>79</v>
      </c>
      <c r="G2395" s="1" t="str">
        <f>_xlfn.XLOOKUP(Orders[[#This Row],[CustomerID]],'Customers'!A:A,'Customers'!E:E)</f>
        <v>consumer</v>
      </c>
      <c r="H2395" s="2">
        <v>45893</v>
      </c>
      <c r="I2395" s="2">
        <v>45900</v>
      </c>
      <c r="J2395">
        <v>6</v>
      </c>
      <c r="K2395">
        <v>2887.19</v>
      </c>
      <c r="L2395">
        <v>0</v>
      </c>
      <c r="M2395" s="1" t="s">
        <v>43</v>
      </c>
      <c r="N2395" s="1" t="s">
        <v>34</v>
      </c>
      <c r="O2395" s="1" t="s">
        <v>24</v>
      </c>
      <c r="P2395" s="3">
        <f>Orders[[#This Row],[Quantity]]*Orders[[#This Row],[UnitPrice]]*(1-Orders[[#This Row],[Discount]])</f>
        <v>17323.14</v>
      </c>
      <c r="Q2395" s="1" t="str">
        <f>IF(AND(Orders[[#This Row],[Order Value]]&gt;50000,Orders[[#This Row],[Status]]="Completed"),"Yes","No")</f>
        <v>No</v>
      </c>
      <c r="R2395" s="1" t="str">
        <f>IF(OR(Orders[[#This Row],[Region]]="Dhaka",Orders[[#This Row],[Region]]="Chattogram"),"Priority","Standard")</f>
        <v>Standard</v>
      </c>
      <c r="S2395" s="1" t="str">
        <f>_xlfn.CONCAT(Orders[[#This Row],[OrderID]],Orders[[#This Row],[CustomerID]],Orders[[#This Row],[Order Value]])</f>
        <v>O02105C040717323.14</v>
      </c>
    </row>
    <row r="2396" spans="1:19" x14ac:dyDescent="0.25">
      <c r="A2396" s="1" t="s">
        <v>2862</v>
      </c>
      <c r="B2396" s="1" t="s">
        <v>1142</v>
      </c>
      <c r="C2396" s="1" t="s">
        <v>58</v>
      </c>
      <c r="D2396" s="1" t="str">
        <f>VLOOKUP(C2396,Products[],2,FALSE)</f>
        <v>Beverages Standard 258</v>
      </c>
      <c r="E2396" s="1" t="str">
        <f>VLOOKUP(Orders[[#This Row],[ProductID]],Products[],3,FALSE)</f>
        <v>Groceries</v>
      </c>
      <c r="F2396" s="1" t="s">
        <v>63</v>
      </c>
      <c r="G2396" s="1" t="str">
        <f>_xlfn.XLOOKUP(Orders[[#This Row],[CustomerID]],'Customers'!A:A,'Customers'!E:E)</f>
        <v>Home Office</v>
      </c>
      <c r="H2396" s="2">
        <v>45994</v>
      </c>
      <c r="I2396" s="2">
        <v>46004</v>
      </c>
      <c r="J2396">
        <v>11</v>
      </c>
      <c r="K2396">
        <v>2883.01</v>
      </c>
      <c r="L2396">
        <v>0</v>
      </c>
      <c r="M2396" s="1" t="s">
        <v>14</v>
      </c>
      <c r="N2396" s="1" t="s">
        <v>34</v>
      </c>
      <c r="O2396" s="1" t="s">
        <v>29</v>
      </c>
      <c r="P2396" s="3">
        <f>Orders[[#This Row],[Quantity]]*Orders[[#This Row],[UnitPrice]]*(1-Orders[[#This Row],[Discount]])</f>
        <v>31713.11</v>
      </c>
      <c r="Q2396" s="1" t="str">
        <f>IF(AND(Orders[[#This Row],[Order Value]]&gt;50000,Orders[[#This Row],[Status]]="Completed"),"Yes","No")</f>
        <v>No</v>
      </c>
      <c r="R2396" s="1" t="str">
        <f>IF(OR(Orders[[#This Row],[Region]]="Dhaka",Orders[[#This Row],[Region]]="Chattogram"),"Priority","Standard")</f>
        <v>Standard</v>
      </c>
      <c r="S2396" s="1" t="str">
        <f>_xlfn.CONCAT(Orders[[#This Row],[OrderID]],Orders[[#This Row],[CustomerID]],Orders[[#This Row],[Order Value]])</f>
        <v>O02941C019731713.11</v>
      </c>
    </row>
    <row r="2397" spans="1:19" x14ac:dyDescent="0.25">
      <c r="A2397" s="1" t="s">
        <v>2863</v>
      </c>
      <c r="B2397" s="1" t="s">
        <v>719</v>
      </c>
      <c r="C2397" s="1" t="s">
        <v>46</v>
      </c>
      <c r="D2397" s="1" t="str">
        <f>VLOOKUP(C2397,Products[],2,FALSE)</f>
        <v>Tables Max 631</v>
      </c>
      <c r="E2397" s="1" t="str">
        <f>VLOOKUP(Orders[[#This Row],[ProductID]],Products[],3,FALSE)</f>
        <v>Furniture</v>
      </c>
      <c r="F2397" s="1" t="s">
        <v>23</v>
      </c>
      <c r="G2397" s="1" t="str">
        <f>_xlfn.XLOOKUP(Orders[[#This Row],[CustomerID]],'Customers'!A:A,'Customers'!E:E)</f>
        <v>Home Office</v>
      </c>
      <c r="H2397" s="2">
        <v>45790</v>
      </c>
      <c r="I2397" s="2">
        <v>45792</v>
      </c>
      <c r="J2397">
        <v>6</v>
      </c>
      <c r="K2397">
        <v>5411.25</v>
      </c>
      <c r="L2397">
        <v>0</v>
      </c>
      <c r="M2397" s="1" t="s">
        <v>14</v>
      </c>
      <c r="N2397" s="1" t="s">
        <v>34</v>
      </c>
      <c r="O2397" s="1" t="s">
        <v>35</v>
      </c>
      <c r="P2397" s="3">
        <f>Orders[[#This Row],[Quantity]]*Orders[[#This Row],[UnitPrice]]*(1-Orders[[#This Row],[Discount]])</f>
        <v>32467.5</v>
      </c>
      <c r="Q2397" s="1" t="str">
        <f>IF(AND(Orders[[#This Row],[Order Value]]&gt;50000,Orders[[#This Row],[Status]]="Completed"),"Yes","No")</f>
        <v>No</v>
      </c>
      <c r="R2397" s="1" t="str">
        <f>IF(OR(Orders[[#This Row],[Region]]="Dhaka",Orders[[#This Row],[Region]]="Chattogram"),"Priority","Standard")</f>
        <v>Standard</v>
      </c>
      <c r="S2397" s="1" t="str">
        <f>_xlfn.CONCAT(Orders[[#This Row],[OrderID]],Orders[[#This Row],[CustomerID]],Orders[[#This Row],[Order Value]])</f>
        <v>O04967C000532467.5</v>
      </c>
    </row>
    <row r="2398" spans="1:19" x14ac:dyDescent="0.25">
      <c r="A2398" s="1" t="s">
        <v>2864</v>
      </c>
      <c r="B2398" s="1" t="s">
        <v>329</v>
      </c>
      <c r="C2398" s="1" t="s">
        <v>473</v>
      </c>
      <c r="D2398" s="1" t="str">
        <f>VLOOKUP(C2398,Products[],2,FALSE)</f>
        <v>Laptops Prime 770</v>
      </c>
      <c r="E2398" s="1" t="str">
        <f>VLOOKUP(Orders[[#This Row],[ProductID]],Products[],3,FALSE)</f>
        <v>Electronics</v>
      </c>
      <c r="F2398" s="1" t="s">
        <v>63</v>
      </c>
      <c r="G2398" s="1" t="str">
        <f>_xlfn.XLOOKUP(Orders[[#This Row],[CustomerID]],'Customers'!A:A,'Customers'!E:E)</f>
        <v>SMB</v>
      </c>
      <c r="H2398" s="2">
        <v>45846</v>
      </c>
      <c r="I2398" s="2">
        <v>45847</v>
      </c>
      <c r="J2398">
        <v>10</v>
      </c>
      <c r="K2398">
        <v>1094.53</v>
      </c>
      <c r="L2398">
        <v>0.1</v>
      </c>
      <c r="M2398" s="1" t="s">
        <v>14</v>
      </c>
      <c r="N2398" s="1" t="s">
        <v>34</v>
      </c>
      <c r="O2398" s="1" t="s">
        <v>29</v>
      </c>
      <c r="P2398" s="3">
        <f>Orders[[#This Row],[Quantity]]*Orders[[#This Row],[UnitPrice]]*(1-Orders[[#This Row],[Discount]])</f>
        <v>9850.77</v>
      </c>
      <c r="Q2398" s="1" t="str">
        <f>IF(AND(Orders[[#This Row],[Order Value]]&gt;50000,Orders[[#This Row],[Status]]="Completed"),"Yes","No")</f>
        <v>No</v>
      </c>
      <c r="R2398" s="1" t="str">
        <f>IF(OR(Orders[[#This Row],[Region]]="Dhaka",Orders[[#This Row],[Region]]="Chattogram"),"Priority","Standard")</f>
        <v>Standard</v>
      </c>
      <c r="S2398" s="1" t="str">
        <f>_xlfn.CONCAT(Orders[[#This Row],[OrderID]],Orders[[#This Row],[CustomerID]],Orders[[#This Row],[Order Value]])</f>
        <v>O04666C04409850.77</v>
      </c>
    </row>
    <row r="2399" spans="1:19" hidden="1" x14ac:dyDescent="0.25">
      <c r="A2399" s="1" t="s">
        <v>2865</v>
      </c>
      <c r="B2399" s="1" t="s">
        <v>802</v>
      </c>
      <c r="C2399" s="1" t="s">
        <v>38</v>
      </c>
      <c r="D2399" s="1" t="e">
        <f>VLOOKUP(C2399,Products[],2,FALSE)</f>
        <v>#N/A</v>
      </c>
      <c r="E2399" s="1" t="e">
        <f>VLOOKUP(Orders[[#This Row],[ProductID]],Products[],3,FALSE)</f>
        <v>#N/A</v>
      </c>
      <c r="F2399" s="1" t="s">
        <v>55</v>
      </c>
      <c r="G2399" s="1" t="str">
        <f>_xlfn.XLOOKUP(Orders[[#This Row],[CustomerID]],'Customers'!A:A,'Customers'!E:E)</f>
        <v>Consumer</v>
      </c>
      <c r="H2399" s="2">
        <v>45858</v>
      </c>
      <c r="I2399" s="2">
        <v>45861</v>
      </c>
      <c r="J2399">
        <v>17</v>
      </c>
      <c r="K2399">
        <v>5360.24</v>
      </c>
      <c r="L2399">
        <v>0</v>
      </c>
      <c r="M2399" s="1" t="s">
        <v>14</v>
      </c>
      <c r="N2399" s="1" t="s">
        <v>34</v>
      </c>
      <c r="O2399" s="1" t="s">
        <v>21</v>
      </c>
      <c r="P2399" s="3">
        <f>Orders[[#This Row],[Quantity]]*Orders[[#This Row],[UnitPrice]]*(1-Orders[[#This Row],[Discount]])</f>
        <v>91124.08</v>
      </c>
      <c r="Q2399" s="1" t="str">
        <f>IF(AND(Orders[[#This Row],[Order Value]]&gt;50000,Orders[[#This Row],[Status]]="Completed"),"Yes","No")</f>
        <v>Yes</v>
      </c>
      <c r="R2399" s="1" t="str">
        <f>IF(OR(Orders[[#This Row],[Region]]="Dhaka",Orders[[#This Row],[Region]]="Chattogram"),"Priority","Standard")</f>
        <v>Standard</v>
      </c>
      <c r="S2399" s="1" t="str">
        <f>_xlfn.CONCAT(Orders[[#This Row],[OrderID]],Orders[[#This Row],[CustomerID]],Orders[[#This Row],[Order Value]])</f>
        <v>O01657C041091124.08</v>
      </c>
    </row>
    <row r="2400" spans="1:19" x14ac:dyDescent="0.25">
      <c r="A2400" s="1" t="s">
        <v>2866</v>
      </c>
      <c r="B2400" s="1" t="s">
        <v>1350</v>
      </c>
      <c r="C2400" s="1" t="s">
        <v>218</v>
      </c>
      <c r="D2400" s="1" t="str">
        <f>VLOOKUP(C2400,Products[],2,FALSE)</f>
        <v>Kids Eco 762</v>
      </c>
      <c r="E2400" s="1" t="str">
        <f>VLOOKUP(Orders[[#This Row],[ProductID]],Products[],3,FALSE)</f>
        <v>Apparel</v>
      </c>
      <c r="F2400" s="1" t="s">
        <v>63</v>
      </c>
      <c r="G2400" s="1" t="str">
        <f>_xlfn.XLOOKUP(Orders[[#This Row],[CustomerID]],'Customers'!A:A,'Customers'!E:E)</f>
        <v>Consumer</v>
      </c>
      <c r="H2400" s="2">
        <v>45784</v>
      </c>
      <c r="I2400" s="2">
        <v>45782</v>
      </c>
      <c r="J2400">
        <v>12</v>
      </c>
      <c r="K2400">
        <v>6435.24</v>
      </c>
      <c r="L2400">
        <v>0.15</v>
      </c>
      <c r="M2400" s="1" t="s">
        <v>14</v>
      </c>
      <c r="N2400" s="1" t="s">
        <v>34</v>
      </c>
      <c r="O2400" s="1" t="s">
        <v>24</v>
      </c>
      <c r="P2400" s="3">
        <f>Orders[[#This Row],[Quantity]]*Orders[[#This Row],[UnitPrice]]*(1-Orders[[#This Row],[Discount]])</f>
        <v>65639.448000000004</v>
      </c>
      <c r="Q2400" s="1" t="str">
        <f>IF(AND(Orders[[#This Row],[Order Value]]&gt;50000,Orders[[#This Row],[Status]]="Completed"),"Yes","No")</f>
        <v>Yes</v>
      </c>
      <c r="R2400" s="1" t="str">
        <f>IF(OR(Orders[[#This Row],[Region]]="Dhaka",Orders[[#This Row],[Region]]="Chattogram"),"Priority","Standard")</f>
        <v>Standard</v>
      </c>
      <c r="S2400" s="1" t="str">
        <f>_xlfn.CONCAT(Orders[[#This Row],[OrderID]],Orders[[#This Row],[CustomerID]],Orders[[#This Row],[Order Value]])</f>
        <v>O05662C016765639.448</v>
      </c>
    </row>
    <row r="2401" spans="1:19" x14ac:dyDescent="0.25">
      <c r="A2401" s="1" t="s">
        <v>2867</v>
      </c>
      <c r="B2401" s="1" t="s">
        <v>1291</v>
      </c>
      <c r="C2401" s="1" t="s">
        <v>73</v>
      </c>
      <c r="D2401" s="1" t="str">
        <f>VLOOKUP(C2401,Products[],2,FALSE)</f>
        <v>Mobile Accessories Max 508</v>
      </c>
      <c r="E2401" s="1" t="str">
        <f>VLOOKUP(Orders[[#This Row],[ProductID]],Products[],3,FALSE)</f>
        <v>Electronics</v>
      </c>
      <c r="F2401" s="1" t="s">
        <v>152</v>
      </c>
      <c r="G2401" s="1" t="str">
        <f>_xlfn.XLOOKUP(Orders[[#This Row],[CustomerID]],'Customers'!A:A,'Customers'!E:E)</f>
        <v>Home Office</v>
      </c>
      <c r="H2401" s="2">
        <v>45675</v>
      </c>
      <c r="I2401" s="2">
        <v>45682</v>
      </c>
      <c r="J2401">
        <v>19</v>
      </c>
      <c r="K2401">
        <v>570.02</v>
      </c>
      <c r="L2401">
        <v>0</v>
      </c>
      <c r="M2401" s="1" t="s">
        <v>20</v>
      </c>
      <c r="N2401" s="1" t="s">
        <v>34</v>
      </c>
      <c r="O2401" s="1" t="s">
        <v>21</v>
      </c>
      <c r="P2401" s="3">
        <f>Orders[[#This Row],[Quantity]]*Orders[[#This Row],[UnitPrice]]*(1-Orders[[#This Row],[Discount]])</f>
        <v>10830.38</v>
      </c>
      <c r="Q2401" s="1" t="str">
        <f>IF(AND(Orders[[#This Row],[Order Value]]&gt;50000,Orders[[#This Row],[Status]]="Completed"),"Yes","No")</f>
        <v>No</v>
      </c>
      <c r="R2401" s="1" t="str">
        <f>IF(OR(Orders[[#This Row],[Region]]="Dhaka",Orders[[#This Row],[Region]]="Chattogram"),"Priority","Standard")</f>
        <v>Priority</v>
      </c>
      <c r="S2401" s="1" t="str">
        <f>_xlfn.CONCAT(Orders[[#This Row],[OrderID]],Orders[[#This Row],[CustomerID]],Orders[[#This Row],[Order Value]])</f>
        <v>O03712C030810830.38</v>
      </c>
    </row>
    <row r="2402" spans="1:19" x14ac:dyDescent="0.25">
      <c r="A2402" s="1" t="s">
        <v>2868</v>
      </c>
      <c r="B2402" s="1" t="s">
        <v>898</v>
      </c>
      <c r="C2402" s="1" t="s">
        <v>76</v>
      </c>
      <c r="D2402" s="1" t="str">
        <f>VLOOKUP(C2402,Products[],2,FALSE)</f>
        <v>Mobile Accessories Mini 994</v>
      </c>
      <c r="E2402" s="1" t="str">
        <f>VLOOKUP(Orders[[#This Row],[ProductID]],Products[],3,FALSE)</f>
        <v>Electronics</v>
      </c>
      <c r="F2402" s="1" t="s">
        <v>51</v>
      </c>
      <c r="G2402" s="1" t="str">
        <f>_xlfn.XLOOKUP(Orders[[#This Row],[CustomerID]],'Customers'!A:A,'Customers'!E:E)</f>
        <v>Home Office</v>
      </c>
      <c r="H2402" s="2">
        <v>45597</v>
      </c>
      <c r="I2402" s="2">
        <v>45605</v>
      </c>
      <c r="J2402">
        <v>10</v>
      </c>
      <c r="K2402">
        <v>7716.51</v>
      </c>
      <c r="L2402">
        <v>0</v>
      </c>
      <c r="M2402" s="1" t="s">
        <v>43</v>
      </c>
      <c r="N2402" s="1" t="s">
        <v>34</v>
      </c>
      <c r="O2402" s="1" t="s">
        <v>24</v>
      </c>
      <c r="P2402" s="3">
        <f>Orders[[#This Row],[Quantity]]*Orders[[#This Row],[UnitPrice]]*(1-Orders[[#This Row],[Discount]])</f>
        <v>77165.100000000006</v>
      </c>
      <c r="Q2402" s="1" t="str">
        <f>IF(AND(Orders[[#This Row],[Order Value]]&gt;50000,Orders[[#This Row],[Status]]="Completed"),"Yes","No")</f>
        <v>Yes</v>
      </c>
      <c r="R2402" s="1" t="str">
        <f>IF(OR(Orders[[#This Row],[Region]]="Dhaka",Orders[[#This Row],[Region]]="Chattogram"),"Priority","Standard")</f>
        <v>Standard</v>
      </c>
      <c r="S2402" s="1" t="str">
        <f>_xlfn.CONCAT(Orders[[#This Row],[OrderID]],Orders[[#This Row],[CustomerID]],Orders[[#This Row],[Order Value]])</f>
        <v>O03559C006477165.1</v>
      </c>
    </row>
    <row r="2403" spans="1:19" x14ac:dyDescent="0.25">
      <c r="A2403" s="1" t="s">
        <v>2869</v>
      </c>
      <c r="B2403" s="1" t="s">
        <v>724</v>
      </c>
      <c r="C2403" s="1" t="s">
        <v>178</v>
      </c>
      <c r="D2403" s="1" t="str">
        <f>VLOOKUP(C2403,Products[],2,FALSE)</f>
        <v>Personal Care Mini 570</v>
      </c>
      <c r="E2403" s="1" t="str">
        <f>VLOOKUP(Orders[[#This Row],[ProductID]],Products[],3,FALSE)</f>
        <v>Groceries</v>
      </c>
      <c r="F2403" s="1" t="s">
        <v>19</v>
      </c>
      <c r="G2403" s="1" t="str">
        <f>_xlfn.XLOOKUP(Orders[[#This Row],[CustomerID]],'Customers'!A:A,'Customers'!E:E)</f>
        <v>Corporate</v>
      </c>
      <c r="H2403" s="2">
        <v>45731</v>
      </c>
      <c r="I2403" s="2">
        <v>45731</v>
      </c>
      <c r="J2403">
        <v>3</v>
      </c>
      <c r="K2403">
        <v>7514.24</v>
      </c>
      <c r="L2403">
        <v>0.15</v>
      </c>
      <c r="M2403" s="1" t="s">
        <v>43</v>
      </c>
      <c r="N2403" s="1" t="s">
        <v>28</v>
      </c>
      <c r="O2403" s="1" t="s">
        <v>29</v>
      </c>
      <c r="P2403" s="3">
        <f>Orders[[#This Row],[Quantity]]*Orders[[#This Row],[UnitPrice]]*(1-Orders[[#This Row],[Discount]])</f>
        <v>19161.312000000002</v>
      </c>
      <c r="Q2403" s="1" t="str">
        <f>IF(AND(Orders[[#This Row],[Order Value]]&gt;50000,Orders[[#This Row],[Status]]="Completed"),"Yes","No")</f>
        <v>No</v>
      </c>
      <c r="R2403" s="1" t="str">
        <f>IF(OR(Orders[[#This Row],[Region]]="Dhaka",Orders[[#This Row],[Region]]="Chattogram"),"Priority","Standard")</f>
        <v>Standard</v>
      </c>
      <c r="S2403" s="1" t="str">
        <f>_xlfn.CONCAT(Orders[[#This Row],[OrderID]],Orders[[#This Row],[CustomerID]],Orders[[#This Row],[Order Value]])</f>
        <v>O00441C008519161.312</v>
      </c>
    </row>
    <row r="2404" spans="1:19" x14ac:dyDescent="0.25">
      <c r="A2404" s="1" t="s">
        <v>2870</v>
      </c>
      <c r="B2404" s="1" t="s">
        <v>674</v>
      </c>
      <c r="C2404" s="1" t="s">
        <v>191</v>
      </c>
      <c r="D2404" s="1" t="str">
        <f>VLOOKUP(C2404,Products[],2,FALSE)</f>
        <v>Snacks Standard 597</v>
      </c>
      <c r="E2404" s="1" t="str">
        <f>VLOOKUP(Orders[[#This Row],[ProductID]],Products[],3,FALSE)</f>
        <v>Groceries</v>
      </c>
      <c r="F2404" s="1" t="s">
        <v>47</v>
      </c>
      <c r="G2404" s="1" t="str">
        <f>_xlfn.XLOOKUP(Orders[[#This Row],[CustomerID]],'Customers'!A:A,'Customers'!E:E)</f>
        <v>SMB</v>
      </c>
      <c r="H2404" s="2">
        <v>45844</v>
      </c>
      <c r="I2404" s="2">
        <v>45854</v>
      </c>
      <c r="J2404">
        <v>18</v>
      </c>
      <c r="K2404">
        <v>1183.71</v>
      </c>
      <c r="L2404">
        <v>0</v>
      </c>
      <c r="M2404" s="1" t="s">
        <v>20</v>
      </c>
      <c r="N2404" s="1" t="s">
        <v>34</v>
      </c>
      <c r="O2404" s="1" t="s">
        <v>35</v>
      </c>
      <c r="P2404" s="3">
        <f>Orders[[#This Row],[Quantity]]*Orders[[#This Row],[UnitPrice]]*(1-Orders[[#This Row],[Discount]])</f>
        <v>21306.78</v>
      </c>
      <c r="Q2404" s="1" t="str">
        <f>IF(AND(Orders[[#This Row],[Order Value]]&gt;50000,Orders[[#This Row],[Status]]="Completed"),"Yes","No")</f>
        <v>No</v>
      </c>
      <c r="R2404" s="1" t="str">
        <f>IF(OR(Orders[[#This Row],[Region]]="Dhaka",Orders[[#This Row],[Region]]="Chattogram"),"Priority","Standard")</f>
        <v>Priority</v>
      </c>
      <c r="S2404" s="1" t="str">
        <f>_xlfn.CONCAT(Orders[[#This Row],[OrderID]],Orders[[#This Row],[CustomerID]],Orders[[#This Row],[Order Value]])</f>
        <v>O03615C020621306.78</v>
      </c>
    </row>
    <row r="2405" spans="1:19" x14ac:dyDescent="0.25">
      <c r="A2405" s="1" t="s">
        <v>2871</v>
      </c>
      <c r="B2405" s="1" t="s">
        <v>400</v>
      </c>
      <c r="C2405" s="1" t="s">
        <v>270</v>
      </c>
      <c r="D2405" s="1" t="str">
        <f>VLOOKUP(C2405,Products[],2,FALSE)</f>
        <v>Storage Mini 899</v>
      </c>
      <c r="E2405" s="1" t="str">
        <f>VLOOKUP(Orders[[#This Row],[ProductID]],Products[],3,FALSE)</f>
        <v>Furniture</v>
      </c>
      <c r="F2405" s="1" t="s">
        <v>152</v>
      </c>
      <c r="G2405" s="1" t="str">
        <f>_xlfn.XLOOKUP(Orders[[#This Row],[CustomerID]],'Customers'!A:A,'Customers'!E:E)</f>
        <v>consumer</v>
      </c>
      <c r="H2405" s="2">
        <v>45968</v>
      </c>
      <c r="I2405" s="2">
        <v>45976</v>
      </c>
      <c r="J2405">
        <v>9</v>
      </c>
      <c r="K2405">
        <v>3763.63</v>
      </c>
      <c r="L2405">
        <v>0.2</v>
      </c>
      <c r="M2405" s="1" t="s">
        <v>43</v>
      </c>
      <c r="N2405" s="1" t="s">
        <v>34</v>
      </c>
      <c r="O2405" s="1" t="s">
        <v>35</v>
      </c>
      <c r="P2405" s="3">
        <f>Orders[[#This Row],[Quantity]]*Orders[[#This Row],[UnitPrice]]*(1-Orders[[#This Row],[Discount]])</f>
        <v>27098.135999999999</v>
      </c>
      <c r="Q2405" s="1" t="str">
        <f>IF(AND(Orders[[#This Row],[Order Value]]&gt;50000,Orders[[#This Row],[Status]]="Completed"),"Yes","No")</f>
        <v>No</v>
      </c>
      <c r="R2405" s="1" t="str">
        <f>IF(OR(Orders[[#This Row],[Region]]="Dhaka",Orders[[#This Row],[Region]]="Chattogram"),"Priority","Standard")</f>
        <v>Standard</v>
      </c>
      <c r="S2405" s="1" t="str">
        <f>_xlfn.CONCAT(Orders[[#This Row],[OrderID]],Orders[[#This Row],[CustomerID]],Orders[[#This Row],[Order Value]])</f>
        <v>O04927C012427098.136</v>
      </c>
    </row>
    <row r="2406" spans="1:19" x14ac:dyDescent="0.25">
      <c r="A2406" s="1" t="s">
        <v>2872</v>
      </c>
      <c r="B2406" s="1" t="s">
        <v>1291</v>
      </c>
      <c r="C2406" s="1" t="s">
        <v>104</v>
      </c>
      <c r="D2406" s="1" t="str">
        <f>VLOOKUP(C2406,Products[],2,FALSE)</f>
        <v>Audio Prime 238</v>
      </c>
      <c r="E2406" s="1" t="str">
        <f>VLOOKUP(Orders[[#This Row],[ProductID]],Products[],3,FALSE)</f>
        <v>Electronics</v>
      </c>
      <c r="F2406" s="1" t="s">
        <v>152</v>
      </c>
      <c r="G2406" s="1" t="str">
        <f>_xlfn.XLOOKUP(Orders[[#This Row],[CustomerID]],'Customers'!A:A,'Customers'!E:E)</f>
        <v>Home Office</v>
      </c>
      <c r="H2406" s="2">
        <v>45358</v>
      </c>
      <c r="I2406" s="2">
        <v>45369</v>
      </c>
      <c r="J2406">
        <v>5</v>
      </c>
      <c r="K2406">
        <v>7842.21</v>
      </c>
      <c r="L2406">
        <v>0.1</v>
      </c>
      <c r="M2406" s="1" t="s">
        <v>20</v>
      </c>
      <c r="N2406" s="1" t="s">
        <v>15</v>
      </c>
      <c r="O2406" s="1" t="s">
        <v>21</v>
      </c>
      <c r="P2406" s="3">
        <f>Orders[[#This Row],[Quantity]]*Orders[[#This Row],[UnitPrice]]*(1-Orders[[#This Row],[Discount]])</f>
        <v>35289.945000000007</v>
      </c>
      <c r="Q2406" s="1" t="str">
        <f>IF(AND(Orders[[#This Row],[Order Value]]&gt;50000,Orders[[#This Row],[Status]]="Completed"),"Yes","No")</f>
        <v>No</v>
      </c>
      <c r="R2406" s="1" t="str">
        <f>IF(OR(Orders[[#This Row],[Region]]="Dhaka",Orders[[#This Row],[Region]]="Chattogram"),"Priority","Standard")</f>
        <v>Priority</v>
      </c>
      <c r="S2406" s="1" t="str">
        <f>_xlfn.CONCAT(Orders[[#This Row],[OrderID]],Orders[[#This Row],[CustomerID]],Orders[[#This Row],[Order Value]])</f>
        <v>O00036C030835289.945</v>
      </c>
    </row>
    <row r="2407" spans="1:19" x14ac:dyDescent="0.25">
      <c r="A2407" s="1" t="s">
        <v>2873</v>
      </c>
      <c r="B2407" s="1" t="s">
        <v>686</v>
      </c>
      <c r="C2407" s="1" t="s">
        <v>230</v>
      </c>
      <c r="D2407" s="1" t="str">
        <f>VLOOKUP(C2407,Products[],2,FALSE)</f>
        <v>Footwear Eco 532</v>
      </c>
      <c r="E2407" s="1" t="str">
        <f>VLOOKUP(Orders[[#This Row],[ProductID]],Products[],3,FALSE)</f>
        <v>Apparel</v>
      </c>
      <c r="F2407" s="1" t="s">
        <v>47</v>
      </c>
      <c r="G2407" s="1" t="str">
        <f>_xlfn.XLOOKUP(Orders[[#This Row],[CustomerID]],'Customers'!A:A,'Customers'!E:E)</f>
        <v>consumer</v>
      </c>
      <c r="H2407" s="2">
        <v>46004</v>
      </c>
      <c r="I2407" s="2">
        <v>46014</v>
      </c>
      <c r="J2407">
        <v>13</v>
      </c>
      <c r="K2407">
        <v>7816.42</v>
      </c>
      <c r="L2407">
        <v>0</v>
      </c>
      <c r="M2407" s="1" t="s">
        <v>20</v>
      </c>
      <c r="N2407" s="1" t="s">
        <v>15</v>
      </c>
      <c r="O2407" s="1" t="s">
        <v>21</v>
      </c>
      <c r="P2407" s="3">
        <f>Orders[[#This Row],[Quantity]]*Orders[[#This Row],[UnitPrice]]*(1-Orders[[#This Row],[Discount]])</f>
        <v>101613.46</v>
      </c>
      <c r="Q2407" s="1" t="str">
        <f>IF(AND(Orders[[#This Row],[Order Value]]&gt;50000,Orders[[#This Row],[Status]]="Completed"),"Yes","No")</f>
        <v>No</v>
      </c>
      <c r="R2407" s="1" t="str">
        <f>IF(OR(Orders[[#This Row],[Region]]="Dhaka",Orders[[#This Row],[Region]]="Chattogram"),"Priority","Standard")</f>
        <v>Priority</v>
      </c>
      <c r="S2407" s="1" t="str">
        <f>_xlfn.CONCAT(Orders[[#This Row],[OrderID]],Orders[[#This Row],[CustomerID]],Orders[[#This Row],[Order Value]])</f>
        <v>O02869C0193101613.46</v>
      </c>
    </row>
    <row r="2408" spans="1:19" x14ac:dyDescent="0.25">
      <c r="A2408" s="1" t="s">
        <v>2874</v>
      </c>
      <c r="B2408" s="1" t="s">
        <v>644</v>
      </c>
      <c r="C2408" s="1" t="s">
        <v>191</v>
      </c>
      <c r="D2408" s="1" t="str">
        <f>VLOOKUP(C2408,Products[],2,FALSE)</f>
        <v>Snacks Standard 597</v>
      </c>
      <c r="E2408" s="1" t="str">
        <f>VLOOKUP(Orders[[#This Row],[ProductID]],Products[],3,FALSE)</f>
        <v>Groceries</v>
      </c>
      <c r="F2408" s="1" t="s">
        <v>82</v>
      </c>
      <c r="G2408" s="1" t="str">
        <f>_xlfn.XLOOKUP(Orders[[#This Row],[CustomerID]],'Customers'!A:A,'Customers'!E:E)</f>
        <v>Consumer</v>
      </c>
      <c r="H2408" s="2">
        <v>45987</v>
      </c>
      <c r="I2408" s="2">
        <v>45991</v>
      </c>
      <c r="J2408">
        <v>1</v>
      </c>
      <c r="K2408">
        <v>5384.11</v>
      </c>
      <c r="L2408">
        <v>0.05</v>
      </c>
      <c r="M2408" s="1" t="s">
        <v>43</v>
      </c>
      <c r="N2408" s="1" t="s">
        <v>34</v>
      </c>
      <c r="O2408" s="1" t="s">
        <v>24</v>
      </c>
      <c r="P2408" s="3">
        <f>Orders[[#This Row],[Quantity]]*Orders[[#This Row],[UnitPrice]]*(1-Orders[[#This Row],[Discount]])</f>
        <v>5114.9044999999996</v>
      </c>
      <c r="Q2408" s="1" t="str">
        <f>IF(AND(Orders[[#This Row],[Order Value]]&gt;50000,Orders[[#This Row],[Status]]="Completed"),"Yes","No")</f>
        <v>No</v>
      </c>
      <c r="R2408" s="1" t="str">
        <f>IF(OR(Orders[[#This Row],[Region]]="Dhaka",Orders[[#This Row],[Region]]="Chattogram"),"Priority","Standard")</f>
        <v>Standard</v>
      </c>
      <c r="S2408" s="1" t="str">
        <f>_xlfn.CONCAT(Orders[[#This Row],[OrderID]],Orders[[#This Row],[CustomerID]],Orders[[#This Row],[Order Value]])</f>
        <v>O03575C01535114.9045</v>
      </c>
    </row>
    <row r="2409" spans="1:19" x14ac:dyDescent="0.25">
      <c r="A2409" s="1" t="s">
        <v>2875</v>
      </c>
      <c r="B2409" s="1" t="s">
        <v>564</v>
      </c>
      <c r="C2409" s="1" t="s">
        <v>58</v>
      </c>
      <c r="D2409" s="1" t="str">
        <f>VLOOKUP(C2409,Products[],2,FALSE)</f>
        <v>Beverages Standard 258</v>
      </c>
      <c r="E2409" s="1" t="str">
        <f>VLOOKUP(Orders[[#This Row],[ProductID]],Products[],3,FALSE)</f>
        <v>Groceries</v>
      </c>
      <c r="F2409" s="1" t="s">
        <v>105</v>
      </c>
      <c r="G2409" s="1" t="str">
        <f>_xlfn.XLOOKUP(Orders[[#This Row],[CustomerID]],'Customers'!A:A,'Customers'!E:E)</f>
        <v>Home Office</v>
      </c>
      <c r="H2409" s="2">
        <v>45920</v>
      </c>
      <c r="I2409" s="2">
        <v>45928</v>
      </c>
      <c r="J2409">
        <v>17</v>
      </c>
      <c r="K2409">
        <v>2080.4</v>
      </c>
      <c r="L2409">
        <v>0.1</v>
      </c>
      <c r="M2409" s="1" t="s">
        <v>20</v>
      </c>
      <c r="N2409" s="1" t="s">
        <v>28</v>
      </c>
      <c r="O2409" s="1" t="s">
        <v>35</v>
      </c>
      <c r="P2409" s="3">
        <f>Orders[[#This Row],[Quantity]]*Orders[[#This Row],[UnitPrice]]*(1-Orders[[#This Row],[Discount]])</f>
        <v>31830.120000000003</v>
      </c>
      <c r="Q2409" s="1" t="str">
        <f>IF(AND(Orders[[#This Row],[Order Value]]&gt;50000,Orders[[#This Row],[Status]]="Completed"),"Yes","No")</f>
        <v>No</v>
      </c>
      <c r="R2409" s="1" t="str">
        <f>IF(OR(Orders[[#This Row],[Region]]="Dhaka",Orders[[#This Row],[Region]]="Chattogram"),"Priority","Standard")</f>
        <v>Priority</v>
      </c>
      <c r="S2409" s="1" t="str">
        <f>_xlfn.CONCAT(Orders[[#This Row],[OrderID]],Orders[[#This Row],[CustomerID]],Orders[[#This Row],[Order Value]])</f>
        <v>O02480C031231830.12</v>
      </c>
    </row>
    <row r="2410" spans="1:19" x14ac:dyDescent="0.25">
      <c r="A2410" s="1" t="s">
        <v>2876</v>
      </c>
      <c r="B2410" s="1" t="s">
        <v>324</v>
      </c>
      <c r="C2410" s="1" t="s">
        <v>32</v>
      </c>
      <c r="D2410" s="1" t="str">
        <f>VLOOKUP(C2410,Products[],2,FALSE)</f>
        <v>Binders Max 146</v>
      </c>
      <c r="E2410" s="1" t="str">
        <f>VLOOKUP(Orders[[#This Row],[ProductID]],Products[],3,FALSE)</f>
        <v>Office Supplies</v>
      </c>
      <c r="F2410" s="1" t="s">
        <v>19</v>
      </c>
      <c r="G2410" s="1" t="str">
        <f>_xlfn.XLOOKUP(Orders[[#This Row],[CustomerID]],'Customers'!A:A,'Customers'!E:E)</f>
        <v>SMB</v>
      </c>
      <c r="H2410" s="2">
        <v>45339</v>
      </c>
      <c r="I2410" s="2">
        <v>45352</v>
      </c>
      <c r="J2410">
        <v>1</v>
      </c>
      <c r="K2410">
        <v>7188.88</v>
      </c>
      <c r="L2410">
        <v>0.1</v>
      </c>
      <c r="M2410" s="1" t="s">
        <v>39</v>
      </c>
      <c r="N2410" s="1" t="s">
        <v>34</v>
      </c>
      <c r="O2410" s="1" t="s">
        <v>24</v>
      </c>
      <c r="P2410" s="3">
        <f>Orders[[#This Row],[Quantity]]*Orders[[#This Row],[UnitPrice]]*(1-Orders[[#This Row],[Discount]])</f>
        <v>6469.9920000000002</v>
      </c>
      <c r="Q2410" s="1" t="str">
        <f>IF(AND(Orders[[#This Row],[Order Value]]&gt;50000,Orders[[#This Row],[Status]]="Completed"),"Yes","No")</f>
        <v>No</v>
      </c>
      <c r="R2410" s="1" t="str">
        <f>IF(OR(Orders[[#This Row],[Region]]="Dhaka",Orders[[#This Row],[Region]]="Chattogram"),"Priority","Standard")</f>
        <v>Standard</v>
      </c>
      <c r="S2410" s="1" t="str">
        <f>_xlfn.CONCAT(Orders[[#This Row],[OrderID]],Orders[[#This Row],[CustomerID]],Orders[[#This Row],[Order Value]])</f>
        <v>O04987C01526469.992</v>
      </c>
    </row>
    <row r="2411" spans="1:19" x14ac:dyDescent="0.25">
      <c r="A2411" s="1" t="s">
        <v>2877</v>
      </c>
      <c r="B2411" s="1" t="s">
        <v>663</v>
      </c>
      <c r="C2411" s="1" t="s">
        <v>12</v>
      </c>
      <c r="D2411" s="1" t="str">
        <f>VLOOKUP(C2411,Products[],2,FALSE)</f>
        <v>Beverages Plus 578</v>
      </c>
      <c r="E2411" s="1" t="str">
        <f>VLOOKUP(Orders[[#This Row],[ProductID]],Products[],3,FALSE)</f>
        <v>Groceries</v>
      </c>
      <c r="F2411" s="1" t="s">
        <v>23</v>
      </c>
      <c r="G2411" s="1" t="str">
        <f>_xlfn.XLOOKUP(Orders[[#This Row],[CustomerID]],'Customers'!A:A,'Customers'!E:E)</f>
        <v>Consumer</v>
      </c>
      <c r="H2411" s="2">
        <v>45621</v>
      </c>
      <c r="I2411" s="2">
        <v>45621</v>
      </c>
      <c r="J2411">
        <v>21</v>
      </c>
      <c r="K2411">
        <v>5380.7</v>
      </c>
      <c r="L2411">
        <v>0</v>
      </c>
      <c r="M2411" s="1" t="s">
        <v>14</v>
      </c>
      <c r="N2411" s="1" t="s">
        <v>34</v>
      </c>
      <c r="O2411" s="1" t="s">
        <v>24</v>
      </c>
      <c r="P2411" s="3">
        <f>Orders[[#This Row],[Quantity]]*Orders[[#This Row],[UnitPrice]]*(1-Orders[[#This Row],[Discount]])</f>
        <v>112994.7</v>
      </c>
      <c r="Q2411" s="1" t="str">
        <f>IF(AND(Orders[[#This Row],[Order Value]]&gt;50000,Orders[[#This Row],[Status]]="Completed"),"Yes","No")</f>
        <v>Yes</v>
      </c>
      <c r="R2411" s="1" t="str">
        <f>IF(OR(Orders[[#This Row],[Region]]="Dhaka",Orders[[#This Row],[Region]]="Chattogram"),"Priority","Standard")</f>
        <v>Standard</v>
      </c>
      <c r="S2411" s="1" t="str">
        <f>_xlfn.CONCAT(Orders[[#This Row],[OrderID]],Orders[[#This Row],[CustomerID]],Orders[[#This Row],[Order Value]])</f>
        <v>O01088C0002112994.7</v>
      </c>
    </row>
    <row r="2412" spans="1:19" x14ac:dyDescent="0.25">
      <c r="A2412" s="1" t="s">
        <v>2878</v>
      </c>
      <c r="B2412" s="1" t="s">
        <v>482</v>
      </c>
      <c r="C2412" s="1" t="s">
        <v>41</v>
      </c>
      <c r="D2412" s="1" t="str">
        <f>VLOOKUP(C2412,Products[],2,FALSE)</f>
        <v>Personal Care Mini 941</v>
      </c>
      <c r="E2412" s="1" t="str">
        <f>VLOOKUP(Orders[[#This Row],[ProductID]],Products[],3,FALSE)</f>
        <v>Groceries</v>
      </c>
      <c r="F2412" s="1" t="s">
        <v>33</v>
      </c>
      <c r="G2412" s="1" t="str">
        <f>_xlfn.XLOOKUP(Orders[[#This Row],[CustomerID]],'Customers'!A:A,'Customers'!E:E)</f>
        <v>SMB</v>
      </c>
      <c r="H2412" s="2">
        <v>45326</v>
      </c>
      <c r="I2412" s="2">
        <v>45336</v>
      </c>
      <c r="J2412">
        <v>5</v>
      </c>
      <c r="K2412">
        <v>483.11</v>
      </c>
      <c r="L2412">
        <v>0</v>
      </c>
      <c r="M2412" s="1" t="s">
        <v>39</v>
      </c>
      <c r="N2412" s="1" t="s">
        <v>34</v>
      </c>
      <c r="O2412" s="1" t="s">
        <v>24</v>
      </c>
      <c r="P2412" s="3">
        <f>Orders[[#This Row],[Quantity]]*Orders[[#This Row],[UnitPrice]]*(1-Orders[[#This Row],[Discount]])</f>
        <v>2415.5500000000002</v>
      </c>
      <c r="Q2412" s="1" t="str">
        <f>IF(AND(Orders[[#This Row],[Order Value]]&gt;50000,Orders[[#This Row],[Status]]="Completed"),"Yes","No")</f>
        <v>No</v>
      </c>
      <c r="R2412" s="1" t="str">
        <f>IF(OR(Orders[[#This Row],[Region]]="Dhaka",Orders[[#This Row],[Region]]="Chattogram"),"Priority","Standard")</f>
        <v>Standard</v>
      </c>
      <c r="S2412" s="1" t="str">
        <f>_xlfn.CONCAT(Orders[[#This Row],[OrderID]],Orders[[#This Row],[CustomerID]],Orders[[#This Row],[Order Value]])</f>
        <v>O01603C04672415.55</v>
      </c>
    </row>
    <row r="2413" spans="1:19" x14ac:dyDescent="0.25">
      <c r="A2413" s="1" t="s">
        <v>1929</v>
      </c>
      <c r="B2413" s="1" t="s">
        <v>288</v>
      </c>
      <c r="C2413" s="1" t="s">
        <v>230</v>
      </c>
      <c r="D2413" s="1" t="str">
        <f>VLOOKUP(C2413,Products[],2,FALSE)</f>
        <v>Footwear Eco 532</v>
      </c>
      <c r="E2413" s="1" t="str">
        <f>VLOOKUP(Orders[[#This Row],[ProductID]],Products[],3,FALSE)</f>
        <v>Apparel</v>
      </c>
      <c r="F2413" s="1" t="s">
        <v>63</v>
      </c>
      <c r="G2413" s="1" t="str">
        <f>_xlfn.XLOOKUP(Orders[[#This Row],[CustomerID]],'Customers'!A:A,'Customers'!E:E)</f>
        <v>Corporate</v>
      </c>
      <c r="H2413" s="2">
        <v>45768</v>
      </c>
      <c r="I2413" s="2">
        <v>45766</v>
      </c>
      <c r="J2413">
        <v>13</v>
      </c>
      <c r="K2413">
        <v>1691.51</v>
      </c>
      <c r="L2413">
        <v>0.05</v>
      </c>
      <c r="M2413" s="1" t="s">
        <v>14</v>
      </c>
      <c r="N2413" s="1" t="s">
        <v>34</v>
      </c>
      <c r="O2413" s="1" t="s">
        <v>21</v>
      </c>
      <c r="P2413" s="3">
        <f>Orders[[#This Row],[Quantity]]*Orders[[#This Row],[UnitPrice]]*(1-Orders[[#This Row],[Discount]])</f>
        <v>20890.148499999999</v>
      </c>
      <c r="Q2413" s="1" t="str">
        <f>IF(AND(Orders[[#This Row],[Order Value]]&gt;50000,Orders[[#This Row],[Status]]="Completed"),"Yes","No")</f>
        <v>No</v>
      </c>
      <c r="R2413" s="1" t="str">
        <f>IF(OR(Orders[[#This Row],[Region]]="Dhaka",Orders[[#This Row],[Region]]="Chattogram"),"Priority","Standard")</f>
        <v>Standard</v>
      </c>
      <c r="S2413" s="1" t="str">
        <f>_xlfn.CONCAT(Orders[[#This Row],[OrderID]],Orders[[#This Row],[CustomerID]],Orders[[#This Row],[Order Value]])</f>
        <v>O01627C009020890.1485</v>
      </c>
    </row>
    <row r="2414" spans="1:19" x14ac:dyDescent="0.25">
      <c r="A2414" s="1" t="s">
        <v>2879</v>
      </c>
      <c r="B2414" s="1" t="s">
        <v>26</v>
      </c>
      <c r="C2414" s="1" t="s">
        <v>104</v>
      </c>
      <c r="D2414" s="1" t="str">
        <f>VLOOKUP(C2414,Products[],2,FALSE)</f>
        <v>Audio Prime 238</v>
      </c>
      <c r="E2414" s="1" t="str">
        <f>VLOOKUP(Orders[[#This Row],[ProductID]],Products[],3,FALSE)</f>
        <v>Electronics</v>
      </c>
      <c r="F2414" s="1" t="s">
        <v>59</v>
      </c>
      <c r="G2414" s="1" t="str">
        <f>_xlfn.XLOOKUP(Orders[[#This Row],[CustomerID]],'Customers'!A:A,'Customers'!E:E)</f>
        <v>Home Office</v>
      </c>
      <c r="H2414" s="2">
        <v>45664</v>
      </c>
      <c r="I2414" s="2">
        <v>45664</v>
      </c>
      <c r="J2414">
        <v>19</v>
      </c>
      <c r="K2414">
        <v>5707.68</v>
      </c>
      <c r="L2414">
        <v>0</v>
      </c>
      <c r="M2414" s="1" t="s">
        <v>43</v>
      </c>
      <c r="N2414" s="1" t="s">
        <v>28</v>
      </c>
      <c r="O2414" s="1" t="s">
        <v>29</v>
      </c>
      <c r="P2414" s="3">
        <f>Orders[[#This Row],[Quantity]]*Orders[[#This Row],[UnitPrice]]*(1-Orders[[#This Row],[Discount]])</f>
        <v>108445.92000000001</v>
      </c>
      <c r="Q2414" s="1" t="str">
        <f>IF(AND(Orders[[#This Row],[Order Value]]&gt;50000,Orders[[#This Row],[Status]]="Completed"),"Yes","No")</f>
        <v>No</v>
      </c>
      <c r="R2414" s="1" t="str">
        <f>IF(OR(Orders[[#This Row],[Region]]="Dhaka",Orders[[#This Row],[Region]]="Chattogram"),"Priority","Standard")</f>
        <v>Standard</v>
      </c>
      <c r="S2414" s="1" t="str">
        <f>_xlfn.CONCAT(Orders[[#This Row],[OrderID]],Orders[[#This Row],[CustomerID]],Orders[[#This Row],[Order Value]])</f>
        <v>O03747C0435108445.92</v>
      </c>
    </row>
    <row r="2415" spans="1:19" x14ac:dyDescent="0.25">
      <c r="A2415" s="1" t="s">
        <v>2880</v>
      </c>
      <c r="B2415" s="1" t="s">
        <v>812</v>
      </c>
      <c r="C2415" s="1" t="s">
        <v>297</v>
      </c>
      <c r="D2415" s="1" t="str">
        <f>VLOOKUP(C2415,Products[],2,FALSE)</f>
        <v>Household Standard 552</v>
      </c>
      <c r="E2415" s="1" t="str">
        <f>VLOOKUP(Orders[[#This Row],[ProductID]],Products[],3,FALSE)</f>
        <v>Groceries</v>
      </c>
      <c r="F2415" s="1" t="s">
        <v>51</v>
      </c>
      <c r="G2415" s="1" t="str">
        <f>_xlfn.XLOOKUP(Orders[[#This Row],[CustomerID]],'Customers'!A:A,'Customers'!E:E)</f>
        <v>Consumer</v>
      </c>
      <c r="H2415" s="2">
        <v>45466</v>
      </c>
      <c r="I2415" s="2">
        <v>45464</v>
      </c>
      <c r="J2415">
        <v>2</v>
      </c>
      <c r="K2415">
        <v>484.72</v>
      </c>
      <c r="L2415">
        <v>0</v>
      </c>
      <c r="M2415" s="1" t="s">
        <v>39</v>
      </c>
      <c r="N2415" s="1" t="s">
        <v>34</v>
      </c>
      <c r="O2415" s="1" t="s">
        <v>29</v>
      </c>
      <c r="P2415" s="3">
        <f>Orders[[#This Row],[Quantity]]*Orders[[#This Row],[UnitPrice]]*(1-Orders[[#This Row],[Discount]])</f>
        <v>969.44</v>
      </c>
      <c r="Q2415" s="1" t="str">
        <f>IF(AND(Orders[[#This Row],[Order Value]]&gt;50000,Orders[[#This Row],[Status]]="Completed"),"Yes","No")</f>
        <v>No</v>
      </c>
      <c r="R2415" s="1" t="str">
        <f>IF(OR(Orders[[#This Row],[Region]]="Dhaka",Orders[[#This Row],[Region]]="Chattogram"),"Priority","Standard")</f>
        <v>Standard</v>
      </c>
      <c r="S2415" s="1" t="str">
        <f>_xlfn.CONCAT(Orders[[#This Row],[OrderID]],Orders[[#This Row],[CustomerID]],Orders[[#This Row],[Order Value]])</f>
        <v>O00095C0031969.44</v>
      </c>
    </row>
    <row r="2416" spans="1:19" x14ac:dyDescent="0.25">
      <c r="A2416" s="1" t="s">
        <v>2881</v>
      </c>
      <c r="B2416" s="1" t="s">
        <v>101</v>
      </c>
      <c r="C2416" s="1" t="s">
        <v>176</v>
      </c>
      <c r="D2416" s="1" t="str">
        <f>VLOOKUP(C2416,Products[],2,FALSE)</f>
        <v>Decor Standard 312 (New)</v>
      </c>
      <c r="E2416" s="1" t="str">
        <f>VLOOKUP(Orders[[#This Row],[ProductID]],Products[],3,FALSE)</f>
        <v>Furniture</v>
      </c>
      <c r="F2416" s="1" t="s">
        <v>51</v>
      </c>
      <c r="G2416" s="1" t="str">
        <f>_xlfn.XLOOKUP(Orders[[#This Row],[CustomerID]],'Customers'!A:A,'Customers'!E:E)</f>
        <v>Home Office</v>
      </c>
      <c r="H2416" s="2">
        <v>45603</v>
      </c>
      <c r="I2416" s="2">
        <v>45611</v>
      </c>
      <c r="J2416">
        <v>3</v>
      </c>
      <c r="K2416">
        <v>3267.32</v>
      </c>
      <c r="L2416">
        <v>0.15</v>
      </c>
      <c r="M2416" s="1" t="s">
        <v>43</v>
      </c>
      <c r="N2416" s="1" t="s">
        <v>15</v>
      </c>
      <c r="O2416" s="1" t="s">
        <v>24</v>
      </c>
      <c r="P2416" s="3">
        <f>Orders[[#This Row],[Quantity]]*Orders[[#This Row],[UnitPrice]]*(1-Orders[[#This Row],[Discount]])</f>
        <v>8331.6660000000011</v>
      </c>
      <c r="Q2416" s="1" t="str">
        <f>IF(AND(Orders[[#This Row],[Order Value]]&gt;50000,Orders[[#This Row],[Status]]="Completed"),"Yes","No")</f>
        <v>No</v>
      </c>
      <c r="R2416" s="1" t="str">
        <f>IF(OR(Orders[[#This Row],[Region]]="Dhaka",Orders[[#This Row],[Region]]="Chattogram"),"Priority","Standard")</f>
        <v>Standard</v>
      </c>
      <c r="S2416" s="1" t="str">
        <f>_xlfn.CONCAT(Orders[[#This Row],[OrderID]],Orders[[#This Row],[CustomerID]],Orders[[#This Row],[Order Value]])</f>
        <v>O02934C01588331.666</v>
      </c>
    </row>
    <row r="2417" spans="1:19" x14ac:dyDescent="0.25">
      <c r="A2417" s="1" t="s">
        <v>2882</v>
      </c>
      <c r="B2417" s="1" t="s">
        <v>314</v>
      </c>
      <c r="C2417" s="1" t="s">
        <v>199</v>
      </c>
      <c r="D2417" s="1" t="str">
        <f>VLOOKUP(C2417,Products[],2,FALSE)</f>
        <v>Laptops Deluxe 892</v>
      </c>
      <c r="E2417" s="1" t="str">
        <f>VLOOKUP(Orders[[#This Row],[ProductID]],Products[],3,FALSE)</f>
        <v>Electronics</v>
      </c>
      <c r="F2417" s="1" t="s">
        <v>63</v>
      </c>
      <c r="G2417" s="1" t="str">
        <f>_xlfn.XLOOKUP(Orders[[#This Row],[CustomerID]],'Customers'!A:A,'Customers'!E:E)</f>
        <v>SMB</v>
      </c>
      <c r="H2417" s="2">
        <v>45476</v>
      </c>
      <c r="I2417" s="2">
        <v>45482</v>
      </c>
      <c r="J2417">
        <v>18</v>
      </c>
      <c r="K2417">
        <v>1925.79</v>
      </c>
      <c r="L2417">
        <v>0</v>
      </c>
      <c r="M2417" s="1" t="s">
        <v>39</v>
      </c>
      <c r="N2417" s="1" t="s">
        <v>84</v>
      </c>
      <c r="O2417" s="1" t="s">
        <v>35</v>
      </c>
      <c r="P2417" s="3">
        <f>Orders[[#This Row],[Quantity]]*Orders[[#This Row],[UnitPrice]]*(1-Orders[[#This Row],[Discount]])</f>
        <v>34664.22</v>
      </c>
      <c r="Q2417" s="1" t="str">
        <f>IF(AND(Orders[[#This Row],[Order Value]]&gt;50000,Orders[[#This Row],[Status]]="Completed"),"Yes","No")</f>
        <v>No</v>
      </c>
      <c r="R2417" s="1" t="str">
        <f>IF(OR(Orders[[#This Row],[Region]]="Dhaka",Orders[[#This Row],[Region]]="Chattogram"),"Priority","Standard")</f>
        <v>Standard</v>
      </c>
      <c r="S2417" s="1" t="str">
        <f>_xlfn.CONCAT(Orders[[#This Row],[OrderID]],Orders[[#This Row],[CustomerID]],Orders[[#This Row],[Order Value]])</f>
        <v>O02802C018034664.22</v>
      </c>
    </row>
    <row r="2418" spans="1:19" x14ac:dyDescent="0.25">
      <c r="A2418" s="1" t="s">
        <v>2883</v>
      </c>
      <c r="B2418" s="1" t="s">
        <v>137</v>
      </c>
      <c r="C2418" s="1" t="s">
        <v>87</v>
      </c>
      <c r="D2418" s="1" t="str">
        <f>VLOOKUP(C2418,Products[],2,FALSE)</f>
        <v>Storage Plus 812</v>
      </c>
      <c r="E2418" s="1" t="str">
        <f>VLOOKUP(Orders[[#This Row],[ProductID]],Products[],3,FALSE)</f>
        <v>Furniture</v>
      </c>
      <c r="F2418" s="1" t="s">
        <v>33</v>
      </c>
      <c r="G2418" s="1" t="str">
        <f>_xlfn.XLOOKUP(Orders[[#This Row],[CustomerID]],'Customers'!A:A,'Customers'!E:E)</f>
        <v>Corporate</v>
      </c>
      <c r="H2418" s="2">
        <v>45947</v>
      </c>
      <c r="I2418" s="2">
        <v>45950</v>
      </c>
      <c r="J2418">
        <v>13</v>
      </c>
      <c r="K2418">
        <v>3302.8</v>
      </c>
      <c r="L2418">
        <v>0</v>
      </c>
      <c r="M2418" s="1" t="s">
        <v>43</v>
      </c>
      <c r="N2418" s="1" t="s">
        <v>34</v>
      </c>
      <c r="O2418" s="1" t="s">
        <v>29</v>
      </c>
      <c r="P2418" s="3">
        <f>Orders[[#This Row],[Quantity]]*Orders[[#This Row],[UnitPrice]]*(1-Orders[[#This Row],[Discount]])</f>
        <v>42936.4</v>
      </c>
      <c r="Q2418" s="1" t="str">
        <f>IF(AND(Orders[[#This Row],[Order Value]]&gt;50000,Orders[[#This Row],[Status]]="Completed"),"Yes","No")</f>
        <v>No</v>
      </c>
      <c r="R2418" s="1" t="str">
        <f>IF(OR(Orders[[#This Row],[Region]]="Dhaka",Orders[[#This Row],[Region]]="Chattogram"),"Priority","Standard")</f>
        <v>Standard</v>
      </c>
      <c r="S2418" s="1" t="str">
        <f>_xlfn.CONCAT(Orders[[#This Row],[OrderID]],Orders[[#This Row],[CustomerID]],Orders[[#This Row],[Order Value]])</f>
        <v>O04120C010042936.4</v>
      </c>
    </row>
    <row r="2419" spans="1:19" x14ac:dyDescent="0.25">
      <c r="A2419" s="1" t="s">
        <v>2884</v>
      </c>
      <c r="B2419" s="1" t="s">
        <v>348</v>
      </c>
      <c r="C2419" s="1" t="s">
        <v>54</v>
      </c>
      <c r="D2419" s="1" t="str">
        <f>VLOOKUP(C2419,Products[],2,FALSE)</f>
        <v>Women Lite 643</v>
      </c>
      <c r="E2419" s="1" t="str">
        <f>VLOOKUP(Orders[[#This Row],[ProductID]],Products[],3,FALSE)</f>
        <v>Apparel</v>
      </c>
      <c r="F2419" s="1" t="s">
        <v>42</v>
      </c>
      <c r="G2419" s="1" t="str">
        <f>_xlfn.XLOOKUP(Orders[[#This Row],[CustomerID]],'Customers'!A:A,'Customers'!E:E)</f>
        <v>Consumer</v>
      </c>
      <c r="H2419" s="2">
        <v>46012</v>
      </c>
      <c r="I2419" s="2">
        <v>46024</v>
      </c>
      <c r="J2419">
        <v>16</v>
      </c>
      <c r="K2419">
        <v>3462.27</v>
      </c>
      <c r="L2419">
        <v>0</v>
      </c>
      <c r="M2419" s="1" t="s">
        <v>43</v>
      </c>
      <c r="N2419" s="1" t="s">
        <v>34</v>
      </c>
      <c r="O2419" s="1" t="s">
        <v>24</v>
      </c>
      <c r="P2419" s="3">
        <f>Orders[[#This Row],[Quantity]]*Orders[[#This Row],[UnitPrice]]*(1-Orders[[#This Row],[Discount]])</f>
        <v>55396.32</v>
      </c>
      <c r="Q2419" s="1" t="str">
        <f>IF(AND(Orders[[#This Row],[Order Value]]&gt;50000,Orders[[#This Row],[Status]]="Completed"),"Yes","No")</f>
        <v>Yes</v>
      </c>
      <c r="R2419" s="1" t="str">
        <f>IF(OR(Orders[[#This Row],[Region]]="Dhaka",Orders[[#This Row],[Region]]="Chattogram"),"Priority","Standard")</f>
        <v>Standard</v>
      </c>
      <c r="S2419" s="1" t="str">
        <f>_xlfn.CONCAT(Orders[[#This Row],[OrderID]],Orders[[#This Row],[CustomerID]],Orders[[#This Row],[Order Value]])</f>
        <v>O05275C001355396.32</v>
      </c>
    </row>
    <row r="2420" spans="1:19" x14ac:dyDescent="0.25">
      <c r="A2420" s="1" t="s">
        <v>2885</v>
      </c>
      <c r="B2420" s="1" t="s">
        <v>237</v>
      </c>
      <c r="C2420" s="1" t="s">
        <v>32</v>
      </c>
      <c r="D2420" s="1" t="str">
        <f>VLOOKUP(C2420,Products[],2,FALSE)</f>
        <v>Binders Max 146</v>
      </c>
      <c r="E2420" s="1" t="str">
        <f>VLOOKUP(Orders[[#This Row],[ProductID]],Products[],3,FALSE)</f>
        <v>Office Supplies</v>
      </c>
      <c r="F2420" s="1" t="s">
        <v>79</v>
      </c>
      <c r="G2420" s="1" t="str">
        <f>_xlfn.XLOOKUP(Orders[[#This Row],[CustomerID]],'Customers'!A:A,'Customers'!E:E)</f>
        <v>SMB</v>
      </c>
      <c r="H2420" s="2">
        <v>45486</v>
      </c>
      <c r="I2420" s="2">
        <v>45484</v>
      </c>
      <c r="J2420">
        <v>14</v>
      </c>
      <c r="K2420">
        <v>6856.96</v>
      </c>
      <c r="L2420">
        <v>0</v>
      </c>
      <c r="M2420" s="1" t="s">
        <v>20</v>
      </c>
      <c r="N2420" s="1" t="s">
        <v>28</v>
      </c>
      <c r="O2420" s="1" t="s">
        <v>29</v>
      </c>
      <c r="P2420" s="3">
        <f>Orders[[#This Row],[Quantity]]*Orders[[#This Row],[UnitPrice]]*(1-Orders[[#This Row],[Discount]])</f>
        <v>95997.440000000002</v>
      </c>
      <c r="Q2420" s="1" t="str">
        <f>IF(AND(Orders[[#This Row],[Order Value]]&gt;50000,Orders[[#This Row],[Status]]="Completed"),"Yes","No")</f>
        <v>No</v>
      </c>
      <c r="R2420" s="1" t="str">
        <f>IF(OR(Orders[[#This Row],[Region]]="Dhaka",Orders[[#This Row],[Region]]="Chattogram"),"Priority","Standard")</f>
        <v>Priority</v>
      </c>
      <c r="S2420" s="1" t="str">
        <f>_xlfn.CONCAT(Orders[[#This Row],[OrderID]],Orders[[#This Row],[CustomerID]],Orders[[#This Row],[Order Value]])</f>
        <v>O02032C028695997.44</v>
      </c>
    </row>
    <row r="2421" spans="1:19" x14ac:dyDescent="0.25">
      <c r="A2421" s="1" t="s">
        <v>2886</v>
      </c>
      <c r="B2421" s="1" t="s">
        <v>110</v>
      </c>
      <c r="C2421" s="1" t="s">
        <v>284</v>
      </c>
      <c r="D2421" s="1" t="str">
        <f>VLOOKUP(C2421,Products[],2,FALSE)</f>
        <v>Labels Lite 562</v>
      </c>
      <c r="E2421" s="1" t="str">
        <f>VLOOKUP(Orders[[#This Row],[ProductID]],Products[],3,FALSE)</f>
        <v>Office Supplies</v>
      </c>
      <c r="F2421" s="1" t="s">
        <v>105</v>
      </c>
      <c r="G2421" s="1" t="str">
        <f>_xlfn.XLOOKUP(Orders[[#This Row],[CustomerID]],'Customers'!A:A,'Customers'!E:E)</f>
        <v>consumer</v>
      </c>
      <c r="H2421" s="2">
        <v>45833</v>
      </c>
      <c r="I2421" s="2">
        <v>45846</v>
      </c>
      <c r="J2421">
        <v>13</v>
      </c>
      <c r="K2421">
        <v>985</v>
      </c>
      <c r="L2421">
        <v>0.15</v>
      </c>
      <c r="M2421" s="1" t="s">
        <v>52</v>
      </c>
      <c r="N2421" s="1" t="s">
        <v>84</v>
      </c>
      <c r="O2421" s="1" t="s">
        <v>29</v>
      </c>
      <c r="P2421" s="3">
        <f>Orders[[#This Row],[Quantity]]*Orders[[#This Row],[UnitPrice]]*(1-Orders[[#This Row],[Discount]])</f>
        <v>10884.25</v>
      </c>
      <c r="Q2421" s="1" t="str">
        <f>IF(AND(Orders[[#This Row],[Order Value]]&gt;50000,Orders[[#This Row],[Status]]="Completed"),"Yes","No")</f>
        <v>No</v>
      </c>
      <c r="R2421" s="1" t="str">
        <f>IF(OR(Orders[[#This Row],[Region]]="Dhaka",Orders[[#This Row],[Region]]="Chattogram"),"Priority","Standard")</f>
        <v>Priority</v>
      </c>
      <c r="S2421" s="1" t="str">
        <f>_xlfn.CONCAT(Orders[[#This Row],[OrderID]],Orders[[#This Row],[CustomerID]],Orders[[#This Row],[Order Value]])</f>
        <v>O04775C035610884.25</v>
      </c>
    </row>
    <row r="2422" spans="1:19" x14ac:dyDescent="0.25">
      <c r="A2422" s="1" t="s">
        <v>2887</v>
      </c>
      <c r="B2422" s="1" t="s">
        <v>1261</v>
      </c>
      <c r="C2422" s="1" t="s">
        <v>12</v>
      </c>
      <c r="D2422" s="1" t="str">
        <f>VLOOKUP(C2422,Products[],2,FALSE)</f>
        <v>Beverages Plus 578</v>
      </c>
      <c r="E2422" s="1" t="str">
        <f>VLOOKUP(Orders[[#This Row],[ProductID]],Products[],3,FALSE)</f>
        <v>Groceries</v>
      </c>
      <c r="F2422" s="1" t="s">
        <v>19</v>
      </c>
      <c r="G2422" s="1" t="str">
        <f>_xlfn.XLOOKUP(Orders[[#This Row],[CustomerID]],'Customers'!A:A,'Customers'!E:E)</f>
        <v>Corporate</v>
      </c>
      <c r="H2422" s="2">
        <v>45816</v>
      </c>
      <c r="I2422" s="2">
        <v>45819</v>
      </c>
      <c r="J2422">
        <v>4</v>
      </c>
      <c r="K2422">
        <v>5757.19</v>
      </c>
      <c r="L2422">
        <v>0</v>
      </c>
      <c r="M2422" s="1" t="s">
        <v>39</v>
      </c>
      <c r="N2422" s="1" t="s">
        <v>84</v>
      </c>
      <c r="O2422" s="1" t="s">
        <v>35</v>
      </c>
      <c r="P2422" s="3">
        <f>Orders[[#This Row],[Quantity]]*Orders[[#This Row],[UnitPrice]]*(1-Orders[[#This Row],[Discount]])</f>
        <v>23028.76</v>
      </c>
      <c r="Q2422" s="1" t="str">
        <f>IF(AND(Orders[[#This Row],[Order Value]]&gt;50000,Orders[[#This Row],[Status]]="Completed"),"Yes","No")</f>
        <v>No</v>
      </c>
      <c r="R2422" s="1" t="str">
        <f>IF(OR(Orders[[#This Row],[Region]]="Dhaka",Orders[[#This Row],[Region]]="Chattogram"),"Priority","Standard")</f>
        <v>Standard</v>
      </c>
      <c r="S2422" s="1" t="str">
        <f>_xlfn.CONCAT(Orders[[#This Row],[OrderID]],Orders[[#This Row],[CustomerID]],Orders[[#This Row],[Order Value]])</f>
        <v>O01213C046423028.76</v>
      </c>
    </row>
    <row r="2423" spans="1:19" x14ac:dyDescent="0.25">
      <c r="A2423" s="1" t="s">
        <v>2888</v>
      </c>
      <c r="B2423" s="1" t="s">
        <v>1000</v>
      </c>
      <c r="C2423" s="1" t="s">
        <v>114</v>
      </c>
      <c r="D2423" s="1" t="str">
        <f>VLOOKUP(C2423,Products[],2,FALSE)</f>
        <v>Snacks Standard 963</v>
      </c>
      <c r="E2423" s="1" t="str">
        <f>VLOOKUP(Orders[[#This Row],[ProductID]],Products[],3,FALSE)</f>
        <v>Groceries</v>
      </c>
      <c r="F2423" s="1" t="s">
        <v>23</v>
      </c>
      <c r="G2423" s="1" t="str">
        <f>_xlfn.XLOOKUP(Orders[[#This Row],[CustomerID]],'Customers'!A:A,'Customers'!E:E)</f>
        <v>Home Office</v>
      </c>
      <c r="H2423" s="2">
        <v>45470</v>
      </c>
      <c r="I2423" s="2">
        <v>45475</v>
      </c>
      <c r="J2423">
        <v>18</v>
      </c>
      <c r="K2423">
        <v>6850.76</v>
      </c>
      <c r="L2423">
        <v>0.05</v>
      </c>
      <c r="M2423" s="1" t="s">
        <v>52</v>
      </c>
      <c r="N2423" s="1" t="s">
        <v>15</v>
      </c>
      <c r="O2423" s="1" t="s">
        <v>21</v>
      </c>
      <c r="P2423" s="3">
        <f>Orders[[#This Row],[Quantity]]*Orders[[#This Row],[UnitPrice]]*(1-Orders[[#This Row],[Discount]])</f>
        <v>117147.996</v>
      </c>
      <c r="Q2423" s="1" t="str">
        <f>IF(AND(Orders[[#This Row],[Order Value]]&gt;50000,Orders[[#This Row],[Status]]="Completed"),"Yes","No")</f>
        <v>No</v>
      </c>
      <c r="R2423" s="1" t="str">
        <f>IF(OR(Orders[[#This Row],[Region]]="Dhaka",Orders[[#This Row],[Region]]="Chattogram"),"Priority","Standard")</f>
        <v>Priority</v>
      </c>
      <c r="S2423" s="1" t="str">
        <f>_xlfn.CONCAT(Orders[[#This Row],[OrderID]],Orders[[#This Row],[CustomerID]],Orders[[#This Row],[Order Value]])</f>
        <v>O01443C0405117147.996</v>
      </c>
    </row>
    <row r="2424" spans="1:19" x14ac:dyDescent="0.25">
      <c r="A2424" s="1" t="s">
        <v>2889</v>
      </c>
      <c r="B2424" s="1" t="s">
        <v>592</v>
      </c>
      <c r="C2424" s="1" t="s">
        <v>176</v>
      </c>
      <c r="D2424" s="1" t="str">
        <f>VLOOKUP(C2424,Products[],2,FALSE)</f>
        <v>Decor Standard 312 (New)</v>
      </c>
      <c r="E2424" s="1" t="str">
        <f>VLOOKUP(Orders[[#This Row],[ProductID]],Products[],3,FALSE)</f>
        <v>Furniture</v>
      </c>
      <c r="F2424" s="1" t="s">
        <v>55</v>
      </c>
      <c r="G2424" s="1" t="str">
        <f>_xlfn.XLOOKUP(Orders[[#This Row],[CustomerID]],'Customers'!A:A,'Customers'!E:E)</f>
        <v>consumer</v>
      </c>
      <c r="H2424" s="2">
        <v>45607</v>
      </c>
      <c r="I2424" s="2">
        <v>45608</v>
      </c>
      <c r="J2424">
        <v>23</v>
      </c>
      <c r="K2424">
        <v>6795.28</v>
      </c>
      <c r="L2424">
        <v>0.1</v>
      </c>
      <c r="M2424" s="1" t="s">
        <v>39</v>
      </c>
      <c r="N2424" s="1" t="s">
        <v>84</v>
      </c>
      <c r="O2424" s="1" t="s">
        <v>21</v>
      </c>
      <c r="P2424" s="3">
        <f>Orders[[#This Row],[Quantity]]*Orders[[#This Row],[UnitPrice]]*(1-Orders[[#This Row],[Discount]])</f>
        <v>140662.296</v>
      </c>
      <c r="Q2424" s="1" t="str">
        <f>IF(AND(Orders[[#This Row],[Order Value]]&gt;50000,Orders[[#This Row],[Status]]="Completed"),"Yes","No")</f>
        <v>No</v>
      </c>
      <c r="R2424" s="1" t="str">
        <f>IF(OR(Orders[[#This Row],[Region]]="Dhaka",Orders[[#This Row],[Region]]="Chattogram"),"Priority","Standard")</f>
        <v>Standard</v>
      </c>
      <c r="S2424" s="1" t="str">
        <f>_xlfn.CONCAT(Orders[[#This Row],[OrderID]],Orders[[#This Row],[CustomerID]],Orders[[#This Row],[Order Value]])</f>
        <v>O05870C0490140662.296</v>
      </c>
    </row>
    <row r="2425" spans="1:19" hidden="1" x14ac:dyDescent="0.25">
      <c r="A2425" s="1" t="s">
        <v>2890</v>
      </c>
      <c r="B2425" s="1" t="s">
        <v>249</v>
      </c>
      <c r="C2425" s="1" t="s">
        <v>248</v>
      </c>
      <c r="D2425" s="1" t="e">
        <f>VLOOKUP(C2425,Products[],2,FALSE)</f>
        <v>#N/A</v>
      </c>
      <c r="E2425" s="1" t="e">
        <f>VLOOKUP(Orders[[#This Row],[ProductID]],Products[],3,FALSE)</f>
        <v>#N/A</v>
      </c>
      <c r="F2425" s="1" t="s">
        <v>55</v>
      </c>
      <c r="G2425" s="1" t="str">
        <f>_xlfn.XLOOKUP(Orders[[#This Row],[CustomerID]],'Customers'!A:A,'Customers'!E:E)</f>
        <v>Consumer</v>
      </c>
      <c r="H2425" s="2">
        <v>45736</v>
      </c>
      <c r="I2425" s="2">
        <v>45738</v>
      </c>
      <c r="J2425">
        <v>24</v>
      </c>
      <c r="K2425">
        <v>6990.12</v>
      </c>
      <c r="L2425">
        <v>0.2</v>
      </c>
      <c r="M2425" s="1" t="s">
        <v>52</v>
      </c>
      <c r="N2425" s="1" t="s">
        <v>34</v>
      </c>
      <c r="O2425" s="1" t="s">
        <v>21</v>
      </c>
      <c r="P2425" s="3">
        <f>Orders[[#This Row],[Quantity]]*Orders[[#This Row],[UnitPrice]]*(1-Orders[[#This Row],[Discount]])</f>
        <v>134210.304</v>
      </c>
      <c r="Q2425" s="1" t="str">
        <f>IF(AND(Orders[[#This Row],[Order Value]]&gt;50000,Orders[[#This Row],[Status]]="Completed"),"Yes","No")</f>
        <v>Yes</v>
      </c>
      <c r="R2425" s="1" t="str">
        <f>IF(OR(Orders[[#This Row],[Region]]="Dhaka",Orders[[#This Row],[Region]]="Chattogram"),"Priority","Standard")</f>
        <v>Priority</v>
      </c>
      <c r="S2425" s="1" t="str">
        <f>_xlfn.CONCAT(Orders[[#This Row],[OrderID]],Orders[[#This Row],[CustomerID]],Orders[[#This Row],[Order Value]])</f>
        <v>O02914C0432134210.304</v>
      </c>
    </row>
    <row r="2426" spans="1:19" x14ac:dyDescent="0.25">
      <c r="A2426" s="1" t="s">
        <v>2891</v>
      </c>
      <c r="B2426" s="1" t="s">
        <v>613</v>
      </c>
      <c r="C2426" s="1" t="s">
        <v>87</v>
      </c>
      <c r="D2426" s="1" t="str">
        <f>VLOOKUP(C2426,Products[],2,FALSE)</f>
        <v>Storage Plus 812</v>
      </c>
      <c r="E2426" s="1" t="str">
        <f>VLOOKUP(Orders[[#This Row],[ProductID]],Products[],3,FALSE)</f>
        <v>Furniture</v>
      </c>
      <c r="F2426" s="1" t="s">
        <v>33</v>
      </c>
      <c r="G2426" s="1" t="str">
        <f>_xlfn.XLOOKUP(Orders[[#This Row],[CustomerID]],'Customers'!A:A,'Customers'!E:E)</f>
        <v>consumer</v>
      </c>
      <c r="H2426" s="2">
        <v>45836</v>
      </c>
      <c r="I2426" s="2">
        <v>45838</v>
      </c>
      <c r="J2426">
        <v>3</v>
      </c>
      <c r="K2426">
        <v>2721.32</v>
      </c>
      <c r="L2426">
        <v>0.1</v>
      </c>
      <c r="M2426" s="1" t="s">
        <v>43</v>
      </c>
      <c r="N2426" s="1" t="s">
        <v>34</v>
      </c>
      <c r="O2426" s="1" t="s">
        <v>29</v>
      </c>
      <c r="P2426" s="3">
        <f>Orders[[#This Row],[Quantity]]*Orders[[#This Row],[UnitPrice]]*(1-Orders[[#This Row],[Discount]])</f>
        <v>7347.5640000000012</v>
      </c>
      <c r="Q2426" s="1" t="str">
        <f>IF(AND(Orders[[#This Row],[Order Value]]&gt;50000,Orders[[#This Row],[Status]]="Completed"),"Yes","No")</f>
        <v>No</v>
      </c>
      <c r="R2426" s="1" t="str">
        <f>IF(OR(Orders[[#This Row],[Region]]="Dhaka",Orders[[#This Row],[Region]]="Chattogram"),"Priority","Standard")</f>
        <v>Standard</v>
      </c>
      <c r="S2426" s="1" t="str">
        <f>_xlfn.CONCAT(Orders[[#This Row],[OrderID]],Orders[[#This Row],[CustomerID]],Orders[[#This Row],[Order Value]])</f>
        <v>O01601C03907347.564</v>
      </c>
    </row>
    <row r="2427" spans="1:19" x14ac:dyDescent="0.25">
      <c r="A2427" s="1" t="s">
        <v>2892</v>
      </c>
      <c r="B2427" s="1" t="s">
        <v>356</v>
      </c>
      <c r="C2427" s="1" t="s">
        <v>154</v>
      </c>
      <c r="D2427" s="1" t="str">
        <f>VLOOKUP(C2427,Products[],2,FALSE)</f>
        <v>Household Standard 873</v>
      </c>
      <c r="E2427" s="1" t="str">
        <f>VLOOKUP(Orders[[#This Row],[ProductID]],Products[],3,FALSE)</f>
        <v>Groceries</v>
      </c>
      <c r="F2427" s="1" t="s">
        <v>51</v>
      </c>
      <c r="G2427" s="1" t="str">
        <f>_xlfn.XLOOKUP(Orders[[#This Row],[CustomerID]],'Customers'!A:A,'Customers'!E:E)</f>
        <v>consumer</v>
      </c>
      <c r="H2427" s="2">
        <v>45942</v>
      </c>
      <c r="I2427" s="2">
        <v>45952</v>
      </c>
      <c r="J2427">
        <v>14</v>
      </c>
      <c r="K2427">
        <v>5205.8999999999996</v>
      </c>
      <c r="L2427">
        <v>0.2</v>
      </c>
      <c r="M2427" s="1" t="s">
        <v>43</v>
      </c>
      <c r="N2427" s="1" t="s">
        <v>28</v>
      </c>
      <c r="O2427" s="1" t="s">
        <v>24</v>
      </c>
      <c r="P2427" s="3">
        <f>Orders[[#This Row],[Quantity]]*Orders[[#This Row],[UnitPrice]]*(1-Orders[[#This Row],[Discount]])</f>
        <v>58306.079999999994</v>
      </c>
      <c r="Q2427" s="1" t="str">
        <f>IF(AND(Orders[[#This Row],[Order Value]]&gt;50000,Orders[[#This Row],[Status]]="Completed"),"Yes","No")</f>
        <v>No</v>
      </c>
      <c r="R2427" s="1" t="str">
        <f>IF(OR(Orders[[#This Row],[Region]]="Dhaka",Orders[[#This Row],[Region]]="Chattogram"),"Priority","Standard")</f>
        <v>Standard</v>
      </c>
      <c r="S2427" s="1" t="str">
        <f>_xlfn.CONCAT(Orders[[#This Row],[OrderID]],Orders[[#This Row],[CustomerID]],Orders[[#This Row],[Order Value]])</f>
        <v>O02562C017758306.08</v>
      </c>
    </row>
    <row r="2428" spans="1:19" x14ac:dyDescent="0.25">
      <c r="A2428" s="1" t="s">
        <v>2893</v>
      </c>
      <c r="B2428" s="1" t="s">
        <v>1350</v>
      </c>
      <c r="C2428" s="1" t="s">
        <v>297</v>
      </c>
      <c r="D2428" s="1" t="str">
        <f>VLOOKUP(C2428,Products[],2,FALSE)</f>
        <v>Household Standard 552</v>
      </c>
      <c r="E2428" s="1" t="str">
        <f>VLOOKUP(Orders[[#This Row],[ProductID]],Products[],3,FALSE)</f>
        <v>Groceries</v>
      </c>
      <c r="F2428" s="1" t="s">
        <v>19</v>
      </c>
      <c r="G2428" s="1" t="str">
        <f>_xlfn.XLOOKUP(Orders[[#This Row],[CustomerID]],'Customers'!A:A,'Customers'!E:E)</f>
        <v>Consumer</v>
      </c>
      <c r="H2428" s="2">
        <v>45424</v>
      </c>
      <c r="I2428" s="2">
        <v>45427</v>
      </c>
      <c r="J2428">
        <v>5</v>
      </c>
      <c r="K2428">
        <v>1740</v>
      </c>
      <c r="L2428">
        <v>0.1</v>
      </c>
      <c r="M2428" s="1" t="s">
        <v>20</v>
      </c>
      <c r="N2428" s="1" t="s">
        <v>34</v>
      </c>
      <c r="O2428" s="1" t="s">
        <v>29</v>
      </c>
      <c r="P2428" s="3">
        <f>Orders[[#This Row],[Quantity]]*Orders[[#This Row],[UnitPrice]]*(1-Orders[[#This Row],[Discount]])</f>
        <v>7830</v>
      </c>
      <c r="Q2428" s="1" t="str">
        <f>IF(AND(Orders[[#This Row],[Order Value]]&gt;50000,Orders[[#This Row],[Status]]="Completed"),"Yes","No")</f>
        <v>No</v>
      </c>
      <c r="R2428" s="1" t="str">
        <f>IF(OR(Orders[[#This Row],[Region]]="Dhaka",Orders[[#This Row],[Region]]="Chattogram"),"Priority","Standard")</f>
        <v>Priority</v>
      </c>
      <c r="S2428" s="1" t="str">
        <f>_xlfn.CONCAT(Orders[[#This Row],[OrderID]],Orders[[#This Row],[CustomerID]],Orders[[#This Row],[Order Value]])</f>
        <v>O05966C01677830</v>
      </c>
    </row>
    <row r="2429" spans="1:19" hidden="1" x14ac:dyDescent="0.25">
      <c r="A2429" s="1" t="s">
        <v>2894</v>
      </c>
      <c r="B2429" s="1" t="s">
        <v>1333</v>
      </c>
      <c r="C2429" s="1" t="s">
        <v>248</v>
      </c>
      <c r="D2429" s="1" t="e">
        <f>VLOOKUP(C2429,Products[],2,FALSE)</f>
        <v>#N/A</v>
      </c>
      <c r="E2429" s="1" t="e">
        <f>VLOOKUP(Orders[[#This Row],[ProductID]],Products[],3,FALSE)</f>
        <v>#N/A</v>
      </c>
      <c r="F2429" s="1" t="s">
        <v>19</v>
      </c>
      <c r="G2429" s="1" t="str">
        <f>_xlfn.XLOOKUP(Orders[[#This Row],[CustomerID]],'Customers'!A:A,'Customers'!E:E)</f>
        <v>consumer</v>
      </c>
      <c r="H2429" s="2">
        <v>45509</v>
      </c>
      <c r="I2429" s="2">
        <v>45513</v>
      </c>
      <c r="J2429">
        <v>6</v>
      </c>
      <c r="K2429">
        <v>5678.43</v>
      </c>
      <c r="L2429">
        <v>0.05</v>
      </c>
      <c r="M2429" s="1" t="s">
        <v>20</v>
      </c>
      <c r="N2429" s="1" t="s">
        <v>34</v>
      </c>
      <c r="O2429" s="1" t="s">
        <v>29</v>
      </c>
      <c r="P2429" s="3">
        <f>Orders[[#This Row],[Quantity]]*Orders[[#This Row],[UnitPrice]]*(1-Orders[[#This Row],[Discount]])</f>
        <v>32367.050999999999</v>
      </c>
      <c r="Q2429" s="1" t="str">
        <f>IF(AND(Orders[[#This Row],[Order Value]]&gt;50000,Orders[[#This Row],[Status]]="Completed"),"Yes","No")</f>
        <v>No</v>
      </c>
      <c r="R2429" s="1" t="str">
        <f>IF(OR(Orders[[#This Row],[Region]]="Dhaka",Orders[[#This Row],[Region]]="Chattogram"),"Priority","Standard")</f>
        <v>Priority</v>
      </c>
      <c r="S2429" s="1" t="str">
        <f>_xlfn.CONCAT(Orders[[#This Row],[OrderID]],Orders[[#This Row],[CustomerID]],Orders[[#This Row],[Order Value]])</f>
        <v>O02505C022232367.051</v>
      </c>
    </row>
    <row r="2430" spans="1:19" x14ac:dyDescent="0.25">
      <c r="A2430" s="1" t="s">
        <v>2895</v>
      </c>
      <c r="B2430" s="1" t="s">
        <v>552</v>
      </c>
      <c r="C2430" s="1" t="s">
        <v>12</v>
      </c>
      <c r="D2430" s="1" t="str">
        <f>VLOOKUP(C2430,Products[],2,FALSE)</f>
        <v>Beverages Plus 578</v>
      </c>
      <c r="E2430" s="1" t="str">
        <f>VLOOKUP(Orders[[#This Row],[ProductID]],Products[],3,FALSE)</f>
        <v>Groceries</v>
      </c>
      <c r="F2430" s="1" t="s">
        <v>47</v>
      </c>
      <c r="G2430" s="1" t="str">
        <f>_xlfn.XLOOKUP(Orders[[#This Row],[CustomerID]],'Customers'!A:A,'Customers'!E:E)</f>
        <v>Corporate</v>
      </c>
      <c r="H2430" s="2">
        <v>45948</v>
      </c>
      <c r="I2430" s="2">
        <v>45962</v>
      </c>
      <c r="J2430">
        <v>24</v>
      </c>
      <c r="K2430">
        <v>5170.5600000000004</v>
      </c>
      <c r="L2430">
        <v>0.2</v>
      </c>
      <c r="M2430" s="1" t="s">
        <v>39</v>
      </c>
      <c r="N2430" s="1" t="s">
        <v>28</v>
      </c>
      <c r="O2430" s="1" t="s">
        <v>35</v>
      </c>
      <c r="P2430" s="3">
        <f>Orders[[#This Row],[Quantity]]*Orders[[#This Row],[UnitPrice]]*(1-Orders[[#This Row],[Discount]])</f>
        <v>99274.752000000008</v>
      </c>
      <c r="Q2430" s="1" t="str">
        <f>IF(AND(Orders[[#This Row],[Order Value]]&gt;50000,Orders[[#This Row],[Status]]="Completed"),"Yes","No")</f>
        <v>No</v>
      </c>
      <c r="R2430" s="1" t="str">
        <f>IF(OR(Orders[[#This Row],[Region]]="Dhaka",Orders[[#This Row],[Region]]="Chattogram"),"Priority","Standard")</f>
        <v>Standard</v>
      </c>
      <c r="S2430" s="1" t="str">
        <f>_xlfn.CONCAT(Orders[[#This Row],[OrderID]],Orders[[#This Row],[CustomerID]],Orders[[#This Row],[Order Value]])</f>
        <v>O05157C001699274.752</v>
      </c>
    </row>
    <row r="2431" spans="1:19" x14ac:dyDescent="0.25">
      <c r="A2431" s="1" t="s">
        <v>2896</v>
      </c>
      <c r="B2431" s="1" t="s">
        <v>1029</v>
      </c>
      <c r="C2431" s="1" t="s">
        <v>267</v>
      </c>
      <c r="D2431" s="1" t="str">
        <f>VLOOKUP(C2431,Products[],2,FALSE)</f>
        <v>Decor Prime 953</v>
      </c>
      <c r="E2431" s="1" t="str">
        <f>VLOOKUP(Orders[[#This Row],[ProductID]],Products[],3,FALSE)</f>
        <v>Furniture</v>
      </c>
      <c r="F2431" s="1" t="s">
        <v>105</v>
      </c>
      <c r="G2431" s="1" t="str">
        <f>_xlfn.XLOOKUP(Orders[[#This Row],[CustomerID]],'Customers'!A:A,'Customers'!E:E)</f>
        <v>Corporate</v>
      </c>
      <c r="H2431" s="2">
        <v>45491</v>
      </c>
      <c r="I2431" s="2">
        <v>45504</v>
      </c>
      <c r="J2431">
        <v>16</v>
      </c>
      <c r="K2431">
        <v>884.53</v>
      </c>
      <c r="L2431">
        <v>0.05</v>
      </c>
      <c r="M2431" s="1" t="s">
        <v>14</v>
      </c>
      <c r="N2431" s="1" t="s">
        <v>28</v>
      </c>
      <c r="O2431" s="1" t="s">
        <v>29</v>
      </c>
      <c r="P2431" s="3">
        <f>Orders[[#This Row],[Quantity]]*Orders[[#This Row],[UnitPrice]]*(1-Orders[[#This Row],[Discount]])</f>
        <v>13444.856</v>
      </c>
      <c r="Q2431" s="1" t="str">
        <f>IF(AND(Orders[[#This Row],[Order Value]]&gt;50000,Orders[[#This Row],[Status]]="Completed"),"Yes","No")</f>
        <v>No</v>
      </c>
      <c r="R2431" s="1" t="str">
        <f>IF(OR(Orders[[#This Row],[Region]]="Dhaka",Orders[[#This Row],[Region]]="Chattogram"),"Priority","Standard")</f>
        <v>Standard</v>
      </c>
      <c r="S2431" s="1" t="str">
        <f>_xlfn.CONCAT(Orders[[#This Row],[OrderID]],Orders[[#This Row],[CustomerID]],Orders[[#This Row],[Order Value]])</f>
        <v>O04825C020813444.856</v>
      </c>
    </row>
    <row r="2432" spans="1:19" x14ac:dyDescent="0.25">
      <c r="A2432" s="1" t="s">
        <v>2897</v>
      </c>
      <c r="B2432" s="1" t="s">
        <v>429</v>
      </c>
      <c r="C2432" s="1" t="s">
        <v>199</v>
      </c>
      <c r="D2432" s="1" t="str">
        <f>VLOOKUP(C2432,Products[],2,FALSE)</f>
        <v>Laptops Deluxe 892</v>
      </c>
      <c r="E2432" s="1" t="str">
        <f>VLOOKUP(Orders[[#This Row],[ProductID]],Products[],3,FALSE)</f>
        <v>Electronics</v>
      </c>
      <c r="F2432" s="1" t="s">
        <v>125</v>
      </c>
      <c r="G2432" s="1" t="str">
        <f>_xlfn.XLOOKUP(Orders[[#This Row],[CustomerID]],'Customers'!A:A,'Customers'!E:E)</f>
        <v>Corporate</v>
      </c>
      <c r="H2432" s="2">
        <v>45703</v>
      </c>
      <c r="I2432" s="2">
        <v>45714</v>
      </c>
      <c r="J2432">
        <v>9</v>
      </c>
      <c r="K2432">
        <v>5046.66</v>
      </c>
      <c r="L2432">
        <v>0</v>
      </c>
      <c r="M2432" s="1" t="s">
        <v>14</v>
      </c>
      <c r="N2432" s="1" t="s">
        <v>34</v>
      </c>
      <c r="O2432" s="1" t="s">
        <v>21</v>
      </c>
      <c r="P2432" s="3">
        <f>Orders[[#This Row],[Quantity]]*Orders[[#This Row],[UnitPrice]]*(1-Orders[[#This Row],[Discount]])</f>
        <v>45419.94</v>
      </c>
      <c r="Q2432" s="1" t="str">
        <f>IF(AND(Orders[[#This Row],[Order Value]]&gt;50000,Orders[[#This Row],[Status]]="Completed"),"Yes","No")</f>
        <v>No</v>
      </c>
      <c r="R2432" s="1" t="str">
        <f>IF(OR(Orders[[#This Row],[Region]]="Dhaka",Orders[[#This Row],[Region]]="Chattogram"),"Priority","Standard")</f>
        <v>Standard</v>
      </c>
      <c r="S2432" s="1" t="str">
        <f>_xlfn.CONCAT(Orders[[#This Row],[OrderID]],Orders[[#This Row],[CustomerID]],Orders[[#This Row],[Order Value]])</f>
        <v>O00722C031945419.94</v>
      </c>
    </row>
    <row r="2433" spans="1:19" x14ac:dyDescent="0.25">
      <c r="A2433" s="1" t="s">
        <v>2898</v>
      </c>
      <c r="B2433" s="1" t="s">
        <v>721</v>
      </c>
      <c r="C2433" s="1" t="s">
        <v>18</v>
      </c>
      <c r="D2433" s="1" t="str">
        <f>VLOOKUP(C2433,Products[],2,FALSE)</f>
        <v>Labels Deluxe 800</v>
      </c>
      <c r="E2433" s="1" t="str">
        <f>VLOOKUP(Orders[[#This Row],[ProductID]],Products[],3,FALSE)</f>
        <v>Office Supplies</v>
      </c>
      <c r="F2433" s="1" t="s">
        <v>79</v>
      </c>
      <c r="G2433" s="1" t="str">
        <f>_xlfn.XLOOKUP(Orders[[#This Row],[CustomerID]],'Customers'!A:A,'Customers'!E:E)</f>
        <v>Corporate</v>
      </c>
      <c r="H2433" s="2">
        <v>45343</v>
      </c>
      <c r="I2433" s="2">
        <v>45354</v>
      </c>
      <c r="J2433">
        <v>11</v>
      </c>
      <c r="K2433">
        <v>2811.49</v>
      </c>
      <c r="L2433">
        <v>0</v>
      </c>
      <c r="M2433" s="1" t="s">
        <v>52</v>
      </c>
      <c r="N2433" s="1" t="s">
        <v>28</v>
      </c>
      <c r="O2433" s="1" t="s">
        <v>21</v>
      </c>
      <c r="P2433" s="3">
        <f>Orders[[#This Row],[Quantity]]*Orders[[#This Row],[UnitPrice]]*(1-Orders[[#This Row],[Discount]])</f>
        <v>30926.39</v>
      </c>
      <c r="Q2433" s="1" t="str">
        <f>IF(AND(Orders[[#This Row],[Order Value]]&gt;50000,Orders[[#This Row],[Status]]="Completed"),"Yes","No")</f>
        <v>No</v>
      </c>
      <c r="R2433" s="1" t="str">
        <f>IF(OR(Orders[[#This Row],[Region]]="Dhaka",Orders[[#This Row],[Region]]="Chattogram"),"Priority","Standard")</f>
        <v>Priority</v>
      </c>
      <c r="S2433" s="1" t="str">
        <f>_xlfn.CONCAT(Orders[[#This Row],[OrderID]],Orders[[#This Row],[CustomerID]],Orders[[#This Row],[Order Value]])</f>
        <v>O03940C034430926.39</v>
      </c>
    </row>
    <row r="2434" spans="1:19" x14ac:dyDescent="0.25">
      <c r="A2434" s="1" t="s">
        <v>1799</v>
      </c>
      <c r="B2434" s="1" t="s">
        <v>697</v>
      </c>
      <c r="C2434" s="1" t="s">
        <v>176</v>
      </c>
      <c r="D2434" s="1" t="str">
        <f>VLOOKUP(C2434,Products[],2,FALSE)</f>
        <v>Decor Standard 312 (New)</v>
      </c>
      <c r="E2434" s="1" t="str">
        <f>VLOOKUP(Orders[[#This Row],[ProductID]],Products[],3,FALSE)</f>
        <v>Furniture</v>
      </c>
      <c r="F2434" s="1" t="s">
        <v>47</v>
      </c>
      <c r="G2434" s="1" t="str">
        <f>_xlfn.XLOOKUP(Orders[[#This Row],[CustomerID]],'Customers'!A:A,'Customers'!E:E)</f>
        <v>SMB</v>
      </c>
      <c r="H2434" s="2">
        <v>45683</v>
      </c>
      <c r="I2434" s="2">
        <v>45691</v>
      </c>
      <c r="J2434">
        <v>16</v>
      </c>
      <c r="K2434">
        <v>5527.73</v>
      </c>
      <c r="L2434">
        <v>0.2</v>
      </c>
      <c r="M2434" s="1" t="s">
        <v>43</v>
      </c>
      <c r="N2434" s="1" t="s">
        <v>34</v>
      </c>
      <c r="O2434" s="1" t="s">
        <v>35</v>
      </c>
      <c r="P2434" s="3">
        <f>Orders[[#This Row],[Quantity]]*Orders[[#This Row],[UnitPrice]]*(1-Orders[[#This Row],[Discount]])</f>
        <v>70754.944000000003</v>
      </c>
      <c r="Q2434" s="1" t="str">
        <f>IF(AND(Orders[[#This Row],[Order Value]]&gt;50000,Orders[[#This Row],[Status]]="Completed"),"Yes","No")</f>
        <v>Yes</v>
      </c>
      <c r="R2434" s="1" t="str">
        <f>IF(OR(Orders[[#This Row],[Region]]="Dhaka",Orders[[#This Row],[Region]]="Chattogram"),"Priority","Standard")</f>
        <v>Standard</v>
      </c>
      <c r="S2434" s="1" t="str">
        <f>_xlfn.CONCAT(Orders[[#This Row],[OrderID]],Orders[[#This Row],[CustomerID]],Orders[[#This Row],[Order Value]])</f>
        <v>O02308C024670754.944</v>
      </c>
    </row>
    <row r="2435" spans="1:19" x14ac:dyDescent="0.25">
      <c r="A2435" s="1" t="s">
        <v>2899</v>
      </c>
      <c r="B2435" s="1" t="s">
        <v>514</v>
      </c>
      <c r="C2435" s="1" t="s">
        <v>197</v>
      </c>
      <c r="D2435" s="1" t="str">
        <f>VLOOKUP(C2435,Products[],2,FALSE)</f>
        <v>Chairs Prime 149</v>
      </c>
      <c r="E2435" s="1" t="str">
        <f>VLOOKUP(Orders[[#This Row],[ProductID]],Products[],3,FALSE)</f>
        <v>Furniture</v>
      </c>
      <c r="F2435" s="1" t="s">
        <v>105</v>
      </c>
      <c r="G2435" s="1" t="str">
        <f>_xlfn.XLOOKUP(Orders[[#This Row],[CustomerID]],'Customers'!A:A,'Customers'!E:E)</f>
        <v>consumer</v>
      </c>
      <c r="H2435" s="2">
        <v>45387</v>
      </c>
      <c r="I2435" s="2">
        <v>45398</v>
      </c>
      <c r="J2435">
        <v>2</v>
      </c>
      <c r="K2435">
        <v>3754.48</v>
      </c>
      <c r="L2435">
        <v>0.1</v>
      </c>
      <c r="M2435" s="1" t="s">
        <v>52</v>
      </c>
      <c r="N2435" s="1" t="s">
        <v>34</v>
      </c>
      <c r="O2435" s="1" t="s">
        <v>24</v>
      </c>
      <c r="P2435" s="3">
        <f>Orders[[#This Row],[Quantity]]*Orders[[#This Row],[UnitPrice]]*(1-Orders[[#This Row],[Discount]])</f>
        <v>6758.0640000000003</v>
      </c>
      <c r="Q2435" s="1" t="str">
        <f>IF(AND(Orders[[#This Row],[Order Value]]&gt;50000,Orders[[#This Row],[Status]]="Completed"),"Yes","No")</f>
        <v>No</v>
      </c>
      <c r="R2435" s="1" t="str">
        <f>IF(OR(Orders[[#This Row],[Region]]="Dhaka",Orders[[#This Row],[Region]]="Chattogram"),"Priority","Standard")</f>
        <v>Priority</v>
      </c>
      <c r="S2435" s="1" t="str">
        <f>_xlfn.CONCAT(Orders[[#This Row],[OrderID]],Orders[[#This Row],[CustomerID]],Orders[[#This Row],[Order Value]])</f>
        <v>O05404C01316758.064</v>
      </c>
    </row>
    <row r="2436" spans="1:19" x14ac:dyDescent="0.25">
      <c r="A2436" s="1" t="s">
        <v>2900</v>
      </c>
      <c r="B2436" s="1" t="s">
        <v>447</v>
      </c>
      <c r="C2436" s="1" t="s">
        <v>89</v>
      </c>
      <c r="D2436" s="1" t="str">
        <f>VLOOKUP(C2436,Products[],2,FALSE)</f>
        <v>Chairs Mini 737</v>
      </c>
      <c r="E2436" s="1" t="str">
        <f>VLOOKUP(Orders[[#This Row],[ProductID]],Products[],3,FALSE)</f>
        <v>Furniture</v>
      </c>
      <c r="F2436" s="1" t="s">
        <v>13</v>
      </c>
      <c r="G2436" s="1" t="str">
        <f>_xlfn.XLOOKUP(Orders[[#This Row],[CustomerID]],'Customers'!A:A,'Customers'!E:E)</f>
        <v>SMB</v>
      </c>
      <c r="H2436" s="2">
        <v>45533</v>
      </c>
      <c r="I2436" s="2">
        <v>45545</v>
      </c>
      <c r="J2436">
        <v>8</v>
      </c>
      <c r="K2436">
        <v>2680.13</v>
      </c>
      <c r="L2436">
        <v>0.1</v>
      </c>
      <c r="M2436" s="1" t="s">
        <v>20</v>
      </c>
      <c r="N2436" s="1" t="s">
        <v>34</v>
      </c>
      <c r="O2436" s="1" t="s">
        <v>24</v>
      </c>
      <c r="P2436" s="3">
        <f>Orders[[#This Row],[Quantity]]*Orders[[#This Row],[UnitPrice]]*(1-Orders[[#This Row],[Discount]])</f>
        <v>19296.936000000002</v>
      </c>
      <c r="Q2436" s="1" t="str">
        <f>IF(AND(Orders[[#This Row],[Order Value]]&gt;50000,Orders[[#This Row],[Status]]="Completed"),"Yes","No")</f>
        <v>No</v>
      </c>
      <c r="R2436" s="1" t="str">
        <f>IF(OR(Orders[[#This Row],[Region]]="Dhaka",Orders[[#This Row],[Region]]="Chattogram"),"Priority","Standard")</f>
        <v>Priority</v>
      </c>
      <c r="S2436" s="1" t="str">
        <f>_xlfn.CONCAT(Orders[[#This Row],[OrderID]],Orders[[#This Row],[CustomerID]],Orders[[#This Row],[Order Value]])</f>
        <v>O04346C031819296.936</v>
      </c>
    </row>
    <row r="2437" spans="1:19" x14ac:dyDescent="0.25">
      <c r="A2437" s="1" t="s">
        <v>2901</v>
      </c>
      <c r="B2437" s="1" t="s">
        <v>118</v>
      </c>
      <c r="C2437" s="1" t="s">
        <v>230</v>
      </c>
      <c r="D2437" s="1" t="str">
        <f>VLOOKUP(C2437,Products[],2,FALSE)</f>
        <v>Footwear Eco 532</v>
      </c>
      <c r="E2437" s="1" t="str">
        <f>VLOOKUP(Orders[[#This Row],[ProductID]],Products[],3,FALSE)</f>
        <v>Apparel</v>
      </c>
      <c r="F2437" s="1" t="s">
        <v>23</v>
      </c>
      <c r="G2437" s="1" t="str">
        <f>_xlfn.XLOOKUP(Orders[[#This Row],[CustomerID]],'Customers'!A:A,'Customers'!E:E)</f>
        <v>Consumer</v>
      </c>
      <c r="H2437" s="2">
        <v>45386</v>
      </c>
      <c r="I2437" s="2">
        <v>45388</v>
      </c>
      <c r="J2437">
        <v>20</v>
      </c>
      <c r="K2437">
        <v>4210.6000000000004</v>
      </c>
      <c r="L2437">
        <v>0</v>
      </c>
      <c r="M2437" s="1" t="s">
        <v>43</v>
      </c>
      <c r="N2437" s="1" t="s">
        <v>28</v>
      </c>
      <c r="O2437" s="1" t="s">
        <v>35</v>
      </c>
      <c r="P2437" s="3">
        <f>Orders[[#This Row],[Quantity]]*Orders[[#This Row],[UnitPrice]]*(1-Orders[[#This Row],[Discount]])</f>
        <v>84212</v>
      </c>
      <c r="Q2437" s="1" t="str">
        <f>IF(AND(Orders[[#This Row],[Order Value]]&gt;50000,Orders[[#This Row],[Status]]="Completed"),"Yes","No")</f>
        <v>No</v>
      </c>
      <c r="R2437" s="1" t="str">
        <f>IF(OR(Orders[[#This Row],[Region]]="Dhaka",Orders[[#This Row],[Region]]="Chattogram"),"Priority","Standard")</f>
        <v>Standard</v>
      </c>
      <c r="S2437" s="1" t="str">
        <f>_xlfn.CONCAT(Orders[[#This Row],[OrderID]],Orders[[#This Row],[CustomerID]],Orders[[#This Row],[Order Value]])</f>
        <v>O05630C034984212</v>
      </c>
    </row>
    <row r="2438" spans="1:19" x14ac:dyDescent="0.25">
      <c r="A2438" s="1" t="s">
        <v>2902</v>
      </c>
      <c r="B2438" s="1" t="s">
        <v>601</v>
      </c>
      <c r="C2438" s="1" t="s">
        <v>50</v>
      </c>
      <c r="D2438" s="1" t="str">
        <f>VLOOKUP(C2438,Products[],2,FALSE)</f>
        <v>Kids Pro 311</v>
      </c>
      <c r="E2438" s="1" t="str">
        <f>VLOOKUP(Orders[[#This Row],[ProductID]],Products[],3,FALSE)</f>
        <v>Apparel</v>
      </c>
      <c r="F2438" s="1" t="s">
        <v>152</v>
      </c>
      <c r="G2438" s="1" t="str">
        <f>_xlfn.XLOOKUP(Orders[[#This Row],[CustomerID]],'Customers'!A:A,'Customers'!E:E)</f>
        <v>Consumer</v>
      </c>
      <c r="H2438" s="2">
        <v>45300</v>
      </c>
      <c r="I2438" s="2">
        <v>45307</v>
      </c>
      <c r="J2438">
        <v>14</v>
      </c>
      <c r="K2438">
        <v>7209.17</v>
      </c>
      <c r="L2438">
        <v>0</v>
      </c>
      <c r="M2438" s="1" t="s">
        <v>52</v>
      </c>
      <c r="N2438" s="1" t="s">
        <v>84</v>
      </c>
      <c r="O2438" s="1" t="s">
        <v>24</v>
      </c>
      <c r="P2438" s="3">
        <f>Orders[[#This Row],[Quantity]]*Orders[[#This Row],[UnitPrice]]*(1-Orders[[#This Row],[Discount]])</f>
        <v>100928.38</v>
      </c>
      <c r="Q2438" s="1" t="str">
        <f>IF(AND(Orders[[#This Row],[Order Value]]&gt;50000,Orders[[#This Row],[Status]]="Completed"),"Yes","No")</f>
        <v>No</v>
      </c>
      <c r="R2438" s="1" t="str">
        <f>IF(OR(Orders[[#This Row],[Region]]="Dhaka",Orders[[#This Row],[Region]]="Chattogram"),"Priority","Standard")</f>
        <v>Priority</v>
      </c>
      <c r="S2438" s="1" t="str">
        <f>_xlfn.CONCAT(Orders[[#This Row],[OrderID]],Orders[[#This Row],[CustomerID]],Orders[[#This Row],[Order Value]])</f>
        <v>O04495C0067100928.38</v>
      </c>
    </row>
    <row r="2439" spans="1:19" x14ac:dyDescent="0.25">
      <c r="A2439" s="1" t="s">
        <v>2903</v>
      </c>
      <c r="B2439" s="1" t="s">
        <v>1164</v>
      </c>
      <c r="C2439" s="1" t="s">
        <v>81</v>
      </c>
      <c r="D2439" s="1" t="str">
        <f>VLOOKUP(C2439,Products[],2,FALSE)</f>
        <v>Beverages Pro 760</v>
      </c>
      <c r="E2439" s="1" t="str">
        <f>VLOOKUP(Orders[[#This Row],[ProductID]],Products[],3,FALSE)</f>
        <v>Groceries</v>
      </c>
      <c r="F2439" s="1" t="s">
        <v>51</v>
      </c>
      <c r="G2439" s="1" t="str">
        <f>_xlfn.XLOOKUP(Orders[[#This Row],[CustomerID]],'Customers'!A:A,'Customers'!E:E)</f>
        <v>Home Office</v>
      </c>
      <c r="H2439" s="2">
        <v>45375</v>
      </c>
      <c r="I2439" s="2">
        <v>45380</v>
      </c>
      <c r="J2439">
        <v>9</v>
      </c>
      <c r="K2439">
        <v>5641.07</v>
      </c>
      <c r="L2439">
        <v>0.05</v>
      </c>
      <c r="M2439" s="1" t="s">
        <v>52</v>
      </c>
      <c r="N2439" s="1" t="s">
        <v>84</v>
      </c>
      <c r="O2439" s="1" t="s">
        <v>29</v>
      </c>
      <c r="P2439" s="3">
        <f>Orders[[#This Row],[Quantity]]*Orders[[#This Row],[UnitPrice]]*(1-Orders[[#This Row],[Discount]])</f>
        <v>48231.148499999996</v>
      </c>
      <c r="Q2439" s="1" t="str">
        <f>IF(AND(Orders[[#This Row],[Order Value]]&gt;50000,Orders[[#This Row],[Status]]="Completed"),"Yes","No")</f>
        <v>No</v>
      </c>
      <c r="R2439" s="1" t="str">
        <f>IF(OR(Orders[[#This Row],[Region]]="Dhaka",Orders[[#This Row],[Region]]="Chattogram"),"Priority","Standard")</f>
        <v>Priority</v>
      </c>
      <c r="S2439" s="1" t="str">
        <f>_xlfn.CONCAT(Orders[[#This Row],[OrderID]],Orders[[#This Row],[CustomerID]],Orders[[#This Row],[Order Value]])</f>
        <v>O02672C002948231.1485</v>
      </c>
    </row>
    <row r="2440" spans="1:19" x14ac:dyDescent="0.25">
      <c r="A2440" s="1" t="s">
        <v>2904</v>
      </c>
      <c r="B2440" s="1" t="s">
        <v>390</v>
      </c>
      <c r="C2440" s="1" t="s">
        <v>174</v>
      </c>
      <c r="D2440" s="1" t="str">
        <f>VLOOKUP(C2440,Products[],2,FALSE)</f>
        <v>Women Eco 309</v>
      </c>
      <c r="E2440" s="1" t="str">
        <f>VLOOKUP(Orders[[#This Row],[ProductID]],Products[],3,FALSE)</f>
        <v>Apparel</v>
      </c>
      <c r="F2440" s="1" t="s">
        <v>152</v>
      </c>
      <c r="G2440" s="1" t="str">
        <f>_xlfn.XLOOKUP(Orders[[#This Row],[CustomerID]],'Customers'!A:A,'Customers'!E:E)</f>
        <v>Corporate</v>
      </c>
      <c r="H2440" s="2">
        <v>45770</v>
      </c>
      <c r="I2440" s="2">
        <v>45772</v>
      </c>
      <c r="J2440">
        <v>5</v>
      </c>
      <c r="K2440">
        <v>187.16</v>
      </c>
      <c r="L2440">
        <v>0</v>
      </c>
      <c r="M2440" s="1" t="s">
        <v>20</v>
      </c>
      <c r="N2440" s="1" t="s">
        <v>28</v>
      </c>
      <c r="O2440" s="1" t="s">
        <v>35</v>
      </c>
      <c r="P2440" s="3">
        <f>Orders[[#This Row],[Quantity]]*Orders[[#This Row],[UnitPrice]]*(1-Orders[[#This Row],[Discount]])</f>
        <v>935.8</v>
      </c>
      <c r="Q2440" s="1" t="str">
        <f>IF(AND(Orders[[#This Row],[Order Value]]&gt;50000,Orders[[#This Row],[Status]]="Completed"),"Yes","No")</f>
        <v>No</v>
      </c>
      <c r="R2440" s="1" t="str">
        <f>IF(OR(Orders[[#This Row],[Region]]="Dhaka",Orders[[#This Row],[Region]]="Chattogram"),"Priority","Standard")</f>
        <v>Priority</v>
      </c>
      <c r="S2440" s="1" t="str">
        <f>_xlfn.CONCAT(Orders[[#This Row],[OrderID]],Orders[[#This Row],[CustomerID]],Orders[[#This Row],[Order Value]])</f>
        <v>O04298C0227935.8</v>
      </c>
    </row>
    <row r="2441" spans="1:19" x14ac:dyDescent="0.25">
      <c r="A2441" s="1" t="s">
        <v>2905</v>
      </c>
      <c r="B2441" s="1" t="s">
        <v>444</v>
      </c>
      <c r="C2441" s="1" t="s">
        <v>102</v>
      </c>
      <c r="D2441" s="1" t="str">
        <f>VLOOKUP(C2441,Products[],2,FALSE)</f>
        <v>Pens Mini 821</v>
      </c>
      <c r="E2441" s="1" t="str">
        <f>VLOOKUP(Orders[[#This Row],[ProductID]],Products[],3,FALSE)</f>
        <v>Office Supplies</v>
      </c>
      <c r="F2441" s="1" t="s">
        <v>42</v>
      </c>
      <c r="G2441" s="1" t="str">
        <f>_xlfn.XLOOKUP(Orders[[#This Row],[CustomerID]],'Customers'!A:A,'Customers'!E:E)</f>
        <v>SMB</v>
      </c>
      <c r="H2441" s="2">
        <v>45848</v>
      </c>
      <c r="I2441" s="2">
        <v>45856</v>
      </c>
      <c r="J2441">
        <v>13</v>
      </c>
      <c r="K2441">
        <v>3283.41</v>
      </c>
      <c r="L2441">
        <v>0.15</v>
      </c>
      <c r="M2441" s="1" t="s">
        <v>14</v>
      </c>
      <c r="N2441" s="1" t="s">
        <v>34</v>
      </c>
      <c r="O2441" s="1" t="s">
        <v>29</v>
      </c>
      <c r="P2441" s="3">
        <f>Orders[[#This Row],[Quantity]]*Orders[[#This Row],[UnitPrice]]*(1-Orders[[#This Row],[Discount]])</f>
        <v>36281.680500000002</v>
      </c>
      <c r="Q2441" s="1" t="str">
        <f>IF(AND(Orders[[#This Row],[Order Value]]&gt;50000,Orders[[#This Row],[Status]]="Completed"),"Yes","No")</f>
        <v>No</v>
      </c>
      <c r="R2441" s="1" t="str">
        <f>IF(OR(Orders[[#This Row],[Region]]="Dhaka",Orders[[#This Row],[Region]]="Chattogram"),"Priority","Standard")</f>
        <v>Standard</v>
      </c>
      <c r="S2441" s="1" t="str">
        <f>_xlfn.CONCAT(Orders[[#This Row],[OrderID]],Orders[[#This Row],[CustomerID]],Orders[[#This Row],[Order Value]])</f>
        <v>O01311C041436281.6805</v>
      </c>
    </row>
    <row r="2442" spans="1:19" x14ac:dyDescent="0.25">
      <c r="A2442" s="1" t="s">
        <v>2906</v>
      </c>
      <c r="B2442" s="1" t="s">
        <v>674</v>
      </c>
      <c r="C2442" s="1" t="s">
        <v>76</v>
      </c>
      <c r="D2442" s="1" t="str">
        <f>VLOOKUP(C2442,Products[],2,FALSE)</f>
        <v>Mobile Accessories Mini 994</v>
      </c>
      <c r="E2442" s="1" t="str">
        <f>VLOOKUP(Orders[[#This Row],[ProductID]],Products[],3,FALSE)</f>
        <v>Electronics</v>
      </c>
      <c r="F2442" s="1" t="s">
        <v>152</v>
      </c>
      <c r="G2442" s="1" t="str">
        <f>_xlfn.XLOOKUP(Orders[[#This Row],[CustomerID]],'Customers'!A:A,'Customers'!E:E)</f>
        <v>SMB</v>
      </c>
      <c r="H2442" s="2">
        <v>45755</v>
      </c>
      <c r="I2442" s="2">
        <v>45769</v>
      </c>
      <c r="J2442">
        <v>10</v>
      </c>
      <c r="K2442">
        <v>3329.39</v>
      </c>
      <c r="L2442">
        <v>0.15</v>
      </c>
      <c r="M2442" s="1" t="s">
        <v>14</v>
      </c>
      <c r="N2442" s="1" t="s">
        <v>15</v>
      </c>
      <c r="O2442" s="1" t="s">
        <v>21</v>
      </c>
      <c r="P2442" s="3">
        <f>Orders[[#This Row],[Quantity]]*Orders[[#This Row],[UnitPrice]]*(1-Orders[[#This Row],[Discount]])</f>
        <v>28299.814999999999</v>
      </c>
      <c r="Q2442" s="1" t="str">
        <f>IF(AND(Orders[[#This Row],[Order Value]]&gt;50000,Orders[[#This Row],[Status]]="Completed"),"Yes","No")</f>
        <v>No</v>
      </c>
      <c r="R2442" s="1" t="str">
        <f>IF(OR(Orders[[#This Row],[Region]]="Dhaka",Orders[[#This Row],[Region]]="Chattogram"),"Priority","Standard")</f>
        <v>Standard</v>
      </c>
      <c r="S2442" s="1" t="str">
        <f>_xlfn.CONCAT(Orders[[#This Row],[OrderID]],Orders[[#This Row],[CustomerID]],Orders[[#This Row],[Order Value]])</f>
        <v>O00044C020628299.815</v>
      </c>
    </row>
    <row r="2443" spans="1:19" hidden="1" x14ac:dyDescent="0.25">
      <c r="A2443" s="1" t="s">
        <v>2907</v>
      </c>
      <c r="B2443" s="1" t="s">
        <v>1945</v>
      </c>
      <c r="C2443" s="1" t="s">
        <v>181</v>
      </c>
      <c r="D2443" s="1" t="e">
        <f>VLOOKUP(C2443,Products[],2,FALSE)</f>
        <v>#N/A</v>
      </c>
      <c r="E2443" s="1" t="e">
        <f>VLOOKUP(Orders[[#This Row],[ProductID]],Products[],3,FALSE)</f>
        <v>#N/A</v>
      </c>
      <c r="F2443" s="1" t="s">
        <v>42</v>
      </c>
      <c r="G2443" s="1" t="str">
        <f>_xlfn.XLOOKUP(Orders[[#This Row],[CustomerID]],'Customers'!A:A,'Customers'!E:E)</f>
        <v>Consumer</v>
      </c>
      <c r="H2443" s="2">
        <v>45425</v>
      </c>
      <c r="I2443" s="2">
        <v>45434</v>
      </c>
      <c r="J2443">
        <v>24</v>
      </c>
      <c r="K2443">
        <v>7067.72</v>
      </c>
      <c r="L2443">
        <v>0</v>
      </c>
      <c r="M2443" s="1" t="s">
        <v>14</v>
      </c>
      <c r="N2443" s="1" t="s">
        <v>28</v>
      </c>
      <c r="O2443" s="1" t="s">
        <v>29</v>
      </c>
      <c r="P2443" s="3">
        <f>Orders[[#This Row],[Quantity]]*Orders[[#This Row],[UnitPrice]]*(1-Orders[[#This Row],[Discount]])</f>
        <v>169625.28</v>
      </c>
      <c r="Q2443" s="1" t="str">
        <f>IF(AND(Orders[[#This Row],[Order Value]]&gt;50000,Orders[[#This Row],[Status]]="Completed"),"Yes","No")</f>
        <v>No</v>
      </c>
      <c r="R2443" s="1" t="str">
        <f>IF(OR(Orders[[#This Row],[Region]]="Dhaka",Orders[[#This Row],[Region]]="Chattogram"),"Priority","Standard")</f>
        <v>Standard</v>
      </c>
      <c r="S2443" s="1" t="str">
        <f>_xlfn.CONCAT(Orders[[#This Row],[OrderID]],Orders[[#This Row],[CustomerID]],Orders[[#This Row],[Order Value]])</f>
        <v>O04957C0218169625.28</v>
      </c>
    </row>
    <row r="2444" spans="1:19" x14ac:dyDescent="0.25">
      <c r="A2444" s="1" t="s">
        <v>2908</v>
      </c>
      <c r="B2444" s="1" t="s">
        <v>302</v>
      </c>
      <c r="C2444" s="1" t="s">
        <v>73</v>
      </c>
      <c r="D2444" s="1" t="str">
        <f>VLOOKUP(C2444,Products[],2,FALSE)</f>
        <v>Mobile Accessories Max 508</v>
      </c>
      <c r="E2444" s="1" t="str">
        <f>VLOOKUP(Orders[[#This Row],[ProductID]],Products[],3,FALSE)</f>
        <v>Electronics</v>
      </c>
      <c r="F2444" s="1" t="s">
        <v>59</v>
      </c>
      <c r="G2444" s="1" t="str">
        <f>_xlfn.XLOOKUP(Orders[[#This Row],[CustomerID]],'Customers'!A:A,'Customers'!E:E)</f>
        <v>consumer</v>
      </c>
      <c r="H2444" s="2">
        <v>45634</v>
      </c>
      <c r="I2444" s="2">
        <v>45648</v>
      </c>
      <c r="J2444">
        <v>4</v>
      </c>
      <c r="K2444">
        <v>1510.5</v>
      </c>
      <c r="L2444">
        <v>0</v>
      </c>
      <c r="M2444" s="1" t="s">
        <v>14</v>
      </c>
      <c r="N2444" s="1" t="s">
        <v>15</v>
      </c>
      <c r="O2444" s="1" t="s">
        <v>29</v>
      </c>
      <c r="P2444" s="3">
        <f>Orders[[#This Row],[Quantity]]*Orders[[#This Row],[UnitPrice]]*(1-Orders[[#This Row],[Discount]])</f>
        <v>6042</v>
      </c>
      <c r="Q2444" s="1" t="str">
        <f>IF(AND(Orders[[#This Row],[Order Value]]&gt;50000,Orders[[#This Row],[Status]]="Completed"),"Yes","No")</f>
        <v>No</v>
      </c>
      <c r="R2444" s="1" t="str">
        <f>IF(OR(Orders[[#This Row],[Region]]="Dhaka",Orders[[#This Row],[Region]]="Chattogram"),"Priority","Standard")</f>
        <v>Standard</v>
      </c>
      <c r="S2444" s="1" t="str">
        <f>_xlfn.CONCAT(Orders[[#This Row],[OrderID]],Orders[[#This Row],[CustomerID]],Orders[[#This Row],[Order Value]])</f>
        <v>O04061C03266042</v>
      </c>
    </row>
    <row r="2445" spans="1:19" x14ac:dyDescent="0.25">
      <c r="A2445" s="1" t="s">
        <v>2909</v>
      </c>
      <c r="B2445" s="1" t="s">
        <v>1153</v>
      </c>
      <c r="C2445" s="1" t="s">
        <v>157</v>
      </c>
      <c r="D2445" s="1" t="str">
        <f>VLOOKUP(C2445,Products[],2,FALSE)</f>
        <v>Snacks Deluxe 862</v>
      </c>
      <c r="E2445" s="1" t="str">
        <f>VLOOKUP(Orders[[#This Row],[ProductID]],Products[],3,FALSE)</f>
        <v>Groceries</v>
      </c>
      <c r="F2445" s="1" t="s">
        <v>51</v>
      </c>
      <c r="G2445" s="1" t="str">
        <f>_xlfn.XLOOKUP(Orders[[#This Row],[CustomerID]],'Customers'!A:A,'Customers'!E:E)</f>
        <v>Consumer</v>
      </c>
      <c r="H2445" s="2">
        <v>45939</v>
      </c>
      <c r="I2445" s="2">
        <v>45940</v>
      </c>
      <c r="J2445">
        <v>2</v>
      </c>
      <c r="K2445">
        <v>6814.39</v>
      </c>
      <c r="L2445">
        <v>0.05</v>
      </c>
      <c r="M2445" s="1" t="s">
        <v>52</v>
      </c>
      <c r="N2445" s="1" t="s">
        <v>34</v>
      </c>
      <c r="O2445" s="1" t="s">
        <v>35</v>
      </c>
      <c r="P2445" s="3">
        <f>Orders[[#This Row],[Quantity]]*Orders[[#This Row],[UnitPrice]]*(1-Orders[[#This Row],[Discount]])</f>
        <v>12947.341</v>
      </c>
      <c r="Q2445" s="1" t="str">
        <f>IF(AND(Orders[[#This Row],[Order Value]]&gt;50000,Orders[[#This Row],[Status]]="Completed"),"Yes","No")</f>
        <v>No</v>
      </c>
      <c r="R2445" s="1" t="str">
        <f>IF(OR(Orders[[#This Row],[Region]]="Dhaka",Orders[[#This Row],[Region]]="Chattogram"),"Priority","Standard")</f>
        <v>Priority</v>
      </c>
      <c r="S2445" s="1" t="str">
        <f>_xlfn.CONCAT(Orders[[#This Row],[OrderID]],Orders[[#This Row],[CustomerID]],Orders[[#This Row],[Order Value]])</f>
        <v>O03498C000412947.341</v>
      </c>
    </row>
    <row r="2446" spans="1:19" x14ac:dyDescent="0.25">
      <c r="A2446" s="1" t="s">
        <v>2910</v>
      </c>
      <c r="B2446" s="1" t="s">
        <v>161</v>
      </c>
      <c r="C2446" s="1" t="s">
        <v>27</v>
      </c>
      <c r="D2446" s="1" t="str">
        <f>VLOOKUP(C2446,Products[],2,FALSE)</f>
        <v>Women Eco 225</v>
      </c>
      <c r="E2446" s="1" t="str">
        <f>VLOOKUP(Orders[[#This Row],[ProductID]],Products[],3,FALSE)</f>
        <v>Apparel</v>
      </c>
      <c r="F2446" s="1" t="s">
        <v>55</v>
      </c>
      <c r="G2446" s="1" t="str">
        <f>_xlfn.XLOOKUP(Orders[[#This Row],[CustomerID]],'Customers'!A:A,'Customers'!E:E)</f>
        <v>consumer</v>
      </c>
      <c r="H2446" s="2">
        <v>45922</v>
      </c>
      <c r="I2446" s="2">
        <v>45934</v>
      </c>
      <c r="J2446">
        <v>13</v>
      </c>
      <c r="K2446">
        <v>7212.77</v>
      </c>
      <c r="L2446">
        <v>0</v>
      </c>
      <c r="M2446" s="1" t="s">
        <v>14</v>
      </c>
      <c r="N2446" s="1" t="s">
        <v>34</v>
      </c>
      <c r="O2446" s="1" t="s">
        <v>35</v>
      </c>
      <c r="P2446" s="3">
        <f>Orders[[#This Row],[Quantity]]*Orders[[#This Row],[UnitPrice]]*(1-Orders[[#This Row],[Discount]])</f>
        <v>93766.010000000009</v>
      </c>
      <c r="Q2446" s="1" t="str">
        <f>IF(AND(Orders[[#This Row],[Order Value]]&gt;50000,Orders[[#This Row],[Status]]="Completed"),"Yes","No")</f>
        <v>Yes</v>
      </c>
      <c r="R2446" s="1" t="str">
        <f>IF(OR(Orders[[#This Row],[Region]]="Dhaka",Orders[[#This Row],[Region]]="Chattogram"),"Priority","Standard")</f>
        <v>Standard</v>
      </c>
      <c r="S2446" s="1" t="str">
        <f>_xlfn.CONCAT(Orders[[#This Row],[OrderID]],Orders[[#This Row],[CustomerID]],Orders[[#This Row],[Order Value]])</f>
        <v>O05740C043793766.01</v>
      </c>
    </row>
    <row r="2447" spans="1:19" x14ac:dyDescent="0.25">
      <c r="A2447" s="1" t="s">
        <v>2911</v>
      </c>
      <c r="B2447" s="1" t="s">
        <v>1419</v>
      </c>
      <c r="C2447" s="1" t="s">
        <v>174</v>
      </c>
      <c r="D2447" s="1" t="str">
        <f>VLOOKUP(C2447,Products[],2,FALSE)</f>
        <v>Women Eco 309</v>
      </c>
      <c r="E2447" s="1" t="str">
        <f>VLOOKUP(Orders[[#This Row],[ProductID]],Products[],3,FALSE)</f>
        <v>Apparel</v>
      </c>
      <c r="F2447" s="1" t="s">
        <v>19</v>
      </c>
      <c r="G2447" s="1" t="str">
        <f>_xlfn.XLOOKUP(Orders[[#This Row],[CustomerID]],'Customers'!A:A,'Customers'!E:E)</f>
        <v>Corporate</v>
      </c>
      <c r="H2447" s="2">
        <v>45690</v>
      </c>
      <c r="I2447" s="2">
        <v>45698</v>
      </c>
      <c r="J2447">
        <v>11</v>
      </c>
      <c r="K2447">
        <v>5728.72</v>
      </c>
      <c r="L2447">
        <v>0</v>
      </c>
      <c r="M2447" s="1" t="s">
        <v>20</v>
      </c>
      <c r="N2447" s="1" t="s">
        <v>15</v>
      </c>
      <c r="O2447" s="1" t="s">
        <v>24</v>
      </c>
      <c r="P2447" s="3">
        <f>Orders[[#This Row],[Quantity]]*Orders[[#This Row],[UnitPrice]]*(1-Orders[[#This Row],[Discount]])</f>
        <v>63015.920000000006</v>
      </c>
      <c r="Q2447" s="1" t="str">
        <f>IF(AND(Orders[[#This Row],[Order Value]]&gt;50000,Orders[[#This Row],[Status]]="Completed"),"Yes","No")</f>
        <v>No</v>
      </c>
      <c r="R2447" s="1" t="str">
        <f>IF(OR(Orders[[#This Row],[Region]]="Dhaka",Orders[[#This Row],[Region]]="Chattogram"),"Priority","Standard")</f>
        <v>Priority</v>
      </c>
      <c r="S2447" s="1" t="str">
        <f>_xlfn.CONCAT(Orders[[#This Row],[OrderID]],Orders[[#This Row],[CustomerID]],Orders[[#This Row],[Order Value]])</f>
        <v>O01837C040163015.92</v>
      </c>
    </row>
    <row r="2448" spans="1:19" x14ac:dyDescent="0.25">
      <c r="A2448" s="1" t="s">
        <v>2912</v>
      </c>
      <c r="B2448" s="1" t="s">
        <v>1029</v>
      </c>
      <c r="C2448" s="1" t="s">
        <v>270</v>
      </c>
      <c r="D2448" s="1" t="str">
        <f>VLOOKUP(C2448,Products[],2,FALSE)</f>
        <v>Storage Mini 899</v>
      </c>
      <c r="E2448" s="1" t="str">
        <f>VLOOKUP(Orders[[#This Row],[ProductID]],Products[],3,FALSE)</f>
        <v>Furniture</v>
      </c>
      <c r="F2448" s="1" t="s">
        <v>51</v>
      </c>
      <c r="G2448" s="1" t="str">
        <f>_xlfn.XLOOKUP(Orders[[#This Row],[CustomerID]],'Customers'!A:A,'Customers'!E:E)</f>
        <v>Corporate</v>
      </c>
      <c r="H2448" s="2">
        <v>45913</v>
      </c>
      <c r="I2448" s="2">
        <v>45914</v>
      </c>
      <c r="J2448">
        <v>23</v>
      </c>
      <c r="K2448">
        <v>7037.36</v>
      </c>
      <c r="L2448">
        <v>0</v>
      </c>
      <c r="M2448" s="1" t="s">
        <v>14</v>
      </c>
      <c r="N2448" s="1" t="s">
        <v>34</v>
      </c>
      <c r="O2448" s="1" t="s">
        <v>21</v>
      </c>
      <c r="P2448" s="3">
        <f>Orders[[#This Row],[Quantity]]*Orders[[#This Row],[UnitPrice]]*(1-Orders[[#This Row],[Discount]])</f>
        <v>161859.28</v>
      </c>
      <c r="Q2448" s="1" t="str">
        <f>IF(AND(Orders[[#This Row],[Order Value]]&gt;50000,Orders[[#This Row],[Status]]="Completed"),"Yes","No")</f>
        <v>Yes</v>
      </c>
      <c r="R2448" s="1" t="str">
        <f>IF(OR(Orders[[#This Row],[Region]]="Dhaka",Orders[[#This Row],[Region]]="Chattogram"),"Priority","Standard")</f>
        <v>Standard</v>
      </c>
      <c r="S2448" s="1" t="str">
        <f>_xlfn.CONCAT(Orders[[#This Row],[OrderID]],Orders[[#This Row],[CustomerID]],Orders[[#This Row],[Order Value]])</f>
        <v>O00329C0208161859.28</v>
      </c>
    </row>
    <row r="2449" spans="1:19" x14ac:dyDescent="0.25">
      <c r="A2449" s="1" t="s">
        <v>2913</v>
      </c>
      <c r="B2449" s="1" t="s">
        <v>492</v>
      </c>
      <c r="C2449" s="1" t="s">
        <v>102</v>
      </c>
      <c r="D2449" s="1" t="str">
        <f>VLOOKUP(C2449,Products[],2,FALSE)</f>
        <v>Pens Mini 821</v>
      </c>
      <c r="E2449" s="1" t="str">
        <f>VLOOKUP(Orders[[#This Row],[ProductID]],Products[],3,FALSE)</f>
        <v>Office Supplies</v>
      </c>
      <c r="F2449" s="1" t="s">
        <v>13</v>
      </c>
      <c r="G2449" s="1" t="str">
        <f>_xlfn.XLOOKUP(Orders[[#This Row],[CustomerID]],'Customers'!A:A,'Customers'!E:E)</f>
        <v>Consumer</v>
      </c>
      <c r="H2449" s="2">
        <v>46014</v>
      </c>
      <c r="I2449" s="2">
        <v>46015</v>
      </c>
      <c r="J2449">
        <v>4</v>
      </c>
      <c r="K2449">
        <v>3200.39</v>
      </c>
      <c r="L2449">
        <v>0.05</v>
      </c>
      <c r="M2449" s="1" t="s">
        <v>14</v>
      </c>
      <c r="N2449" s="1" t="s">
        <v>84</v>
      </c>
      <c r="O2449" s="1" t="s">
        <v>35</v>
      </c>
      <c r="P2449" s="3">
        <f>Orders[[#This Row],[Quantity]]*Orders[[#This Row],[UnitPrice]]*(1-Orders[[#This Row],[Discount]])</f>
        <v>12161.481999999998</v>
      </c>
      <c r="Q2449" s="1" t="str">
        <f>IF(AND(Orders[[#This Row],[Order Value]]&gt;50000,Orders[[#This Row],[Status]]="Completed"),"Yes","No")</f>
        <v>No</v>
      </c>
      <c r="R2449" s="1" t="str">
        <f>IF(OR(Orders[[#This Row],[Region]]="Dhaka",Orders[[#This Row],[Region]]="Chattogram"),"Priority","Standard")</f>
        <v>Standard</v>
      </c>
      <c r="S2449" s="1" t="str">
        <f>_xlfn.CONCAT(Orders[[#This Row],[OrderID]],Orders[[#This Row],[CustomerID]],Orders[[#This Row],[Order Value]])</f>
        <v>O03894C033812161.482</v>
      </c>
    </row>
    <row r="2450" spans="1:19" x14ac:dyDescent="0.25">
      <c r="A2450" s="1" t="s">
        <v>2914</v>
      </c>
      <c r="B2450" s="1" t="s">
        <v>300</v>
      </c>
      <c r="C2450" s="1" t="s">
        <v>133</v>
      </c>
      <c r="D2450" s="1" t="str">
        <f>VLOOKUP(C2450,Products[],2,FALSE)</f>
        <v>Paper Eco 932</v>
      </c>
      <c r="E2450" s="1" t="str">
        <f>VLOOKUP(Orders[[#This Row],[ProductID]],Products[],3,FALSE)</f>
        <v>Office Supplies</v>
      </c>
      <c r="F2450" s="1" t="s">
        <v>33</v>
      </c>
      <c r="G2450" s="1" t="str">
        <f>_xlfn.XLOOKUP(Orders[[#This Row],[CustomerID]],'Customers'!A:A,'Customers'!E:E)</f>
        <v>consumer</v>
      </c>
      <c r="H2450" s="2">
        <v>45675</v>
      </c>
      <c r="I2450" s="2">
        <v>45674</v>
      </c>
      <c r="J2450">
        <v>22</v>
      </c>
      <c r="K2450">
        <v>2698.65</v>
      </c>
      <c r="L2450">
        <v>0</v>
      </c>
      <c r="M2450" s="1" t="s">
        <v>52</v>
      </c>
      <c r="N2450" s="1" t="s">
        <v>34</v>
      </c>
      <c r="O2450" s="1" t="s">
        <v>21</v>
      </c>
      <c r="P2450" s="3">
        <f>Orders[[#This Row],[Quantity]]*Orders[[#This Row],[UnitPrice]]*(1-Orders[[#This Row],[Discount]])</f>
        <v>59370.3</v>
      </c>
      <c r="Q2450" s="1" t="str">
        <f>IF(AND(Orders[[#This Row],[Order Value]]&gt;50000,Orders[[#This Row],[Status]]="Completed"),"Yes","No")</f>
        <v>Yes</v>
      </c>
      <c r="R2450" s="1" t="str">
        <f>IF(OR(Orders[[#This Row],[Region]]="Dhaka",Orders[[#This Row],[Region]]="Chattogram"),"Priority","Standard")</f>
        <v>Priority</v>
      </c>
      <c r="S2450" s="1" t="str">
        <f>_xlfn.CONCAT(Orders[[#This Row],[OrderID]],Orders[[#This Row],[CustomerID]],Orders[[#This Row],[Order Value]])</f>
        <v>O00998C016459370.3</v>
      </c>
    </row>
    <row r="2451" spans="1:19" x14ac:dyDescent="0.25">
      <c r="A2451" s="1" t="s">
        <v>2508</v>
      </c>
      <c r="B2451" s="1" t="s">
        <v>446</v>
      </c>
      <c r="C2451" s="1" t="s">
        <v>78</v>
      </c>
      <c r="D2451" s="1" t="str">
        <f>VLOOKUP(C2451,Products[],2,FALSE)</f>
        <v>Personal Care Eco 185</v>
      </c>
      <c r="E2451" s="1" t="str">
        <f>VLOOKUP(Orders[[#This Row],[ProductID]],Products[],3,FALSE)</f>
        <v>Groceries</v>
      </c>
      <c r="F2451" s="1" t="s">
        <v>79</v>
      </c>
      <c r="G2451" s="1" t="str">
        <f>_xlfn.XLOOKUP(Orders[[#This Row],[CustomerID]],'Customers'!A:A,'Customers'!E:E)</f>
        <v>consumer</v>
      </c>
      <c r="H2451" s="2">
        <v>45515</v>
      </c>
      <c r="I2451" s="2">
        <v>45529</v>
      </c>
      <c r="J2451">
        <v>12</v>
      </c>
      <c r="K2451">
        <v>7970.03</v>
      </c>
      <c r="L2451">
        <v>0</v>
      </c>
      <c r="M2451" s="1" t="s">
        <v>39</v>
      </c>
      <c r="N2451" s="1" t="s">
        <v>28</v>
      </c>
      <c r="O2451" s="1" t="s">
        <v>21</v>
      </c>
      <c r="P2451" s="3">
        <f>Orders[[#This Row],[Quantity]]*Orders[[#This Row],[UnitPrice]]*(1-Orders[[#This Row],[Discount]])</f>
        <v>95640.36</v>
      </c>
      <c r="Q2451" s="1" t="str">
        <f>IF(AND(Orders[[#This Row],[Order Value]]&gt;50000,Orders[[#This Row],[Status]]="Completed"),"Yes","No")</f>
        <v>No</v>
      </c>
      <c r="R2451" s="1" t="str">
        <f>IF(OR(Orders[[#This Row],[Region]]="Dhaka",Orders[[#This Row],[Region]]="Chattogram"),"Priority","Standard")</f>
        <v>Standard</v>
      </c>
      <c r="S2451" s="1" t="str">
        <f>_xlfn.CONCAT(Orders[[#This Row],[OrderID]],Orders[[#This Row],[CustomerID]],Orders[[#This Row],[Order Value]])</f>
        <v>O05033C032095640.36</v>
      </c>
    </row>
    <row r="2452" spans="1:19" x14ac:dyDescent="0.25">
      <c r="A2452" s="1" t="s">
        <v>2915</v>
      </c>
      <c r="B2452" s="1" t="s">
        <v>180</v>
      </c>
      <c r="C2452" s="1" t="s">
        <v>197</v>
      </c>
      <c r="D2452" s="1" t="str">
        <f>VLOOKUP(C2452,Products[],2,FALSE)</f>
        <v>Chairs Prime 149</v>
      </c>
      <c r="E2452" s="1" t="str">
        <f>VLOOKUP(Orders[[#This Row],[ProductID]],Products[],3,FALSE)</f>
        <v>Furniture</v>
      </c>
      <c r="F2452" s="1" t="s">
        <v>152</v>
      </c>
      <c r="G2452" s="1" t="str">
        <f>_xlfn.XLOOKUP(Orders[[#This Row],[CustomerID]],'Customers'!A:A,'Customers'!E:E)</f>
        <v>Corporate</v>
      </c>
      <c r="H2452" s="2">
        <v>45955</v>
      </c>
      <c r="I2452" s="2">
        <v>45969</v>
      </c>
      <c r="J2452">
        <v>9</v>
      </c>
      <c r="K2452">
        <v>7461.41</v>
      </c>
      <c r="L2452">
        <v>0</v>
      </c>
      <c r="M2452" s="1" t="s">
        <v>52</v>
      </c>
      <c r="N2452" s="1" t="s">
        <v>34</v>
      </c>
      <c r="O2452" s="1" t="s">
        <v>29</v>
      </c>
      <c r="P2452" s="3">
        <f>Orders[[#This Row],[Quantity]]*Orders[[#This Row],[UnitPrice]]*(1-Orders[[#This Row],[Discount]])</f>
        <v>67152.69</v>
      </c>
      <c r="Q2452" s="1" t="str">
        <f>IF(AND(Orders[[#This Row],[Order Value]]&gt;50000,Orders[[#This Row],[Status]]="Completed"),"Yes","No")</f>
        <v>Yes</v>
      </c>
      <c r="R2452" s="1" t="str">
        <f>IF(OR(Orders[[#This Row],[Region]]="Dhaka",Orders[[#This Row],[Region]]="Chattogram"),"Priority","Standard")</f>
        <v>Priority</v>
      </c>
      <c r="S2452" s="1" t="str">
        <f>_xlfn.CONCAT(Orders[[#This Row],[OrderID]],Orders[[#This Row],[CustomerID]],Orders[[#This Row],[Order Value]])</f>
        <v>O00755C030167152.69</v>
      </c>
    </row>
    <row r="2453" spans="1:19" x14ac:dyDescent="0.25">
      <c r="A2453" s="1" t="s">
        <v>2916</v>
      </c>
      <c r="B2453" s="1" t="s">
        <v>491</v>
      </c>
      <c r="C2453" s="1" t="s">
        <v>32</v>
      </c>
      <c r="D2453" s="1" t="str">
        <f>VLOOKUP(C2453,Products[],2,FALSE)</f>
        <v>Binders Max 146</v>
      </c>
      <c r="E2453" s="1" t="str">
        <f>VLOOKUP(Orders[[#This Row],[ProductID]],Products[],3,FALSE)</f>
        <v>Office Supplies</v>
      </c>
      <c r="F2453" s="1" t="s">
        <v>55</v>
      </c>
      <c r="G2453" s="1" t="str">
        <f>_xlfn.XLOOKUP(Orders[[#This Row],[CustomerID]],'Customers'!A:A,'Customers'!E:E)</f>
        <v>Home Office</v>
      </c>
      <c r="H2453" s="2">
        <v>45724</v>
      </c>
      <c r="I2453" s="2">
        <v>45730</v>
      </c>
      <c r="J2453">
        <v>12</v>
      </c>
      <c r="K2453">
        <v>4842.0600000000004</v>
      </c>
      <c r="L2453">
        <v>0</v>
      </c>
      <c r="M2453" s="1" t="s">
        <v>14</v>
      </c>
      <c r="N2453" s="1" t="s">
        <v>28</v>
      </c>
      <c r="O2453" s="1" t="s">
        <v>35</v>
      </c>
      <c r="P2453" s="3">
        <f>Orders[[#This Row],[Quantity]]*Orders[[#This Row],[UnitPrice]]*(1-Orders[[#This Row],[Discount]])</f>
        <v>58104.72</v>
      </c>
      <c r="Q2453" s="1" t="str">
        <f>IF(AND(Orders[[#This Row],[Order Value]]&gt;50000,Orders[[#This Row],[Status]]="Completed"),"Yes","No")</f>
        <v>No</v>
      </c>
      <c r="R2453" s="1" t="str">
        <f>IF(OR(Orders[[#This Row],[Region]]="Dhaka",Orders[[#This Row],[Region]]="Chattogram"),"Priority","Standard")</f>
        <v>Standard</v>
      </c>
      <c r="S2453" s="1" t="str">
        <f>_xlfn.CONCAT(Orders[[#This Row],[OrderID]],Orders[[#This Row],[CustomerID]],Orders[[#This Row],[Order Value]])</f>
        <v>O02806C031758104.72</v>
      </c>
    </row>
    <row r="2454" spans="1:19" x14ac:dyDescent="0.25">
      <c r="A2454" s="1" t="s">
        <v>915</v>
      </c>
      <c r="B2454" s="1" t="s">
        <v>255</v>
      </c>
      <c r="C2454" s="1" t="s">
        <v>121</v>
      </c>
      <c r="D2454" s="1" t="str">
        <f>VLOOKUP(C2454,Products[],2,FALSE)</f>
        <v>Storage Max 865</v>
      </c>
      <c r="E2454" s="1" t="str">
        <f>VLOOKUP(Orders[[#This Row],[ProductID]],Products[],3,FALSE)</f>
        <v>Furniture</v>
      </c>
      <c r="F2454" s="1" t="s">
        <v>47</v>
      </c>
      <c r="G2454" s="1" t="str">
        <f>_xlfn.XLOOKUP(Orders[[#This Row],[CustomerID]],'Customers'!A:A,'Customers'!E:E)</f>
        <v>SMB</v>
      </c>
      <c r="H2454" s="2">
        <v>45363</v>
      </c>
      <c r="I2454" s="2">
        <v>45364</v>
      </c>
      <c r="J2454">
        <v>1</v>
      </c>
      <c r="K2454">
        <v>3290.13</v>
      </c>
      <c r="L2454">
        <v>0.2</v>
      </c>
      <c r="M2454" s="1" t="s">
        <v>52</v>
      </c>
      <c r="N2454" s="1" t="s">
        <v>15</v>
      </c>
      <c r="O2454" s="1" t="s">
        <v>21</v>
      </c>
      <c r="P2454" s="3">
        <f>Orders[[#This Row],[Quantity]]*Orders[[#This Row],[UnitPrice]]*(1-Orders[[#This Row],[Discount]])</f>
        <v>2632.1040000000003</v>
      </c>
      <c r="Q2454" s="1" t="str">
        <f>IF(AND(Orders[[#This Row],[Order Value]]&gt;50000,Orders[[#This Row],[Status]]="Completed"),"Yes","No")</f>
        <v>No</v>
      </c>
      <c r="R2454" s="1" t="str">
        <f>IF(OR(Orders[[#This Row],[Region]]="Dhaka",Orders[[#This Row],[Region]]="Chattogram"),"Priority","Standard")</f>
        <v>Priority</v>
      </c>
      <c r="S2454" s="1" t="str">
        <f>_xlfn.CONCAT(Orders[[#This Row],[OrderID]],Orders[[#This Row],[CustomerID]],Orders[[#This Row],[Order Value]])</f>
        <v>O05723C04822632.104</v>
      </c>
    </row>
    <row r="2455" spans="1:19" x14ac:dyDescent="0.25">
      <c r="A2455" s="1" t="s">
        <v>2917</v>
      </c>
      <c r="B2455" s="1" t="s">
        <v>88</v>
      </c>
      <c r="C2455" s="1" t="s">
        <v>176</v>
      </c>
      <c r="D2455" s="1" t="str">
        <f>VLOOKUP(C2455,Products[],2,FALSE)</f>
        <v>Decor Standard 312 (New)</v>
      </c>
      <c r="E2455" s="1" t="str">
        <f>VLOOKUP(Orders[[#This Row],[ProductID]],Products[],3,FALSE)</f>
        <v>Furniture</v>
      </c>
      <c r="F2455" s="1" t="s">
        <v>152</v>
      </c>
      <c r="G2455" s="1" t="str">
        <f>_xlfn.XLOOKUP(Orders[[#This Row],[CustomerID]],'Customers'!A:A,'Customers'!E:E)</f>
        <v>Corporate</v>
      </c>
      <c r="H2455" s="2">
        <v>45558</v>
      </c>
      <c r="I2455" s="2">
        <v>45564</v>
      </c>
      <c r="J2455">
        <v>3</v>
      </c>
      <c r="K2455">
        <v>7264</v>
      </c>
      <c r="L2455">
        <v>0</v>
      </c>
      <c r="M2455" s="1" t="s">
        <v>39</v>
      </c>
      <c r="N2455" s="1" t="s">
        <v>28</v>
      </c>
      <c r="O2455" s="1" t="s">
        <v>35</v>
      </c>
      <c r="P2455" s="3">
        <f>Orders[[#This Row],[Quantity]]*Orders[[#This Row],[UnitPrice]]*(1-Orders[[#This Row],[Discount]])</f>
        <v>21792</v>
      </c>
      <c r="Q2455" s="1" t="str">
        <f>IF(AND(Orders[[#This Row],[Order Value]]&gt;50000,Orders[[#This Row],[Status]]="Completed"),"Yes","No")</f>
        <v>No</v>
      </c>
      <c r="R2455" s="1" t="str">
        <f>IF(OR(Orders[[#This Row],[Region]]="Dhaka",Orders[[#This Row],[Region]]="Chattogram"),"Priority","Standard")</f>
        <v>Standard</v>
      </c>
      <c r="S2455" s="1" t="str">
        <f>_xlfn.CONCAT(Orders[[#This Row],[OrderID]],Orders[[#This Row],[CustomerID]],Orders[[#This Row],[Order Value]])</f>
        <v>O05959C038521792</v>
      </c>
    </row>
    <row r="2456" spans="1:19" x14ac:dyDescent="0.25">
      <c r="A2456" s="1" t="s">
        <v>2918</v>
      </c>
      <c r="B2456" s="1" t="s">
        <v>1114</v>
      </c>
      <c r="C2456" s="1" t="s">
        <v>104</v>
      </c>
      <c r="D2456" s="1" t="str">
        <f>VLOOKUP(C2456,Products[],2,FALSE)</f>
        <v>Audio Prime 238</v>
      </c>
      <c r="E2456" s="1" t="str">
        <f>VLOOKUP(Orders[[#This Row],[ProductID]],Products[],3,FALSE)</f>
        <v>Electronics</v>
      </c>
      <c r="F2456" s="1" t="s">
        <v>23</v>
      </c>
      <c r="G2456" s="1" t="str">
        <f>_xlfn.XLOOKUP(Orders[[#This Row],[CustomerID]],'Customers'!A:A,'Customers'!E:E)</f>
        <v>Corporate</v>
      </c>
      <c r="H2456" s="2">
        <v>45900</v>
      </c>
      <c r="I2456" s="2">
        <v>45906</v>
      </c>
      <c r="J2456">
        <v>18</v>
      </c>
      <c r="K2456">
        <v>7548.62</v>
      </c>
      <c r="L2456">
        <v>0</v>
      </c>
      <c r="M2456" s="1" t="s">
        <v>14</v>
      </c>
      <c r="N2456" s="1" t="s">
        <v>34</v>
      </c>
      <c r="O2456" s="1" t="s">
        <v>35</v>
      </c>
      <c r="P2456" s="3">
        <f>Orders[[#This Row],[Quantity]]*Orders[[#This Row],[UnitPrice]]*(1-Orders[[#This Row],[Discount]])</f>
        <v>135875.16</v>
      </c>
      <c r="Q2456" s="1" t="str">
        <f>IF(AND(Orders[[#This Row],[Order Value]]&gt;50000,Orders[[#This Row],[Status]]="Completed"),"Yes","No")</f>
        <v>Yes</v>
      </c>
      <c r="R2456" s="1" t="str">
        <f>IF(OR(Orders[[#This Row],[Region]]="Dhaka",Orders[[#This Row],[Region]]="Chattogram"),"Priority","Standard")</f>
        <v>Standard</v>
      </c>
      <c r="S2456" s="1" t="str">
        <f>_xlfn.CONCAT(Orders[[#This Row],[OrderID]],Orders[[#This Row],[CustomerID]],Orders[[#This Row],[Order Value]])</f>
        <v>O05899C0332135875.16</v>
      </c>
    </row>
    <row r="2457" spans="1:19" x14ac:dyDescent="0.25">
      <c r="A2457" s="1" t="s">
        <v>2919</v>
      </c>
      <c r="B2457" s="1" t="s">
        <v>812</v>
      </c>
      <c r="C2457" s="1" t="s">
        <v>162</v>
      </c>
      <c r="D2457" s="1" t="str">
        <f>VLOOKUP(C2457,Products[],2,FALSE)</f>
        <v>Binders Lite 852</v>
      </c>
      <c r="E2457" s="1" t="str">
        <f>VLOOKUP(Orders[[#This Row],[ProductID]],Products[],3,FALSE)</f>
        <v>Office Supplies</v>
      </c>
      <c r="F2457" s="1" t="s">
        <v>51</v>
      </c>
      <c r="G2457" s="1" t="str">
        <f>_xlfn.XLOOKUP(Orders[[#This Row],[CustomerID]],'Customers'!A:A,'Customers'!E:E)</f>
        <v>Consumer</v>
      </c>
      <c r="H2457" s="2">
        <v>45477</v>
      </c>
      <c r="I2457" s="2">
        <v>45481</v>
      </c>
      <c r="J2457">
        <v>14</v>
      </c>
      <c r="K2457">
        <v>1191.03</v>
      </c>
      <c r="L2457">
        <v>0</v>
      </c>
      <c r="M2457" s="1" t="s">
        <v>39</v>
      </c>
      <c r="N2457" s="1" t="s">
        <v>34</v>
      </c>
      <c r="O2457" s="1" t="s">
        <v>21</v>
      </c>
      <c r="P2457" s="3">
        <f>Orders[[#This Row],[Quantity]]*Orders[[#This Row],[UnitPrice]]*(1-Orders[[#This Row],[Discount]])</f>
        <v>16674.419999999998</v>
      </c>
      <c r="Q2457" s="1" t="str">
        <f>IF(AND(Orders[[#This Row],[Order Value]]&gt;50000,Orders[[#This Row],[Status]]="Completed"),"Yes","No")</f>
        <v>No</v>
      </c>
      <c r="R2457" s="1" t="str">
        <f>IF(OR(Orders[[#This Row],[Region]]="Dhaka",Orders[[#This Row],[Region]]="Chattogram"),"Priority","Standard")</f>
        <v>Standard</v>
      </c>
      <c r="S2457" s="1" t="str">
        <f>_xlfn.CONCAT(Orders[[#This Row],[OrderID]],Orders[[#This Row],[CustomerID]],Orders[[#This Row],[Order Value]])</f>
        <v>O01355C003116674.42</v>
      </c>
    </row>
    <row r="2458" spans="1:19" x14ac:dyDescent="0.25">
      <c r="A2458" s="1" t="s">
        <v>2920</v>
      </c>
      <c r="B2458" s="1" t="s">
        <v>392</v>
      </c>
      <c r="C2458" s="1" t="s">
        <v>102</v>
      </c>
      <c r="D2458" s="1" t="str">
        <f>VLOOKUP(C2458,Products[],2,FALSE)</f>
        <v>Pens Mini 821</v>
      </c>
      <c r="E2458" s="1" t="str">
        <f>VLOOKUP(Orders[[#This Row],[ProductID]],Products[],3,FALSE)</f>
        <v>Office Supplies</v>
      </c>
      <c r="F2458" s="1" t="s">
        <v>125</v>
      </c>
      <c r="G2458" s="1" t="str">
        <f>_xlfn.XLOOKUP(Orders[[#This Row],[CustomerID]],'Customers'!A:A,'Customers'!E:E)</f>
        <v>consumer</v>
      </c>
      <c r="H2458" s="2">
        <v>45981</v>
      </c>
      <c r="I2458" s="2">
        <v>45979</v>
      </c>
      <c r="J2458">
        <v>22</v>
      </c>
      <c r="K2458">
        <v>3644.17</v>
      </c>
      <c r="L2458">
        <v>0.15</v>
      </c>
      <c r="M2458" s="1" t="s">
        <v>52</v>
      </c>
      <c r="N2458" s="1" t="s">
        <v>34</v>
      </c>
      <c r="O2458" s="1" t="s">
        <v>29</v>
      </c>
      <c r="P2458" s="3">
        <f>Orders[[#This Row],[Quantity]]*Orders[[#This Row],[UnitPrice]]*(1-Orders[[#This Row],[Discount]])</f>
        <v>68145.979000000007</v>
      </c>
      <c r="Q2458" s="1" t="str">
        <f>IF(AND(Orders[[#This Row],[Order Value]]&gt;50000,Orders[[#This Row],[Status]]="Completed"),"Yes","No")</f>
        <v>Yes</v>
      </c>
      <c r="R2458" s="1" t="str">
        <f>IF(OR(Orders[[#This Row],[Region]]="Dhaka",Orders[[#This Row],[Region]]="Chattogram"),"Priority","Standard")</f>
        <v>Priority</v>
      </c>
      <c r="S2458" s="1" t="str">
        <f>_xlfn.CONCAT(Orders[[#This Row],[OrderID]],Orders[[#This Row],[CustomerID]],Orders[[#This Row],[Order Value]])</f>
        <v>O02856C001268145.979</v>
      </c>
    </row>
    <row r="2459" spans="1:19" x14ac:dyDescent="0.25">
      <c r="A2459" s="1" t="s">
        <v>2921</v>
      </c>
      <c r="B2459" s="1" t="s">
        <v>45</v>
      </c>
      <c r="C2459" s="1" t="s">
        <v>104</v>
      </c>
      <c r="D2459" s="1" t="str">
        <f>VLOOKUP(C2459,Products[],2,FALSE)</f>
        <v>Audio Prime 238</v>
      </c>
      <c r="E2459" s="1" t="str">
        <f>VLOOKUP(Orders[[#This Row],[ProductID]],Products[],3,FALSE)</f>
        <v>Electronics</v>
      </c>
      <c r="F2459" s="1" t="s">
        <v>59</v>
      </c>
      <c r="G2459" s="1" t="str">
        <f>_xlfn.XLOOKUP(Orders[[#This Row],[CustomerID]],'Customers'!A:A,'Customers'!E:E)</f>
        <v>SMB</v>
      </c>
      <c r="H2459" s="2">
        <v>45705</v>
      </c>
      <c r="I2459" s="2">
        <v>45715</v>
      </c>
      <c r="J2459">
        <v>14</v>
      </c>
      <c r="K2459">
        <v>6645.52</v>
      </c>
      <c r="L2459">
        <v>0</v>
      </c>
      <c r="M2459" s="1" t="s">
        <v>43</v>
      </c>
      <c r="N2459" s="1" t="s">
        <v>28</v>
      </c>
      <c r="O2459" s="1" t="s">
        <v>24</v>
      </c>
      <c r="P2459" s="3">
        <f>Orders[[#This Row],[Quantity]]*Orders[[#This Row],[UnitPrice]]*(1-Orders[[#This Row],[Discount]])</f>
        <v>93037.28</v>
      </c>
      <c r="Q2459" s="1" t="str">
        <f>IF(AND(Orders[[#This Row],[Order Value]]&gt;50000,Orders[[#This Row],[Status]]="Completed"),"Yes","No")</f>
        <v>No</v>
      </c>
      <c r="R2459" s="1" t="str">
        <f>IF(OR(Orders[[#This Row],[Region]]="Dhaka",Orders[[#This Row],[Region]]="Chattogram"),"Priority","Standard")</f>
        <v>Standard</v>
      </c>
      <c r="S2459" s="1" t="str">
        <f>_xlfn.CONCAT(Orders[[#This Row],[OrderID]],Orders[[#This Row],[CustomerID]],Orders[[#This Row],[Order Value]])</f>
        <v>O00284C031593037.28</v>
      </c>
    </row>
    <row r="2460" spans="1:19" hidden="1" x14ac:dyDescent="0.25">
      <c r="A2460" s="1" t="s">
        <v>2922</v>
      </c>
      <c r="B2460" s="1" t="s">
        <v>156</v>
      </c>
      <c r="C2460" s="1" t="s">
        <v>181</v>
      </c>
      <c r="D2460" s="1" t="e">
        <f>VLOOKUP(C2460,Products[],2,FALSE)</f>
        <v>#N/A</v>
      </c>
      <c r="E2460" s="1" t="e">
        <f>VLOOKUP(Orders[[#This Row],[ProductID]],Products[],3,FALSE)</f>
        <v>#N/A</v>
      </c>
      <c r="F2460" s="1" t="s">
        <v>59</v>
      </c>
      <c r="G2460" s="1" t="str">
        <f>_xlfn.XLOOKUP(Orders[[#This Row],[CustomerID]],'Customers'!A:A,'Customers'!E:E)</f>
        <v>Home Office</v>
      </c>
      <c r="H2460" s="2">
        <v>45698</v>
      </c>
      <c r="I2460" s="2">
        <v>45697</v>
      </c>
      <c r="J2460">
        <v>16</v>
      </c>
      <c r="K2460">
        <v>4304.6899999999996</v>
      </c>
      <c r="L2460">
        <v>0</v>
      </c>
      <c r="M2460" s="1" t="s">
        <v>43</v>
      </c>
      <c r="N2460" s="1" t="s">
        <v>15</v>
      </c>
      <c r="O2460" s="1" t="s">
        <v>24</v>
      </c>
      <c r="P2460" s="3">
        <f>Orders[[#This Row],[Quantity]]*Orders[[#This Row],[UnitPrice]]*(1-Orders[[#This Row],[Discount]])</f>
        <v>68875.039999999994</v>
      </c>
      <c r="Q2460" s="1" t="str">
        <f>IF(AND(Orders[[#This Row],[Order Value]]&gt;50000,Orders[[#This Row],[Status]]="Completed"),"Yes","No")</f>
        <v>No</v>
      </c>
      <c r="R2460" s="1" t="str">
        <f>IF(OR(Orders[[#This Row],[Region]]="Dhaka",Orders[[#This Row],[Region]]="Chattogram"),"Priority","Standard")</f>
        <v>Standard</v>
      </c>
      <c r="S2460" s="1" t="str">
        <f>_xlfn.CONCAT(Orders[[#This Row],[OrderID]],Orders[[#This Row],[CustomerID]],Orders[[#This Row],[Order Value]])</f>
        <v>O05113C018368875.04</v>
      </c>
    </row>
    <row r="2461" spans="1:19" x14ac:dyDescent="0.25">
      <c r="A2461" s="1" t="s">
        <v>2923</v>
      </c>
      <c r="B2461" s="1" t="s">
        <v>435</v>
      </c>
      <c r="C2461" s="1" t="s">
        <v>212</v>
      </c>
      <c r="D2461" s="1" t="str">
        <f>VLOOKUP(C2461,Products[],2,FALSE)</f>
        <v>Binders Lite 858</v>
      </c>
      <c r="E2461" s="1" t="str">
        <f>VLOOKUP(Orders[[#This Row],[ProductID]],Products[],3,FALSE)</f>
        <v>Office Supplies</v>
      </c>
      <c r="F2461" s="1" t="s">
        <v>13</v>
      </c>
      <c r="G2461" s="1" t="str">
        <f>_xlfn.XLOOKUP(Orders[[#This Row],[CustomerID]],'Customers'!A:A,'Customers'!E:E)</f>
        <v>Consumer</v>
      </c>
      <c r="H2461" s="2">
        <v>45657</v>
      </c>
      <c r="I2461" s="2">
        <v>45658</v>
      </c>
      <c r="J2461">
        <v>24</v>
      </c>
      <c r="K2461">
        <v>4576.4799999999996</v>
      </c>
      <c r="L2461">
        <v>0</v>
      </c>
      <c r="M2461" s="1" t="s">
        <v>52</v>
      </c>
      <c r="N2461" s="1" t="s">
        <v>28</v>
      </c>
      <c r="O2461" s="1" t="s">
        <v>24</v>
      </c>
      <c r="P2461" s="3">
        <f>Orders[[#This Row],[Quantity]]*Orders[[#This Row],[UnitPrice]]*(1-Orders[[#This Row],[Discount]])</f>
        <v>109835.51999999999</v>
      </c>
      <c r="Q2461" s="1" t="str">
        <f>IF(AND(Orders[[#This Row],[Order Value]]&gt;50000,Orders[[#This Row],[Status]]="Completed"),"Yes","No")</f>
        <v>No</v>
      </c>
      <c r="R2461" s="1" t="str">
        <f>IF(OR(Orders[[#This Row],[Region]]="Dhaka",Orders[[#This Row],[Region]]="Chattogram"),"Priority","Standard")</f>
        <v>Priority</v>
      </c>
      <c r="S2461" s="1" t="str">
        <f>_xlfn.CONCAT(Orders[[#This Row],[OrderID]],Orders[[#This Row],[CustomerID]],Orders[[#This Row],[Order Value]])</f>
        <v>O04147C0010109835.52</v>
      </c>
    </row>
    <row r="2462" spans="1:19" x14ac:dyDescent="0.25">
      <c r="A2462" s="1" t="s">
        <v>2924</v>
      </c>
      <c r="B2462" s="1" t="s">
        <v>1142</v>
      </c>
      <c r="C2462" s="1" t="s">
        <v>108</v>
      </c>
      <c r="D2462" s="1" t="str">
        <f>VLOOKUP(C2462,Products[],2,FALSE)</f>
        <v>Men Max 446</v>
      </c>
      <c r="E2462" s="1" t="str">
        <f>VLOOKUP(Orders[[#This Row],[ProductID]],Products[],3,FALSE)</f>
        <v>Apparel</v>
      </c>
      <c r="F2462" s="1" t="s">
        <v>51</v>
      </c>
      <c r="G2462" s="1" t="str">
        <f>_xlfn.XLOOKUP(Orders[[#This Row],[CustomerID]],'Customers'!A:A,'Customers'!E:E)</f>
        <v>Home Office</v>
      </c>
      <c r="H2462" s="2">
        <v>45600</v>
      </c>
      <c r="I2462" s="2">
        <v>45601</v>
      </c>
      <c r="J2462">
        <v>6</v>
      </c>
      <c r="K2462">
        <v>1676.61</v>
      </c>
      <c r="L2462">
        <v>0.15</v>
      </c>
      <c r="M2462" s="1" t="s">
        <v>52</v>
      </c>
      <c r="N2462" s="1" t="s">
        <v>84</v>
      </c>
      <c r="O2462" s="1" t="s">
        <v>29</v>
      </c>
      <c r="P2462" s="3">
        <f>Orders[[#This Row],[Quantity]]*Orders[[#This Row],[UnitPrice]]*(1-Orders[[#This Row],[Discount]])</f>
        <v>8550.7109999999993</v>
      </c>
      <c r="Q2462" s="1" t="str">
        <f>IF(AND(Orders[[#This Row],[Order Value]]&gt;50000,Orders[[#This Row],[Status]]="Completed"),"Yes","No")</f>
        <v>No</v>
      </c>
      <c r="R2462" s="1" t="str">
        <f>IF(OR(Orders[[#This Row],[Region]]="Dhaka",Orders[[#This Row],[Region]]="Chattogram"),"Priority","Standard")</f>
        <v>Priority</v>
      </c>
      <c r="S2462" s="1" t="str">
        <f>_xlfn.CONCAT(Orders[[#This Row],[OrderID]],Orders[[#This Row],[CustomerID]],Orders[[#This Row],[Order Value]])</f>
        <v>O04401C01978550.711</v>
      </c>
    </row>
    <row r="2463" spans="1:19" x14ac:dyDescent="0.25">
      <c r="A2463" s="1" t="s">
        <v>2925</v>
      </c>
      <c r="B2463" s="1" t="s">
        <v>610</v>
      </c>
      <c r="C2463" s="1" t="s">
        <v>131</v>
      </c>
      <c r="D2463" s="1" t="str">
        <f>VLOOKUP(C2463,Products[],2,FALSE)</f>
        <v>Tables Plus 844</v>
      </c>
      <c r="E2463" s="1" t="str">
        <f>VLOOKUP(Orders[[#This Row],[ProductID]],Products[],3,FALSE)</f>
        <v>Furniture</v>
      </c>
      <c r="F2463" s="1" t="s">
        <v>19</v>
      </c>
      <c r="G2463" s="1" t="str">
        <f>_xlfn.XLOOKUP(Orders[[#This Row],[CustomerID]],'Customers'!A:A,'Customers'!E:E)</f>
        <v>Consumer</v>
      </c>
      <c r="H2463" s="2">
        <v>45654</v>
      </c>
      <c r="I2463" s="2">
        <v>45654</v>
      </c>
      <c r="J2463">
        <v>18</v>
      </c>
      <c r="K2463">
        <v>1575.13</v>
      </c>
      <c r="L2463">
        <v>0.1</v>
      </c>
      <c r="M2463" s="1" t="s">
        <v>39</v>
      </c>
      <c r="N2463" s="1" t="s">
        <v>84</v>
      </c>
      <c r="O2463" s="1" t="s">
        <v>24</v>
      </c>
      <c r="P2463" s="3">
        <f>Orders[[#This Row],[Quantity]]*Orders[[#This Row],[UnitPrice]]*(1-Orders[[#This Row],[Discount]])</f>
        <v>25517.106000000003</v>
      </c>
      <c r="Q2463" s="1" t="str">
        <f>IF(AND(Orders[[#This Row],[Order Value]]&gt;50000,Orders[[#This Row],[Status]]="Completed"),"Yes","No")</f>
        <v>No</v>
      </c>
      <c r="R2463" s="1" t="str">
        <f>IF(OR(Orders[[#This Row],[Region]]="Dhaka",Orders[[#This Row],[Region]]="Chattogram"),"Priority","Standard")</f>
        <v>Standard</v>
      </c>
      <c r="S2463" s="1" t="str">
        <f>_xlfn.CONCAT(Orders[[#This Row],[OrderID]],Orders[[#This Row],[CustomerID]],Orders[[#This Row],[Order Value]])</f>
        <v>O02351C002325517.106</v>
      </c>
    </row>
    <row r="2464" spans="1:19" x14ac:dyDescent="0.25">
      <c r="A2464" s="1" t="s">
        <v>2926</v>
      </c>
      <c r="B2464" s="1" t="s">
        <v>1320</v>
      </c>
      <c r="C2464" s="1" t="s">
        <v>65</v>
      </c>
      <c r="D2464" s="1" t="str">
        <f>VLOOKUP(C2464,Products[],2,FALSE)</f>
        <v>Household Classic 671</v>
      </c>
      <c r="E2464" s="1" t="str">
        <f>VLOOKUP(Orders[[#This Row],[ProductID]],Products[],3,FALSE)</f>
        <v>Groceries</v>
      </c>
      <c r="F2464" s="1" t="s">
        <v>19</v>
      </c>
      <c r="G2464" s="1" t="str">
        <f>_xlfn.XLOOKUP(Orders[[#This Row],[CustomerID]],'Customers'!A:A,'Customers'!E:E)</f>
        <v>SMB</v>
      </c>
      <c r="H2464" s="2">
        <v>45349</v>
      </c>
      <c r="I2464" s="2">
        <v>45351</v>
      </c>
      <c r="J2464">
        <v>23</v>
      </c>
      <c r="K2464">
        <v>6783.8</v>
      </c>
      <c r="L2464">
        <v>0</v>
      </c>
      <c r="M2464" s="1" t="s">
        <v>39</v>
      </c>
      <c r="N2464" s="1" t="s">
        <v>84</v>
      </c>
      <c r="O2464" s="1" t="s">
        <v>24</v>
      </c>
      <c r="P2464" s="3">
        <f>Orders[[#This Row],[Quantity]]*Orders[[#This Row],[UnitPrice]]*(1-Orders[[#This Row],[Discount]])</f>
        <v>156027.4</v>
      </c>
      <c r="Q2464" s="1" t="str">
        <f>IF(AND(Orders[[#This Row],[Order Value]]&gt;50000,Orders[[#This Row],[Status]]="Completed"),"Yes","No")</f>
        <v>No</v>
      </c>
      <c r="R2464" s="1" t="str">
        <f>IF(OR(Orders[[#This Row],[Region]]="Dhaka",Orders[[#This Row],[Region]]="Chattogram"),"Priority","Standard")</f>
        <v>Standard</v>
      </c>
      <c r="S2464" s="1" t="str">
        <f>_xlfn.CONCAT(Orders[[#This Row],[OrderID]],Orders[[#This Row],[CustomerID]],Orders[[#This Row],[Order Value]])</f>
        <v>O01947C0424156027.4</v>
      </c>
    </row>
    <row r="2465" spans="1:19" x14ac:dyDescent="0.25">
      <c r="A2465" s="1" t="s">
        <v>2927</v>
      </c>
      <c r="B2465" s="1" t="s">
        <v>217</v>
      </c>
      <c r="C2465" s="1" t="s">
        <v>102</v>
      </c>
      <c r="D2465" s="1" t="str">
        <f>VLOOKUP(C2465,Products[],2,FALSE)</f>
        <v>Pens Mini 821</v>
      </c>
      <c r="E2465" s="1" t="str">
        <f>VLOOKUP(Orders[[#This Row],[ProductID]],Products[],3,FALSE)</f>
        <v>Office Supplies</v>
      </c>
      <c r="F2465" s="1" t="s">
        <v>152</v>
      </c>
      <c r="G2465" s="1" t="str">
        <f>_xlfn.XLOOKUP(Orders[[#This Row],[CustomerID]],'Customers'!A:A,'Customers'!E:E)</f>
        <v>consumer</v>
      </c>
      <c r="H2465" s="2">
        <v>45330</v>
      </c>
      <c r="I2465" s="2">
        <v>45332</v>
      </c>
      <c r="J2465">
        <v>15</v>
      </c>
      <c r="K2465">
        <v>7872.18</v>
      </c>
      <c r="L2465">
        <v>0.2</v>
      </c>
      <c r="M2465" s="1" t="s">
        <v>14</v>
      </c>
      <c r="N2465" s="1" t="s">
        <v>34</v>
      </c>
      <c r="O2465" s="1" t="s">
        <v>24</v>
      </c>
      <c r="P2465" s="3">
        <f>Orders[[#This Row],[Quantity]]*Orders[[#This Row],[UnitPrice]]*(1-Orders[[#This Row],[Discount]])</f>
        <v>94466.160000000018</v>
      </c>
      <c r="Q2465" s="1" t="str">
        <f>IF(AND(Orders[[#This Row],[Order Value]]&gt;50000,Orders[[#This Row],[Status]]="Completed"),"Yes","No")</f>
        <v>Yes</v>
      </c>
      <c r="R2465" s="1" t="str">
        <f>IF(OR(Orders[[#This Row],[Region]]="Dhaka",Orders[[#This Row],[Region]]="Chattogram"),"Priority","Standard")</f>
        <v>Standard</v>
      </c>
      <c r="S2465" s="1" t="str">
        <f>_xlfn.CONCAT(Orders[[#This Row],[OrderID]],Orders[[#This Row],[CustomerID]],Orders[[#This Row],[Order Value]])</f>
        <v>O01526C016894466.16</v>
      </c>
    </row>
    <row r="2466" spans="1:19" x14ac:dyDescent="0.25">
      <c r="A2466" s="1" t="s">
        <v>2928</v>
      </c>
      <c r="B2466" s="1" t="s">
        <v>799</v>
      </c>
      <c r="C2466" s="1" t="s">
        <v>78</v>
      </c>
      <c r="D2466" s="1" t="str">
        <f>VLOOKUP(C2466,Products[],2,FALSE)</f>
        <v>Personal Care Eco 185</v>
      </c>
      <c r="E2466" s="1" t="str">
        <f>VLOOKUP(Orders[[#This Row],[ProductID]],Products[],3,FALSE)</f>
        <v>Groceries</v>
      </c>
      <c r="F2466" s="1" t="s">
        <v>51</v>
      </c>
      <c r="G2466" s="1" t="str">
        <f>_xlfn.XLOOKUP(Orders[[#This Row],[CustomerID]],'Customers'!A:A,'Customers'!E:E)</f>
        <v>Corporate</v>
      </c>
      <c r="H2466" s="2">
        <v>45509</v>
      </c>
      <c r="I2466" s="2">
        <v>45513</v>
      </c>
      <c r="J2466">
        <v>2</v>
      </c>
      <c r="K2466">
        <v>5814.94</v>
      </c>
      <c r="L2466">
        <v>0.15</v>
      </c>
      <c r="M2466" s="1" t="s">
        <v>14</v>
      </c>
      <c r="N2466" s="1" t="s">
        <v>15</v>
      </c>
      <c r="O2466" s="1" t="s">
        <v>35</v>
      </c>
      <c r="P2466" s="3">
        <f>Orders[[#This Row],[Quantity]]*Orders[[#This Row],[UnitPrice]]*(1-Orders[[#This Row],[Discount]])</f>
        <v>9885.3979999999992</v>
      </c>
      <c r="Q2466" s="1" t="str">
        <f>IF(AND(Orders[[#This Row],[Order Value]]&gt;50000,Orders[[#This Row],[Status]]="Completed"),"Yes","No")</f>
        <v>No</v>
      </c>
      <c r="R2466" s="1" t="str">
        <f>IF(OR(Orders[[#This Row],[Region]]="Dhaka",Orders[[#This Row],[Region]]="Chattogram"),"Priority","Standard")</f>
        <v>Standard</v>
      </c>
      <c r="S2466" s="1" t="str">
        <f>_xlfn.CONCAT(Orders[[#This Row],[OrderID]],Orders[[#This Row],[CustomerID]],Orders[[#This Row],[Order Value]])</f>
        <v>O01660C04729885.398</v>
      </c>
    </row>
    <row r="2467" spans="1:19" x14ac:dyDescent="0.25">
      <c r="A2467" s="1" t="s">
        <v>2929</v>
      </c>
      <c r="B2467" s="1" t="s">
        <v>402</v>
      </c>
      <c r="C2467" s="1" t="s">
        <v>22</v>
      </c>
      <c r="D2467" s="1" t="str">
        <f>VLOOKUP(C2467,Products[],2,FALSE)</f>
        <v>Laptops Lite 159</v>
      </c>
      <c r="E2467" s="1" t="str">
        <f>VLOOKUP(Orders[[#This Row],[ProductID]],Products[],3,FALSE)</f>
        <v>Electronics</v>
      </c>
      <c r="F2467" s="1" t="s">
        <v>55</v>
      </c>
      <c r="G2467" s="1" t="str">
        <f>_xlfn.XLOOKUP(Orders[[#This Row],[CustomerID]],'Customers'!A:A,'Customers'!E:E)</f>
        <v>consumer</v>
      </c>
      <c r="H2467" s="2">
        <v>45744</v>
      </c>
      <c r="I2467" s="2">
        <v>45748</v>
      </c>
      <c r="J2467">
        <v>6</v>
      </c>
      <c r="K2467">
        <v>3484.13</v>
      </c>
      <c r="L2467">
        <v>0</v>
      </c>
      <c r="M2467" s="1" t="s">
        <v>39</v>
      </c>
      <c r="N2467" s="1" t="s">
        <v>84</v>
      </c>
      <c r="O2467" s="1" t="s">
        <v>35</v>
      </c>
      <c r="P2467" s="3">
        <f>Orders[[#This Row],[Quantity]]*Orders[[#This Row],[UnitPrice]]*(1-Orders[[#This Row],[Discount]])</f>
        <v>20904.78</v>
      </c>
      <c r="Q2467" s="1" t="str">
        <f>IF(AND(Orders[[#This Row],[Order Value]]&gt;50000,Orders[[#This Row],[Status]]="Completed"),"Yes","No")</f>
        <v>No</v>
      </c>
      <c r="R2467" s="1" t="str">
        <f>IF(OR(Orders[[#This Row],[Region]]="Dhaka",Orders[[#This Row],[Region]]="Chattogram"),"Priority","Standard")</f>
        <v>Standard</v>
      </c>
      <c r="S2467" s="1" t="str">
        <f>_xlfn.CONCAT(Orders[[#This Row],[OrderID]],Orders[[#This Row],[CustomerID]],Orders[[#This Row],[Order Value]])</f>
        <v>O03986C045920904.78</v>
      </c>
    </row>
    <row r="2468" spans="1:19" hidden="1" x14ac:dyDescent="0.25">
      <c r="A2468" s="1" t="s">
        <v>2930</v>
      </c>
      <c r="B2468" s="1" t="s">
        <v>1765</v>
      </c>
      <c r="C2468" s="1" t="s">
        <v>38</v>
      </c>
      <c r="D2468" s="1" t="e">
        <f>VLOOKUP(C2468,Products[],2,FALSE)</f>
        <v>#N/A</v>
      </c>
      <c r="E2468" s="1" t="e">
        <f>VLOOKUP(Orders[[#This Row],[ProductID]],Products[],3,FALSE)</f>
        <v>#N/A</v>
      </c>
      <c r="F2468" s="1" t="s">
        <v>59</v>
      </c>
      <c r="G2468" s="1" t="str">
        <f>_xlfn.XLOOKUP(Orders[[#This Row],[CustomerID]],'Customers'!A:A,'Customers'!E:E)</f>
        <v>consumer</v>
      </c>
      <c r="H2468" s="2">
        <v>45511</v>
      </c>
      <c r="I2468" s="2">
        <v>45523</v>
      </c>
      <c r="J2468">
        <v>10</v>
      </c>
      <c r="K2468">
        <v>5797.55</v>
      </c>
      <c r="L2468">
        <v>0.15</v>
      </c>
      <c r="M2468" s="1" t="s">
        <v>43</v>
      </c>
      <c r="N2468" s="1" t="s">
        <v>15</v>
      </c>
      <c r="O2468" s="1" t="s">
        <v>29</v>
      </c>
      <c r="P2468" s="3">
        <f>Orders[[#This Row],[Quantity]]*Orders[[#This Row],[UnitPrice]]*(1-Orders[[#This Row],[Discount]])</f>
        <v>49279.174999999996</v>
      </c>
      <c r="Q2468" s="1" t="str">
        <f>IF(AND(Orders[[#This Row],[Order Value]]&gt;50000,Orders[[#This Row],[Status]]="Completed"),"Yes","No")</f>
        <v>No</v>
      </c>
      <c r="R2468" s="1" t="str">
        <f>IF(OR(Orders[[#This Row],[Region]]="Dhaka",Orders[[#This Row],[Region]]="Chattogram"),"Priority","Standard")</f>
        <v>Standard</v>
      </c>
      <c r="S2468" s="1" t="str">
        <f>_xlfn.CONCAT(Orders[[#This Row],[OrderID]],Orders[[#This Row],[CustomerID]],Orders[[#This Row],[Order Value]])</f>
        <v>O03756C018749279.175</v>
      </c>
    </row>
    <row r="2469" spans="1:19" x14ac:dyDescent="0.25">
      <c r="A2469" s="1" t="s">
        <v>2931</v>
      </c>
      <c r="B2469" s="1" t="s">
        <v>53</v>
      </c>
      <c r="C2469" s="1" t="s">
        <v>131</v>
      </c>
      <c r="D2469" s="1" t="str">
        <f>VLOOKUP(C2469,Products[],2,FALSE)</f>
        <v>Tables Plus 844</v>
      </c>
      <c r="E2469" s="1" t="str">
        <f>VLOOKUP(Orders[[#This Row],[ProductID]],Products[],3,FALSE)</f>
        <v>Furniture</v>
      </c>
      <c r="F2469" s="1" t="s">
        <v>19</v>
      </c>
      <c r="G2469" s="1" t="str">
        <f>_xlfn.XLOOKUP(Orders[[#This Row],[CustomerID]],'Customers'!A:A,'Customers'!E:E)</f>
        <v>Consumer</v>
      </c>
      <c r="H2469" s="2">
        <v>45870</v>
      </c>
      <c r="I2469" s="2">
        <v>45882</v>
      </c>
      <c r="J2469">
        <v>2</v>
      </c>
      <c r="K2469">
        <v>4054.31</v>
      </c>
      <c r="L2469">
        <v>0</v>
      </c>
      <c r="M2469" s="1" t="s">
        <v>20</v>
      </c>
      <c r="N2469" s="1" t="s">
        <v>15</v>
      </c>
      <c r="O2469" s="1" t="s">
        <v>24</v>
      </c>
      <c r="P2469" s="3">
        <f>Orders[[#This Row],[Quantity]]*Orders[[#This Row],[UnitPrice]]*(1-Orders[[#This Row],[Discount]])</f>
        <v>8108.62</v>
      </c>
      <c r="Q2469" s="1" t="str">
        <f>IF(AND(Orders[[#This Row],[Order Value]]&gt;50000,Orders[[#This Row],[Status]]="Completed"),"Yes","No")</f>
        <v>No</v>
      </c>
      <c r="R2469" s="1" t="str">
        <f>IF(OR(Orders[[#This Row],[Region]]="Dhaka",Orders[[#This Row],[Region]]="Chattogram"),"Priority","Standard")</f>
        <v>Priority</v>
      </c>
      <c r="S2469" s="1" t="str">
        <f>_xlfn.CONCAT(Orders[[#This Row],[OrderID]],Orders[[#This Row],[CustomerID]],Orders[[#This Row],[Order Value]])</f>
        <v>O03616C00358108.62</v>
      </c>
    </row>
    <row r="2470" spans="1:19" x14ac:dyDescent="0.25">
      <c r="A2470" s="1" t="s">
        <v>2932</v>
      </c>
      <c r="B2470" s="1" t="s">
        <v>253</v>
      </c>
      <c r="C2470" s="1" t="s">
        <v>138</v>
      </c>
      <c r="D2470" s="1" t="str">
        <f>VLOOKUP(C2470,Products[],2,FALSE)</f>
        <v>Pens Deluxe 654</v>
      </c>
      <c r="E2470" s="1" t="str">
        <f>VLOOKUP(Orders[[#This Row],[ProductID]],Products[],3,FALSE)</f>
        <v>Office Supplies</v>
      </c>
      <c r="F2470" s="1" t="s">
        <v>51</v>
      </c>
      <c r="G2470" s="1" t="str">
        <f>_xlfn.XLOOKUP(Orders[[#This Row],[CustomerID]],'Customers'!A:A,'Customers'!E:E)</f>
        <v>Consumer</v>
      </c>
      <c r="H2470" s="2">
        <v>45300</v>
      </c>
      <c r="I2470" s="2">
        <v>45305</v>
      </c>
      <c r="J2470">
        <v>22</v>
      </c>
      <c r="K2470">
        <v>7244.18</v>
      </c>
      <c r="L2470">
        <v>0</v>
      </c>
      <c r="M2470" s="1" t="s">
        <v>52</v>
      </c>
      <c r="N2470" s="1" t="s">
        <v>84</v>
      </c>
      <c r="O2470" s="1" t="s">
        <v>29</v>
      </c>
      <c r="P2470" s="3">
        <f>Orders[[#This Row],[Quantity]]*Orders[[#This Row],[UnitPrice]]*(1-Orders[[#This Row],[Discount]])</f>
        <v>159371.96000000002</v>
      </c>
      <c r="Q2470" s="1" t="str">
        <f>IF(AND(Orders[[#This Row],[Order Value]]&gt;50000,Orders[[#This Row],[Status]]="Completed"),"Yes","No")</f>
        <v>No</v>
      </c>
      <c r="R2470" s="1" t="str">
        <f>IF(OR(Orders[[#This Row],[Region]]="Dhaka",Orders[[#This Row],[Region]]="Chattogram"),"Priority","Standard")</f>
        <v>Priority</v>
      </c>
      <c r="S2470" s="1" t="str">
        <f>_xlfn.CONCAT(Orders[[#This Row],[OrderID]],Orders[[#This Row],[CustomerID]],Orders[[#This Row],[Order Value]])</f>
        <v>O02525C0019159371.96</v>
      </c>
    </row>
    <row r="2471" spans="1:19" x14ac:dyDescent="0.25">
      <c r="A2471" s="1" t="s">
        <v>2933</v>
      </c>
      <c r="B2471" s="1" t="s">
        <v>190</v>
      </c>
      <c r="C2471" s="1" t="s">
        <v>131</v>
      </c>
      <c r="D2471" s="1" t="str">
        <f>VLOOKUP(C2471,Products[],2,FALSE)</f>
        <v>Tables Plus 844</v>
      </c>
      <c r="E2471" s="1" t="str">
        <f>VLOOKUP(Orders[[#This Row],[ProductID]],Products[],3,FALSE)</f>
        <v>Furniture</v>
      </c>
      <c r="F2471" s="1" t="s">
        <v>105</v>
      </c>
      <c r="G2471" s="1" t="str">
        <f>_xlfn.XLOOKUP(Orders[[#This Row],[CustomerID]],'Customers'!A:A,'Customers'!E:E)</f>
        <v>Home Office</v>
      </c>
      <c r="H2471" s="2">
        <v>45704</v>
      </c>
      <c r="I2471" s="2">
        <v>45712</v>
      </c>
      <c r="J2471">
        <v>2</v>
      </c>
      <c r="K2471">
        <v>912.93</v>
      </c>
      <c r="L2471">
        <v>0</v>
      </c>
      <c r="M2471" s="1" t="s">
        <v>39</v>
      </c>
      <c r="N2471" s="1" t="s">
        <v>28</v>
      </c>
      <c r="O2471" s="1" t="s">
        <v>24</v>
      </c>
      <c r="P2471" s="3">
        <f>Orders[[#This Row],[Quantity]]*Orders[[#This Row],[UnitPrice]]*(1-Orders[[#This Row],[Discount]])</f>
        <v>1825.86</v>
      </c>
      <c r="Q2471" s="1" t="str">
        <f>IF(AND(Orders[[#This Row],[Order Value]]&gt;50000,Orders[[#This Row],[Status]]="Completed"),"Yes","No")</f>
        <v>No</v>
      </c>
      <c r="R2471" s="1" t="str">
        <f>IF(OR(Orders[[#This Row],[Region]]="Dhaka",Orders[[#This Row],[Region]]="Chattogram"),"Priority","Standard")</f>
        <v>Standard</v>
      </c>
      <c r="S2471" s="1" t="str">
        <f>_xlfn.CONCAT(Orders[[#This Row],[OrderID]],Orders[[#This Row],[CustomerID]],Orders[[#This Row],[Order Value]])</f>
        <v>O02797C04271825.86</v>
      </c>
    </row>
    <row r="2472" spans="1:19" x14ac:dyDescent="0.25">
      <c r="A2472" s="1" t="s">
        <v>2934</v>
      </c>
      <c r="B2472" s="1" t="s">
        <v>534</v>
      </c>
      <c r="C2472" s="1" t="s">
        <v>46</v>
      </c>
      <c r="D2472" s="1" t="str">
        <f>VLOOKUP(C2472,Products[],2,FALSE)</f>
        <v>Tables Max 631</v>
      </c>
      <c r="E2472" s="1" t="str">
        <f>VLOOKUP(Orders[[#This Row],[ProductID]],Products[],3,FALSE)</f>
        <v>Furniture</v>
      </c>
      <c r="F2472" s="1" t="s">
        <v>51</v>
      </c>
      <c r="G2472" s="1" t="str">
        <f>_xlfn.XLOOKUP(Orders[[#This Row],[CustomerID]],'Customers'!A:A,'Customers'!E:E)</f>
        <v>Home Office</v>
      </c>
      <c r="H2472" s="2">
        <v>45350</v>
      </c>
      <c r="I2472" s="2">
        <v>45363</v>
      </c>
      <c r="J2472">
        <v>1</v>
      </c>
      <c r="K2472">
        <v>1004.18</v>
      </c>
      <c r="L2472">
        <v>0</v>
      </c>
      <c r="M2472" s="1" t="s">
        <v>14</v>
      </c>
      <c r="N2472" s="1" t="s">
        <v>34</v>
      </c>
      <c r="O2472" s="1" t="s">
        <v>29</v>
      </c>
      <c r="P2472" s="3">
        <f>Orders[[#This Row],[Quantity]]*Orders[[#This Row],[UnitPrice]]*(1-Orders[[#This Row],[Discount]])</f>
        <v>1004.18</v>
      </c>
      <c r="Q2472" s="1" t="str">
        <f>IF(AND(Orders[[#This Row],[Order Value]]&gt;50000,Orders[[#This Row],[Status]]="Completed"),"Yes","No")</f>
        <v>No</v>
      </c>
      <c r="R2472" s="1" t="str">
        <f>IF(OR(Orders[[#This Row],[Region]]="Dhaka",Orders[[#This Row],[Region]]="Chattogram"),"Priority","Standard")</f>
        <v>Standard</v>
      </c>
      <c r="S2472" s="1" t="str">
        <f>_xlfn.CONCAT(Orders[[#This Row],[OrderID]],Orders[[#This Row],[CustomerID]],Orders[[#This Row],[Order Value]])</f>
        <v>O02019C03881004.18</v>
      </c>
    </row>
    <row r="2473" spans="1:19" x14ac:dyDescent="0.25">
      <c r="A2473" s="1" t="s">
        <v>2935</v>
      </c>
      <c r="B2473" s="1" t="s">
        <v>545</v>
      </c>
      <c r="C2473" s="1" t="s">
        <v>199</v>
      </c>
      <c r="D2473" s="1" t="str">
        <f>VLOOKUP(C2473,Products[],2,FALSE)</f>
        <v>Laptops Deluxe 892</v>
      </c>
      <c r="E2473" s="1" t="str">
        <f>VLOOKUP(Orders[[#This Row],[ProductID]],Products[],3,FALSE)</f>
        <v>Electronics</v>
      </c>
      <c r="F2473" s="1" t="s">
        <v>19</v>
      </c>
      <c r="G2473" s="1" t="str">
        <f>_xlfn.XLOOKUP(Orders[[#This Row],[CustomerID]],'Customers'!A:A,'Customers'!E:E)</f>
        <v>Consumer</v>
      </c>
      <c r="H2473" s="2">
        <v>45941</v>
      </c>
      <c r="I2473" s="2">
        <v>45940</v>
      </c>
      <c r="J2473">
        <v>8</v>
      </c>
      <c r="K2473">
        <v>7796.31</v>
      </c>
      <c r="L2473">
        <v>0</v>
      </c>
      <c r="M2473" s="1" t="s">
        <v>39</v>
      </c>
      <c r="N2473" s="1" t="s">
        <v>34</v>
      </c>
      <c r="O2473" s="1" t="s">
        <v>21</v>
      </c>
      <c r="P2473" s="3">
        <f>Orders[[#This Row],[Quantity]]*Orders[[#This Row],[UnitPrice]]*(1-Orders[[#This Row],[Discount]])</f>
        <v>62370.48</v>
      </c>
      <c r="Q2473" s="1" t="str">
        <f>IF(AND(Orders[[#This Row],[Order Value]]&gt;50000,Orders[[#This Row],[Status]]="Completed"),"Yes","No")</f>
        <v>Yes</v>
      </c>
      <c r="R2473" s="1" t="str">
        <f>IF(OR(Orders[[#This Row],[Region]]="Dhaka",Orders[[#This Row],[Region]]="Chattogram"),"Priority","Standard")</f>
        <v>Standard</v>
      </c>
      <c r="S2473" s="1" t="str">
        <f>_xlfn.CONCAT(Orders[[#This Row],[OrderID]],Orders[[#This Row],[CustomerID]],Orders[[#This Row],[Order Value]])</f>
        <v>O02878C037762370.48</v>
      </c>
    </row>
    <row r="2474" spans="1:19" x14ac:dyDescent="0.25">
      <c r="A2474" s="1" t="s">
        <v>2936</v>
      </c>
      <c r="B2474" s="1" t="s">
        <v>719</v>
      </c>
      <c r="C2474" s="1" t="s">
        <v>230</v>
      </c>
      <c r="D2474" s="1" t="str">
        <f>VLOOKUP(C2474,Products[],2,FALSE)</f>
        <v>Footwear Eco 532</v>
      </c>
      <c r="E2474" s="1" t="str">
        <f>VLOOKUP(Orders[[#This Row],[ProductID]],Products[],3,FALSE)</f>
        <v>Apparel</v>
      </c>
      <c r="F2474" s="1" t="s">
        <v>55</v>
      </c>
      <c r="G2474" s="1" t="str">
        <f>_xlfn.XLOOKUP(Orders[[#This Row],[CustomerID]],'Customers'!A:A,'Customers'!E:E)</f>
        <v>Home Office</v>
      </c>
      <c r="H2474" s="2">
        <v>45934</v>
      </c>
      <c r="I2474" s="2">
        <v>45942</v>
      </c>
      <c r="J2474">
        <v>24</v>
      </c>
      <c r="K2474">
        <v>7008.09</v>
      </c>
      <c r="L2474">
        <v>0</v>
      </c>
      <c r="M2474" s="1" t="s">
        <v>52</v>
      </c>
      <c r="N2474" s="1" t="s">
        <v>15</v>
      </c>
      <c r="O2474" s="1" t="s">
        <v>21</v>
      </c>
      <c r="P2474" s="3">
        <f>Orders[[#This Row],[Quantity]]*Orders[[#This Row],[UnitPrice]]*(1-Orders[[#This Row],[Discount]])</f>
        <v>168194.16</v>
      </c>
      <c r="Q2474" s="1" t="str">
        <f>IF(AND(Orders[[#This Row],[Order Value]]&gt;50000,Orders[[#This Row],[Status]]="Completed"),"Yes","No")</f>
        <v>No</v>
      </c>
      <c r="R2474" s="1" t="str">
        <f>IF(OR(Orders[[#This Row],[Region]]="Dhaka",Orders[[#This Row],[Region]]="Chattogram"),"Priority","Standard")</f>
        <v>Priority</v>
      </c>
      <c r="S2474" s="1" t="str">
        <f>_xlfn.CONCAT(Orders[[#This Row],[OrderID]],Orders[[#This Row],[CustomerID]],Orders[[#This Row],[Order Value]])</f>
        <v>O05576C0005168194.16</v>
      </c>
    </row>
    <row r="2475" spans="1:19" x14ac:dyDescent="0.25">
      <c r="A2475" s="1" t="s">
        <v>2937</v>
      </c>
      <c r="B2475" s="1" t="s">
        <v>632</v>
      </c>
      <c r="C2475" s="1" t="s">
        <v>270</v>
      </c>
      <c r="D2475" s="1" t="str">
        <f>VLOOKUP(C2475,Products[],2,FALSE)</f>
        <v>Storage Mini 899</v>
      </c>
      <c r="E2475" s="1" t="str">
        <f>VLOOKUP(Orders[[#This Row],[ProductID]],Products[],3,FALSE)</f>
        <v>Furniture</v>
      </c>
      <c r="F2475" s="1" t="s">
        <v>42</v>
      </c>
      <c r="G2475" s="1" t="str">
        <f>_xlfn.XLOOKUP(Orders[[#This Row],[CustomerID]],'Customers'!A:A,'Customers'!E:E)</f>
        <v>Home Office</v>
      </c>
      <c r="H2475" s="2">
        <v>45662</v>
      </c>
      <c r="I2475" s="2">
        <v>45673</v>
      </c>
      <c r="J2475">
        <v>24</v>
      </c>
      <c r="K2475">
        <v>7885.77</v>
      </c>
      <c r="L2475">
        <v>0.05</v>
      </c>
      <c r="M2475" s="1" t="s">
        <v>14</v>
      </c>
      <c r="N2475" s="1" t="s">
        <v>34</v>
      </c>
      <c r="O2475" s="1" t="s">
        <v>35</v>
      </c>
      <c r="P2475" s="3">
        <f>Orders[[#This Row],[Quantity]]*Orders[[#This Row],[UnitPrice]]*(1-Orders[[#This Row],[Discount]])</f>
        <v>179795.55600000001</v>
      </c>
      <c r="Q2475" s="1" t="str">
        <f>IF(AND(Orders[[#This Row],[Order Value]]&gt;50000,Orders[[#This Row],[Status]]="Completed"),"Yes","No")</f>
        <v>Yes</v>
      </c>
      <c r="R2475" s="1" t="str">
        <f>IF(OR(Orders[[#This Row],[Region]]="Dhaka",Orders[[#This Row],[Region]]="Chattogram"),"Priority","Standard")</f>
        <v>Standard</v>
      </c>
      <c r="S2475" s="1" t="str">
        <f>_xlfn.CONCAT(Orders[[#This Row],[OrderID]],Orders[[#This Row],[CustomerID]],Orders[[#This Row],[Order Value]])</f>
        <v>O00091C0361179795.556</v>
      </c>
    </row>
    <row r="2476" spans="1:19" x14ac:dyDescent="0.25">
      <c r="A2476" s="1" t="s">
        <v>2938</v>
      </c>
      <c r="B2476" s="1" t="s">
        <v>492</v>
      </c>
      <c r="C2476" s="1" t="s">
        <v>199</v>
      </c>
      <c r="D2476" s="1" t="str">
        <f>VLOOKUP(C2476,Products[],2,FALSE)</f>
        <v>Laptops Deluxe 892</v>
      </c>
      <c r="E2476" s="1" t="str">
        <f>VLOOKUP(Orders[[#This Row],[ProductID]],Products[],3,FALSE)</f>
        <v>Electronics</v>
      </c>
      <c r="F2476" s="1" t="s">
        <v>13</v>
      </c>
      <c r="G2476" s="1" t="str">
        <f>_xlfn.XLOOKUP(Orders[[#This Row],[CustomerID]],'Customers'!A:A,'Customers'!E:E)</f>
        <v>Consumer</v>
      </c>
      <c r="H2476" s="2">
        <v>45477</v>
      </c>
      <c r="I2476" s="2">
        <v>45486</v>
      </c>
      <c r="J2476">
        <v>12</v>
      </c>
      <c r="K2476">
        <v>5319.57</v>
      </c>
      <c r="L2476">
        <v>0</v>
      </c>
      <c r="M2476" s="1" t="s">
        <v>39</v>
      </c>
      <c r="N2476" s="1" t="s">
        <v>15</v>
      </c>
      <c r="O2476" s="1" t="s">
        <v>35</v>
      </c>
      <c r="P2476" s="3">
        <f>Orders[[#This Row],[Quantity]]*Orders[[#This Row],[UnitPrice]]*(1-Orders[[#This Row],[Discount]])</f>
        <v>63834.84</v>
      </c>
      <c r="Q2476" s="1" t="str">
        <f>IF(AND(Orders[[#This Row],[Order Value]]&gt;50000,Orders[[#This Row],[Status]]="Completed"),"Yes","No")</f>
        <v>No</v>
      </c>
      <c r="R2476" s="1" t="str">
        <f>IF(OR(Orders[[#This Row],[Region]]="Dhaka",Orders[[#This Row],[Region]]="Chattogram"),"Priority","Standard")</f>
        <v>Standard</v>
      </c>
      <c r="S2476" s="1" t="str">
        <f>_xlfn.CONCAT(Orders[[#This Row],[OrderID]],Orders[[#This Row],[CustomerID]],Orders[[#This Row],[Order Value]])</f>
        <v>O04875C033863834.84</v>
      </c>
    </row>
    <row r="2477" spans="1:19" x14ac:dyDescent="0.25">
      <c r="A2477" s="1" t="s">
        <v>2939</v>
      </c>
      <c r="B2477" s="1" t="s">
        <v>558</v>
      </c>
      <c r="C2477" s="1" t="s">
        <v>89</v>
      </c>
      <c r="D2477" s="1" t="str">
        <f>VLOOKUP(C2477,Products[],2,FALSE)</f>
        <v>Chairs Mini 737</v>
      </c>
      <c r="E2477" s="1" t="str">
        <f>VLOOKUP(Orders[[#This Row],[ProductID]],Products[],3,FALSE)</f>
        <v>Furniture</v>
      </c>
      <c r="F2477" s="1" t="s">
        <v>55</v>
      </c>
      <c r="G2477" s="1" t="str">
        <f>_xlfn.XLOOKUP(Orders[[#This Row],[CustomerID]],'Customers'!A:A,'Customers'!E:E)</f>
        <v>SMB</v>
      </c>
      <c r="H2477" s="2">
        <v>45530</v>
      </c>
      <c r="I2477" s="2">
        <v>45529</v>
      </c>
      <c r="J2477">
        <v>18</v>
      </c>
      <c r="K2477">
        <v>4696.26</v>
      </c>
      <c r="L2477">
        <v>0</v>
      </c>
      <c r="M2477" s="1" t="s">
        <v>52</v>
      </c>
      <c r="N2477" s="1" t="s">
        <v>34</v>
      </c>
      <c r="O2477" s="1" t="s">
        <v>35</v>
      </c>
      <c r="P2477" s="3">
        <f>Orders[[#This Row],[Quantity]]*Orders[[#This Row],[UnitPrice]]*(1-Orders[[#This Row],[Discount]])</f>
        <v>84532.680000000008</v>
      </c>
      <c r="Q2477" s="1" t="str">
        <f>IF(AND(Orders[[#This Row],[Order Value]]&gt;50000,Orders[[#This Row],[Status]]="Completed"),"Yes","No")</f>
        <v>Yes</v>
      </c>
      <c r="R2477" s="1" t="str">
        <f>IF(OR(Orders[[#This Row],[Region]]="Dhaka",Orders[[#This Row],[Region]]="Chattogram"),"Priority","Standard")</f>
        <v>Priority</v>
      </c>
      <c r="S2477" s="1" t="str">
        <f>_xlfn.CONCAT(Orders[[#This Row],[OrderID]],Orders[[#This Row],[CustomerID]],Orders[[#This Row],[Order Value]])</f>
        <v>O02141C032584532.68</v>
      </c>
    </row>
    <row r="2478" spans="1:19" hidden="1" x14ac:dyDescent="0.25">
      <c r="A2478" s="1" t="s">
        <v>1049</v>
      </c>
      <c r="B2478" s="1" t="s">
        <v>253</v>
      </c>
      <c r="C2478" s="1" t="s">
        <v>221</v>
      </c>
      <c r="D2478" s="1" t="e">
        <f>VLOOKUP(C2478,Products[],2,FALSE)</f>
        <v>#N/A</v>
      </c>
      <c r="E2478" s="1" t="e">
        <f>VLOOKUP(Orders[[#This Row],[ProductID]],Products[],3,FALSE)</f>
        <v>#N/A</v>
      </c>
      <c r="F2478" s="1" t="s">
        <v>42</v>
      </c>
      <c r="G2478" s="1" t="str">
        <f>_xlfn.XLOOKUP(Orders[[#This Row],[CustomerID]],'Customers'!A:A,'Customers'!E:E)</f>
        <v>Consumer</v>
      </c>
      <c r="H2478" s="2">
        <v>45525</v>
      </c>
      <c r="I2478" s="2">
        <v>45537</v>
      </c>
      <c r="J2478">
        <v>7</v>
      </c>
      <c r="K2478">
        <v>4633.38</v>
      </c>
      <c r="L2478">
        <v>0.2</v>
      </c>
      <c r="M2478" s="1" t="s">
        <v>39</v>
      </c>
      <c r="N2478" s="1" t="s">
        <v>15</v>
      </c>
      <c r="O2478" s="1" t="s">
        <v>35</v>
      </c>
      <c r="P2478" s="3">
        <f>Orders[[#This Row],[Quantity]]*Orders[[#This Row],[UnitPrice]]*(1-Orders[[#This Row],[Discount]])</f>
        <v>25946.928</v>
      </c>
      <c r="Q2478" s="1" t="str">
        <f>IF(AND(Orders[[#This Row],[Order Value]]&gt;50000,Orders[[#This Row],[Status]]="Completed"),"Yes","No")</f>
        <v>No</v>
      </c>
      <c r="R2478" s="1" t="str">
        <f>IF(OR(Orders[[#This Row],[Region]]="Dhaka",Orders[[#This Row],[Region]]="Chattogram"),"Priority","Standard")</f>
        <v>Standard</v>
      </c>
      <c r="S2478" s="1" t="str">
        <f>_xlfn.CONCAT(Orders[[#This Row],[OrderID]],Orders[[#This Row],[CustomerID]],Orders[[#This Row],[Order Value]])</f>
        <v>O00870C001925946.928</v>
      </c>
    </row>
    <row r="2479" spans="1:19" x14ac:dyDescent="0.25">
      <c r="A2479" s="1" t="s">
        <v>2940</v>
      </c>
      <c r="B2479" s="1" t="s">
        <v>300</v>
      </c>
      <c r="C2479" s="1" t="s">
        <v>131</v>
      </c>
      <c r="D2479" s="1" t="str">
        <f>VLOOKUP(C2479,Products[],2,FALSE)</f>
        <v>Tables Plus 844</v>
      </c>
      <c r="E2479" s="1" t="str">
        <f>VLOOKUP(Orders[[#This Row],[ProductID]],Products[],3,FALSE)</f>
        <v>Furniture</v>
      </c>
      <c r="F2479" s="1" t="s">
        <v>33</v>
      </c>
      <c r="G2479" s="1" t="str">
        <f>_xlfn.XLOOKUP(Orders[[#This Row],[CustomerID]],'Customers'!A:A,'Customers'!E:E)</f>
        <v>consumer</v>
      </c>
      <c r="H2479" s="2">
        <v>45651</v>
      </c>
      <c r="I2479" s="2">
        <v>45664</v>
      </c>
      <c r="J2479">
        <v>20</v>
      </c>
      <c r="K2479">
        <v>4720.37</v>
      </c>
      <c r="L2479">
        <v>0</v>
      </c>
      <c r="M2479" s="1" t="s">
        <v>52</v>
      </c>
      <c r="N2479" s="1" t="s">
        <v>34</v>
      </c>
      <c r="O2479" s="1" t="s">
        <v>24</v>
      </c>
      <c r="P2479" s="3">
        <f>Orders[[#This Row],[Quantity]]*Orders[[#This Row],[UnitPrice]]*(1-Orders[[#This Row],[Discount]])</f>
        <v>94407.4</v>
      </c>
      <c r="Q2479" s="1" t="str">
        <f>IF(AND(Orders[[#This Row],[Order Value]]&gt;50000,Orders[[#This Row],[Status]]="Completed"),"Yes","No")</f>
        <v>Yes</v>
      </c>
      <c r="R2479" s="1" t="str">
        <f>IF(OR(Orders[[#This Row],[Region]]="Dhaka",Orders[[#This Row],[Region]]="Chattogram"),"Priority","Standard")</f>
        <v>Priority</v>
      </c>
      <c r="S2479" s="1" t="str">
        <f>_xlfn.CONCAT(Orders[[#This Row],[OrderID]],Orders[[#This Row],[CustomerID]],Orders[[#This Row],[Order Value]])</f>
        <v>O04575C016494407.4</v>
      </c>
    </row>
    <row r="2480" spans="1:19" x14ac:dyDescent="0.25">
      <c r="A2480" s="1" t="s">
        <v>2941</v>
      </c>
      <c r="B2480" s="1" t="s">
        <v>137</v>
      </c>
      <c r="C2480" s="1" t="s">
        <v>32</v>
      </c>
      <c r="D2480" s="1" t="str">
        <f>VLOOKUP(C2480,Products[],2,FALSE)</f>
        <v>Binders Max 146</v>
      </c>
      <c r="E2480" s="1" t="str">
        <f>VLOOKUP(Orders[[#This Row],[ProductID]],Products[],3,FALSE)</f>
        <v>Office Supplies</v>
      </c>
      <c r="F2480" s="1" t="s">
        <v>19</v>
      </c>
      <c r="G2480" s="1" t="str">
        <f>_xlfn.XLOOKUP(Orders[[#This Row],[CustomerID]],'Customers'!A:A,'Customers'!E:E)</f>
        <v>Corporate</v>
      </c>
      <c r="H2480" s="2">
        <v>45708</v>
      </c>
      <c r="I2480" s="2">
        <v>45708</v>
      </c>
      <c r="J2480">
        <v>8</v>
      </c>
      <c r="K2480">
        <v>1216.19</v>
      </c>
      <c r="L2480">
        <v>0</v>
      </c>
      <c r="M2480" s="1" t="s">
        <v>20</v>
      </c>
      <c r="N2480" s="1" t="s">
        <v>28</v>
      </c>
      <c r="O2480" s="1" t="s">
        <v>35</v>
      </c>
      <c r="P2480" s="3">
        <f>Orders[[#This Row],[Quantity]]*Orders[[#This Row],[UnitPrice]]*(1-Orders[[#This Row],[Discount]])</f>
        <v>9729.52</v>
      </c>
      <c r="Q2480" s="1" t="str">
        <f>IF(AND(Orders[[#This Row],[Order Value]]&gt;50000,Orders[[#This Row],[Status]]="Completed"),"Yes","No")</f>
        <v>No</v>
      </c>
      <c r="R2480" s="1" t="str">
        <f>IF(OR(Orders[[#This Row],[Region]]="Dhaka",Orders[[#This Row],[Region]]="Chattogram"),"Priority","Standard")</f>
        <v>Priority</v>
      </c>
      <c r="S2480" s="1" t="str">
        <f>_xlfn.CONCAT(Orders[[#This Row],[OrderID]],Orders[[#This Row],[CustomerID]],Orders[[#This Row],[Order Value]])</f>
        <v>O00889C01009729.52</v>
      </c>
    </row>
    <row r="2481" spans="1:19" x14ac:dyDescent="0.25">
      <c r="A2481" s="1" t="s">
        <v>2302</v>
      </c>
      <c r="B2481" s="1" t="s">
        <v>1333</v>
      </c>
      <c r="C2481" s="1" t="s">
        <v>157</v>
      </c>
      <c r="D2481" s="1" t="str">
        <f>VLOOKUP(C2481,Products[],2,FALSE)</f>
        <v>Snacks Deluxe 862</v>
      </c>
      <c r="E2481" s="1" t="str">
        <f>VLOOKUP(Orders[[#This Row],[ProductID]],Products[],3,FALSE)</f>
        <v>Groceries</v>
      </c>
      <c r="F2481" s="1" t="s">
        <v>13</v>
      </c>
      <c r="G2481" s="1" t="str">
        <f>_xlfn.XLOOKUP(Orders[[#This Row],[CustomerID]],'Customers'!A:A,'Customers'!E:E)</f>
        <v>consumer</v>
      </c>
      <c r="H2481" s="2">
        <v>45370</v>
      </c>
      <c r="I2481" s="2">
        <v>45379</v>
      </c>
      <c r="J2481">
        <v>2</v>
      </c>
      <c r="K2481">
        <v>3002.03</v>
      </c>
      <c r="L2481">
        <v>0</v>
      </c>
      <c r="M2481" s="1" t="s">
        <v>39</v>
      </c>
      <c r="N2481" s="1" t="s">
        <v>34</v>
      </c>
      <c r="O2481" s="1" t="s">
        <v>35</v>
      </c>
      <c r="P2481" s="3">
        <f>Orders[[#This Row],[Quantity]]*Orders[[#This Row],[UnitPrice]]*(1-Orders[[#This Row],[Discount]])</f>
        <v>6004.06</v>
      </c>
      <c r="Q2481" s="1" t="str">
        <f>IF(AND(Orders[[#This Row],[Order Value]]&gt;50000,Orders[[#This Row],[Status]]="Completed"),"Yes","No")</f>
        <v>No</v>
      </c>
      <c r="R2481" s="1" t="str">
        <f>IF(OR(Orders[[#This Row],[Region]]="Dhaka",Orders[[#This Row],[Region]]="Chattogram"),"Priority","Standard")</f>
        <v>Standard</v>
      </c>
      <c r="S2481" s="1" t="str">
        <f>_xlfn.CONCAT(Orders[[#This Row],[OrderID]],Orders[[#This Row],[CustomerID]],Orders[[#This Row],[Order Value]])</f>
        <v>O04209C02226004.06</v>
      </c>
    </row>
    <row r="2482" spans="1:19" x14ac:dyDescent="0.25">
      <c r="A2482" s="1" t="s">
        <v>2942</v>
      </c>
      <c r="B2482" s="1" t="s">
        <v>266</v>
      </c>
      <c r="C2482" s="1" t="s">
        <v>41</v>
      </c>
      <c r="D2482" s="1" t="str">
        <f>VLOOKUP(C2482,Products[],2,FALSE)</f>
        <v>Personal Care Mini 941</v>
      </c>
      <c r="E2482" s="1" t="str">
        <f>VLOOKUP(Orders[[#This Row],[ProductID]],Products[],3,FALSE)</f>
        <v>Groceries</v>
      </c>
      <c r="F2482" s="1" t="s">
        <v>152</v>
      </c>
      <c r="G2482" s="1" t="str">
        <f>_xlfn.XLOOKUP(Orders[[#This Row],[CustomerID]],'Customers'!A:A,'Customers'!E:E)</f>
        <v>SMB</v>
      </c>
      <c r="H2482" s="2">
        <v>45327</v>
      </c>
      <c r="I2482" s="2">
        <v>45333</v>
      </c>
      <c r="J2482">
        <v>10</v>
      </c>
      <c r="K2482">
        <v>4705.53</v>
      </c>
      <c r="L2482">
        <v>0.15</v>
      </c>
      <c r="M2482" s="1" t="s">
        <v>39</v>
      </c>
      <c r="N2482" s="1" t="s">
        <v>34</v>
      </c>
      <c r="O2482" s="1" t="s">
        <v>21</v>
      </c>
      <c r="P2482" s="3">
        <f>Orders[[#This Row],[Quantity]]*Orders[[#This Row],[UnitPrice]]*(1-Orders[[#This Row],[Discount]])</f>
        <v>39997.004999999997</v>
      </c>
      <c r="Q2482" s="1" t="str">
        <f>IF(AND(Orders[[#This Row],[Order Value]]&gt;50000,Orders[[#This Row],[Status]]="Completed"),"Yes","No")</f>
        <v>No</v>
      </c>
      <c r="R2482" s="1" t="str">
        <f>IF(OR(Orders[[#This Row],[Region]]="Dhaka",Orders[[#This Row],[Region]]="Chattogram"),"Priority","Standard")</f>
        <v>Standard</v>
      </c>
      <c r="S2482" s="1" t="str">
        <f>_xlfn.CONCAT(Orders[[#This Row],[OrderID]],Orders[[#This Row],[CustomerID]],Orders[[#This Row],[Order Value]])</f>
        <v>O00697C049239997.005</v>
      </c>
    </row>
    <row r="2483" spans="1:19" x14ac:dyDescent="0.25">
      <c r="A2483" s="1" t="s">
        <v>2943</v>
      </c>
      <c r="B2483" s="1" t="s">
        <v>1287</v>
      </c>
      <c r="C2483" s="1" t="s">
        <v>104</v>
      </c>
      <c r="D2483" s="1" t="str">
        <f>VLOOKUP(C2483,Products[],2,FALSE)</f>
        <v>Audio Prime 238</v>
      </c>
      <c r="E2483" s="1" t="str">
        <f>VLOOKUP(Orders[[#This Row],[ProductID]],Products[],3,FALSE)</f>
        <v>Electronics</v>
      </c>
      <c r="F2483" s="1" t="s">
        <v>51</v>
      </c>
      <c r="G2483" s="1" t="str">
        <f>_xlfn.XLOOKUP(Orders[[#This Row],[CustomerID]],'Customers'!A:A,'Customers'!E:E)</f>
        <v>Consumer</v>
      </c>
      <c r="H2483" s="2">
        <v>45777</v>
      </c>
      <c r="I2483" s="2">
        <v>45786</v>
      </c>
      <c r="J2483">
        <v>15</v>
      </c>
      <c r="K2483">
        <v>5010.91</v>
      </c>
      <c r="L2483">
        <v>0.1</v>
      </c>
      <c r="M2483" s="1" t="s">
        <v>20</v>
      </c>
      <c r="N2483" s="1" t="s">
        <v>34</v>
      </c>
      <c r="O2483" s="1" t="s">
        <v>21</v>
      </c>
      <c r="P2483" s="3">
        <f>Orders[[#This Row],[Quantity]]*Orders[[#This Row],[UnitPrice]]*(1-Orders[[#This Row],[Discount]])</f>
        <v>67647.285000000003</v>
      </c>
      <c r="Q2483" s="1" t="str">
        <f>IF(AND(Orders[[#This Row],[Order Value]]&gt;50000,Orders[[#This Row],[Status]]="Completed"),"Yes","No")</f>
        <v>Yes</v>
      </c>
      <c r="R2483" s="1" t="str">
        <f>IF(OR(Orders[[#This Row],[Region]]="Dhaka",Orders[[#This Row],[Region]]="Chattogram"),"Priority","Standard")</f>
        <v>Priority</v>
      </c>
      <c r="S2483" s="1" t="str">
        <f>_xlfn.CONCAT(Orders[[#This Row],[OrderID]],Orders[[#This Row],[CustomerID]],Orders[[#This Row],[Order Value]])</f>
        <v>O04682C040967647.285</v>
      </c>
    </row>
    <row r="2484" spans="1:19" x14ac:dyDescent="0.25">
      <c r="A2484" s="1" t="s">
        <v>2944</v>
      </c>
      <c r="B2484" s="1" t="s">
        <v>740</v>
      </c>
      <c r="C2484" s="1" t="s">
        <v>78</v>
      </c>
      <c r="D2484" s="1" t="str">
        <f>VLOOKUP(C2484,Products[],2,FALSE)</f>
        <v>Personal Care Eco 185</v>
      </c>
      <c r="E2484" s="1" t="str">
        <f>VLOOKUP(Orders[[#This Row],[ProductID]],Products[],3,FALSE)</f>
        <v>Groceries</v>
      </c>
      <c r="F2484" s="1" t="s">
        <v>23</v>
      </c>
      <c r="G2484" s="1" t="str">
        <f>_xlfn.XLOOKUP(Orders[[#This Row],[CustomerID]],'Customers'!A:A,'Customers'!E:E)</f>
        <v>consumer</v>
      </c>
      <c r="H2484" s="2">
        <v>45787</v>
      </c>
      <c r="I2484" s="2">
        <v>45797</v>
      </c>
      <c r="J2484">
        <v>22</v>
      </c>
      <c r="K2484">
        <v>5069.59</v>
      </c>
      <c r="L2484">
        <v>0</v>
      </c>
      <c r="M2484" s="1" t="s">
        <v>39</v>
      </c>
      <c r="N2484" s="1" t="s">
        <v>28</v>
      </c>
      <c r="O2484" s="1" t="s">
        <v>35</v>
      </c>
      <c r="P2484" s="3">
        <f>Orders[[#This Row],[Quantity]]*Orders[[#This Row],[UnitPrice]]*(1-Orders[[#This Row],[Discount]])</f>
        <v>111530.98000000001</v>
      </c>
      <c r="Q2484" s="1" t="str">
        <f>IF(AND(Orders[[#This Row],[Order Value]]&gt;50000,Orders[[#This Row],[Status]]="Completed"),"Yes","No")</f>
        <v>No</v>
      </c>
      <c r="R2484" s="1" t="str">
        <f>IF(OR(Orders[[#This Row],[Region]]="Dhaka",Orders[[#This Row],[Region]]="Chattogram"),"Priority","Standard")</f>
        <v>Standard</v>
      </c>
      <c r="S2484" s="1" t="str">
        <f>_xlfn.CONCAT(Orders[[#This Row],[OrderID]],Orders[[#This Row],[CustomerID]],Orders[[#This Row],[Order Value]])</f>
        <v>O04058C0008111530.98</v>
      </c>
    </row>
    <row r="2485" spans="1:19" x14ac:dyDescent="0.25">
      <c r="A2485" s="1" t="s">
        <v>2945</v>
      </c>
      <c r="B2485" s="1" t="s">
        <v>812</v>
      </c>
      <c r="C2485" s="1" t="s">
        <v>178</v>
      </c>
      <c r="D2485" s="1" t="str">
        <f>VLOOKUP(C2485,Products[],2,FALSE)</f>
        <v>Personal Care Mini 570</v>
      </c>
      <c r="E2485" s="1" t="str">
        <f>VLOOKUP(Orders[[#This Row],[ProductID]],Products[],3,FALSE)</f>
        <v>Groceries</v>
      </c>
      <c r="F2485" s="1" t="s">
        <v>82</v>
      </c>
      <c r="G2485" s="1" t="str">
        <f>_xlfn.XLOOKUP(Orders[[#This Row],[CustomerID]],'Customers'!A:A,'Customers'!E:E)</f>
        <v>Consumer</v>
      </c>
      <c r="H2485" s="2">
        <v>46004</v>
      </c>
      <c r="I2485" s="2">
        <v>46007</v>
      </c>
      <c r="J2485">
        <v>3</v>
      </c>
      <c r="K2485">
        <v>5281.4</v>
      </c>
      <c r="L2485">
        <v>0</v>
      </c>
      <c r="M2485" s="1" t="s">
        <v>20</v>
      </c>
      <c r="N2485" s="1" t="s">
        <v>34</v>
      </c>
      <c r="O2485" s="1" t="s">
        <v>35</v>
      </c>
      <c r="P2485" s="3">
        <f>Orders[[#This Row],[Quantity]]*Orders[[#This Row],[UnitPrice]]*(1-Orders[[#This Row],[Discount]])</f>
        <v>15844.199999999999</v>
      </c>
      <c r="Q2485" s="1" t="str">
        <f>IF(AND(Orders[[#This Row],[Order Value]]&gt;50000,Orders[[#This Row],[Status]]="Completed"),"Yes","No")</f>
        <v>No</v>
      </c>
      <c r="R2485" s="1" t="str">
        <f>IF(OR(Orders[[#This Row],[Region]]="Dhaka",Orders[[#This Row],[Region]]="Chattogram"),"Priority","Standard")</f>
        <v>Priority</v>
      </c>
      <c r="S2485" s="1" t="str">
        <f>_xlfn.CONCAT(Orders[[#This Row],[OrderID]],Orders[[#This Row],[CustomerID]],Orders[[#This Row],[Order Value]])</f>
        <v>O00514C003115844.2</v>
      </c>
    </row>
    <row r="2486" spans="1:19" x14ac:dyDescent="0.25">
      <c r="A2486" s="1" t="s">
        <v>2946</v>
      </c>
      <c r="B2486" s="1" t="s">
        <v>113</v>
      </c>
      <c r="C2486" s="1" t="s">
        <v>54</v>
      </c>
      <c r="D2486" s="1" t="str">
        <f>VLOOKUP(C2486,Products[],2,FALSE)</f>
        <v>Women Lite 643</v>
      </c>
      <c r="E2486" s="1" t="str">
        <f>VLOOKUP(Orders[[#This Row],[ProductID]],Products[],3,FALSE)</f>
        <v>Apparel</v>
      </c>
      <c r="F2486" s="1" t="s">
        <v>63</v>
      </c>
      <c r="G2486" s="1" t="str">
        <f>_xlfn.XLOOKUP(Orders[[#This Row],[CustomerID]],'Customers'!A:A,'Customers'!E:E)</f>
        <v>Home Office</v>
      </c>
      <c r="H2486" s="2">
        <v>45390</v>
      </c>
      <c r="I2486" s="2">
        <v>45404</v>
      </c>
      <c r="J2486">
        <v>4</v>
      </c>
      <c r="K2486">
        <v>3286.5</v>
      </c>
      <c r="L2486">
        <v>0</v>
      </c>
      <c r="M2486" s="1" t="s">
        <v>43</v>
      </c>
      <c r="N2486" s="1" t="s">
        <v>34</v>
      </c>
      <c r="O2486" s="1" t="s">
        <v>21</v>
      </c>
      <c r="P2486" s="3">
        <f>Orders[[#This Row],[Quantity]]*Orders[[#This Row],[UnitPrice]]*(1-Orders[[#This Row],[Discount]])</f>
        <v>13146</v>
      </c>
      <c r="Q2486" s="1" t="str">
        <f>IF(AND(Orders[[#This Row],[Order Value]]&gt;50000,Orders[[#This Row],[Status]]="Completed"),"Yes","No")</f>
        <v>No</v>
      </c>
      <c r="R2486" s="1" t="str">
        <f>IF(OR(Orders[[#This Row],[Region]]="Dhaka",Orders[[#This Row],[Region]]="Chattogram"),"Priority","Standard")</f>
        <v>Standard</v>
      </c>
      <c r="S2486" s="1" t="str">
        <f>_xlfn.CONCAT(Orders[[#This Row],[OrderID]],Orders[[#This Row],[CustomerID]],Orders[[#This Row],[Order Value]])</f>
        <v>O00428C039713146</v>
      </c>
    </row>
    <row r="2487" spans="1:19" x14ac:dyDescent="0.25">
      <c r="A2487" s="1" t="s">
        <v>2947</v>
      </c>
      <c r="B2487" s="1" t="s">
        <v>586</v>
      </c>
      <c r="C2487" s="1" t="s">
        <v>151</v>
      </c>
      <c r="D2487" s="1" t="str">
        <f>VLOOKUP(C2487,Products[],2,FALSE)</f>
        <v>Paper Lite 570</v>
      </c>
      <c r="E2487" s="1" t="str">
        <f>VLOOKUP(Orders[[#This Row],[ProductID]],Products[],3,FALSE)</f>
        <v>Office Supplies</v>
      </c>
      <c r="F2487" s="1" t="s">
        <v>79</v>
      </c>
      <c r="G2487" s="1" t="str">
        <f>_xlfn.XLOOKUP(Orders[[#This Row],[CustomerID]],'Customers'!A:A,'Customers'!E:E)</f>
        <v>SMB</v>
      </c>
      <c r="H2487" s="2">
        <v>45481</v>
      </c>
      <c r="I2487" s="2">
        <v>45480</v>
      </c>
      <c r="J2487">
        <v>9</v>
      </c>
      <c r="K2487">
        <v>6545.62</v>
      </c>
      <c r="L2487">
        <v>0.1</v>
      </c>
      <c r="M2487" s="1" t="s">
        <v>43</v>
      </c>
      <c r="N2487" s="1" t="s">
        <v>34</v>
      </c>
      <c r="O2487" s="1" t="s">
        <v>21</v>
      </c>
      <c r="P2487" s="3">
        <f>Orders[[#This Row],[Quantity]]*Orders[[#This Row],[UnitPrice]]*(1-Orders[[#This Row],[Discount]])</f>
        <v>53019.522000000004</v>
      </c>
      <c r="Q2487" s="1" t="str">
        <f>IF(AND(Orders[[#This Row],[Order Value]]&gt;50000,Orders[[#This Row],[Status]]="Completed"),"Yes","No")</f>
        <v>Yes</v>
      </c>
      <c r="R2487" s="1" t="str">
        <f>IF(OR(Orders[[#This Row],[Region]]="Dhaka",Orders[[#This Row],[Region]]="Chattogram"),"Priority","Standard")</f>
        <v>Standard</v>
      </c>
      <c r="S2487" s="1" t="str">
        <f>_xlfn.CONCAT(Orders[[#This Row],[OrderID]],Orders[[#This Row],[CustomerID]],Orders[[#This Row],[Order Value]])</f>
        <v>O00613C048553019.522</v>
      </c>
    </row>
    <row r="2488" spans="1:19" x14ac:dyDescent="0.25">
      <c r="A2488" s="1" t="s">
        <v>2948</v>
      </c>
      <c r="B2488" s="1" t="s">
        <v>476</v>
      </c>
      <c r="C2488" s="1" t="s">
        <v>178</v>
      </c>
      <c r="D2488" s="1" t="str">
        <f>VLOOKUP(C2488,Products[],2,FALSE)</f>
        <v>Personal Care Mini 570</v>
      </c>
      <c r="E2488" s="1" t="str">
        <f>VLOOKUP(Orders[[#This Row],[ProductID]],Products[],3,FALSE)</f>
        <v>Groceries</v>
      </c>
      <c r="F2488" s="1" t="s">
        <v>152</v>
      </c>
      <c r="G2488" s="1" t="str">
        <f>_xlfn.XLOOKUP(Orders[[#This Row],[CustomerID]],'Customers'!A:A,'Customers'!E:E)</f>
        <v>SMB</v>
      </c>
      <c r="H2488" s="2">
        <v>46000</v>
      </c>
      <c r="I2488" s="2">
        <v>45998</v>
      </c>
      <c r="J2488">
        <v>14</v>
      </c>
      <c r="K2488">
        <v>6533.2</v>
      </c>
      <c r="L2488">
        <v>0</v>
      </c>
      <c r="M2488" s="1" t="s">
        <v>43</v>
      </c>
      <c r="N2488" s="1" t="s">
        <v>34</v>
      </c>
      <c r="O2488" s="1" t="s">
        <v>35</v>
      </c>
      <c r="P2488" s="3">
        <f>Orders[[#This Row],[Quantity]]*Orders[[#This Row],[UnitPrice]]*(1-Orders[[#This Row],[Discount]])</f>
        <v>91464.8</v>
      </c>
      <c r="Q2488" s="1" t="str">
        <f>IF(AND(Orders[[#This Row],[Order Value]]&gt;50000,Orders[[#This Row],[Status]]="Completed"),"Yes","No")</f>
        <v>Yes</v>
      </c>
      <c r="R2488" s="1" t="str">
        <f>IF(OR(Orders[[#This Row],[Region]]="Dhaka",Orders[[#This Row],[Region]]="Chattogram"),"Priority","Standard")</f>
        <v>Standard</v>
      </c>
      <c r="S2488" s="1" t="str">
        <f>_xlfn.CONCAT(Orders[[#This Row],[OrderID]],Orders[[#This Row],[CustomerID]],Orders[[#This Row],[Order Value]])</f>
        <v>O03188C008691464.8</v>
      </c>
    </row>
    <row r="2489" spans="1:19" x14ac:dyDescent="0.25">
      <c r="A2489" s="1" t="s">
        <v>2949</v>
      </c>
      <c r="B2489" s="1" t="s">
        <v>528</v>
      </c>
      <c r="C2489" s="1" t="s">
        <v>22</v>
      </c>
      <c r="D2489" s="1" t="str">
        <f>VLOOKUP(C2489,Products[],2,FALSE)</f>
        <v>Laptops Lite 159</v>
      </c>
      <c r="E2489" s="1" t="str">
        <f>VLOOKUP(Orders[[#This Row],[ProductID]],Products[],3,FALSE)</f>
        <v>Electronics</v>
      </c>
      <c r="F2489" s="1" t="s">
        <v>79</v>
      </c>
      <c r="G2489" s="1" t="str">
        <f>_xlfn.XLOOKUP(Orders[[#This Row],[CustomerID]],'Customers'!A:A,'Customers'!E:E)</f>
        <v>SMB</v>
      </c>
      <c r="H2489" s="2">
        <v>45423</v>
      </c>
      <c r="I2489" s="2">
        <v>45427</v>
      </c>
      <c r="J2489">
        <v>19</v>
      </c>
      <c r="K2489">
        <v>4414.5</v>
      </c>
      <c r="L2489">
        <v>0</v>
      </c>
      <c r="M2489" s="1" t="s">
        <v>39</v>
      </c>
      <c r="N2489" s="1" t="s">
        <v>84</v>
      </c>
      <c r="O2489" s="1" t="s">
        <v>29</v>
      </c>
      <c r="P2489" s="3">
        <f>Orders[[#This Row],[Quantity]]*Orders[[#This Row],[UnitPrice]]*(1-Orders[[#This Row],[Discount]])</f>
        <v>83875.5</v>
      </c>
      <c r="Q2489" s="1" t="str">
        <f>IF(AND(Orders[[#This Row],[Order Value]]&gt;50000,Orders[[#This Row],[Status]]="Completed"),"Yes","No")</f>
        <v>No</v>
      </c>
      <c r="R2489" s="1" t="str">
        <f>IF(OR(Orders[[#This Row],[Region]]="Dhaka",Orders[[#This Row],[Region]]="Chattogram"),"Priority","Standard")</f>
        <v>Standard</v>
      </c>
      <c r="S2489" s="1" t="str">
        <f>_xlfn.CONCAT(Orders[[#This Row],[OrderID]],Orders[[#This Row],[CustomerID]],Orders[[#This Row],[Order Value]])</f>
        <v>O01224C048883875.5</v>
      </c>
    </row>
    <row r="2490" spans="1:19" x14ac:dyDescent="0.25">
      <c r="A2490" s="1" t="s">
        <v>2950</v>
      </c>
      <c r="B2490" s="1" t="s">
        <v>545</v>
      </c>
      <c r="C2490" s="1" t="s">
        <v>58</v>
      </c>
      <c r="D2490" s="1" t="str">
        <f>VLOOKUP(C2490,Products[],2,FALSE)</f>
        <v>Beverages Standard 258</v>
      </c>
      <c r="E2490" s="1" t="str">
        <f>VLOOKUP(Orders[[#This Row],[ProductID]],Products[],3,FALSE)</f>
        <v>Groceries</v>
      </c>
      <c r="F2490" s="1" t="s">
        <v>125</v>
      </c>
      <c r="G2490" s="1" t="str">
        <f>_xlfn.XLOOKUP(Orders[[#This Row],[CustomerID]],'Customers'!A:A,'Customers'!E:E)</f>
        <v>Consumer</v>
      </c>
      <c r="H2490" s="2">
        <v>45573</v>
      </c>
      <c r="I2490" s="2">
        <v>45571</v>
      </c>
      <c r="J2490">
        <v>17</v>
      </c>
      <c r="K2490">
        <v>6314.57</v>
      </c>
      <c r="L2490">
        <v>0</v>
      </c>
      <c r="M2490" s="1" t="s">
        <v>14</v>
      </c>
      <c r="N2490" s="1" t="s">
        <v>84</v>
      </c>
      <c r="O2490" s="1" t="s">
        <v>35</v>
      </c>
      <c r="P2490" s="3">
        <f>Orders[[#This Row],[Quantity]]*Orders[[#This Row],[UnitPrice]]*(1-Orders[[#This Row],[Discount]])</f>
        <v>107347.69</v>
      </c>
      <c r="Q2490" s="1" t="str">
        <f>IF(AND(Orders[[#This Row],[Order Value]]&gt;50000,Orders[[#This Row],[Status]]="Completed"),"Yes","No")</f>
        <v>No</v>
      </c>
      <c r="R2490" s="1" t="str">
        <f>IF(OR(Orders[[#This Row],[Region]]="Dhaka",Orders[[#This Row],[Region]]="Chattogram"),"Priority","Standard")</f>
        <v>Standard</v>
      </c>
      <c r="S2490" s="1" t="str">
        <f>_xlfn.CONCAT(Orders[[#This Row],[OrderID]],Orders[[#This Row],[CustomerID]],Orders[[#This Row],[Order Value]])</f>
        <v>O04201C0377107347.69</v>
      </c>
    </row>
    <row r="2491" spans="1:19" hidden="1" x14ac:dyDescent="0.25">
      <c r="A2491" s="1" t="s">
        <v>2951</v>
      </c>
      <c r="B2491" s="1" t="s">
        <v>161</v>
      </c>
      <c r="C2491" s="1" t="s">
        <v>248</v>
      </c>
      <c r="D2491" s="1" t="e">
        <f>VLOOKUP(C2491,Products[],2,FALSE)</f>
        <v>#N/A</v>
      </c>
      <c r="E2491" s="1" t="e">
        <f>VLOOKUP(Orders[[#This Row],[ProductID]],Products[],3,FALSE)</f>
        <v>#N/A</v>
      </c>
      <c r="F2491" s="1" t="s">
        <v>59</v>
      </c>
      <c r="G2491" s="1" t="str">
        <f>_xlfn.XLOOKUP(Orders[[#This Row],[CustomerID]],'Customers'!A:A,'Customers'!E:E)</f>
        <v>consumer</v>
      </c>
      <c r="H2491" s="2">
        <v>45509</v>
      </c>
      <c r="I2491" s="2">
        <v>45521</v>
      </c>
      <c r="J2491">
        <v>8</v>
      </c>
      <c r="K2491">
        <v>7462.36</v>
      </c>
      <c r="L2491">
        <v>0.05</v>
      </c>
      <c r="M2491" s="1" t="s">
        <v>20</v>
      </c>
      <c r="N2491" s="1" t="s">
        <v>28</v>
      </c>
      <c r="O2491" s="1" t="s">
        <v>24</v>
      </c>
      <c r="P2491" s="3">
        <f>Orders[[#This Row],[Quantity]]*Orders[[#This Row],[UnitPrice]]*(1-Orders[[#This Row],[Discount]])</f>
        <v>56713.935999999994</v>
      </c>
      <c r="Q2491" s="1" t="str">
        <f>IF(AND(Orders[[#This Row],[Order Value]]&gt;50000,Orders[[#This Row],[Status]]="Completed"),"Yes","No")</f>
        <v>No</v>
      </c>
      <c r="R2491" s="1" t="str">
        <f>IF(OR(Orders[[#This Row],[Region]]="Dhaka",Orders[[#This Row],[Region]]="Chattogram"),"Priority","Standard")</f>
        <v>Priority</v>
      </c>
      <c r="S2491" s="1" t="str">
        <f>_xlfn.CONCAT(Orders[[#This Row],[OrderID]],Orders[[#This Row],[CustomerID]],Orders[[#This Row],[Order Value]])</f>
        <v>O00684C043756713.936</v>
      </c>
    </row>
    <row r="2492" spans="1:19" x14ac:dyDescent="0.25">
      <c r="A2492" s="1" t="s">
        <v>2952</v>
      </c>
      <c r="B2492" s="1" t="s">
        <v>491</v>
      </c>
      <c r="C2492" s="1" t="s">
        <v>108</v>
      </c>
      <c r="D2492" s="1" t="str">
        <f>VLOOKUP(C2492,Products[],2,FALSE)</f>
        <v>Men Max 446</v>
      </c>
      <c r="E2492" s="1" t="str">
        <f>VLOOKUP(Orders[[#This Row],[ProductID]],Products[],3,FALSE)</f>
        <v>Apparel</v>
      </c>
      <c r="F2492" s="1" t="s">
        <v>19</v>
      </c>
      <c r="G2492" s="1" t="str">
        <f>_xlfn.XLOOKUP(Orders[[#This Row],[CustomerID]],'Customers'!A:A,'Customers'!E:E)</f>
        <v>Home Office</v>
      </c>
      <c r="H2492" s="2">
        <v>45731</v>
      </c>
      <c r="I2492" s="2">
        <v>45731</v>
      </c>
      <c r="J2492">
        <v>3</v>
      </c>
      <c r="K2492">
        <v>2885.5</v>
      </c>
      <c r="L2492">
        <v>0.15</v>
      </c>
      <c r="M2492" s="1" t="s">
        <v>14</v>
      </c>
      <c r="N2492" s="1" t="s">
        <v>28</v>
      </c>
      <c r="O2492" s="1" t="s">
        <v>24</v>
      </c>
      <c r="P2492" s="3">
        <f>Orders[[#This Row],[Quantity]]*Orders[[#This Row],[UnitPrice]]*(1-Orders[[#This Row],[Discount]])</f>
        <v>7358.0249999999996</v>
      </c>
      <c r="Q2492" s="1" t="str">
        <f>IF(AND(Orders[[#This Row],[Order Value]]&gt;50000,Orders[[#This Row],[Status]]="Completed"),"Yes","No")</f>
        <v>No</v>
      </c>
      <c r="R2492" s="1" t="str">
        <f>IF(OR(Orders[[#This Row],[Region]]="Dhaka",Orders[[#This Row],[Region]]="Chattogram"),"Priority","Standard")</f>
        <v>Standard</v>
      </c>
      <c r="S2492" s="1" t="str">
        <f>_xlfn.CONCAT(Orders[[#This Row],[OrderID]],Orders[[#This Row],[CustomerID]],Orders[[#This Row],[Order Value]])</f>
        <v>O04021C03177358.025</v>
      </c>
    </row>
    <row r="2493" spans="1:19" x14ac:dyDescent="0.25">
      <c r="A2493" s="1" t="s">
        <v>2953</v>
      </c>
      <c r="B2493" s="1" t="s">
        <v>1142</v>
      </c>
      <c r="C2493" s="1" t="s">
        <v>133</v>
      </c>
      <c r="D2493" s="1" t="str">
        <f>VLOOKUP(C2493,Products[],2,FALSE)</f>
        <v>Paper Eco 932</v>
      </c>
      <c r="E2493" s="1" t="str">
        <f>VLOOKUP(Orders[[#This Row],[ProductID]],Products[],3,FALSE)</f>
        <v>Office Supplies</v>
      </c>
      <c r="F2493" s="1" t="s">
        <v>125</v>
      </c>
      <c r="G2493" s="1" t="str">
        <f>_xlfn.XLOOKUP(Orders[[#This Row],[CustomerID]],'Customers'!A:A,'Customers'!E:E)</f>
        <v>Home Office</v>
      </c>
      <c r="H2493" s="2">
        <v>45635</v>
      </c>
      <c r="I2493" s="2">
        <v>45635</v>
      </c>
      <c r="J2493">
        <v>18</v>
      </c>
      <c r="K2493">
        <v>7998.15</v>
      </c>
      <c r="L2493">
        <v>0</v>
      </c>
      <c r="M2493" s="1" t="s">
        <v>39</v>
      </c>
      <c r="N2493" s="1" t="s">
        <v>34</v>
      </c>
      <c r="O2493" s="1" t="s">
        <v>35</v>
      </c>
      <c r="P2493" s="3">
        <f>Orders[[#This Row],[Quantity]]*Orders[[#This Row],[UnitPrice]]*(1-Orders[[#This Row],[Discount]])</f>
        <v>143966.69999999998</v>
      </c>
      <c r="Q2493" s="1" t="str">
        <f>IF(AND(Orders[[#This Row],[Order Value]]&gt;50000,Orders[[#This Row],[Status]]="Completed"),"Yes","No")</f>
        <v>Yes</v>
      </c>
      <c r="R2493" s="1" t="str">
        <f>IF(OR(Orders[[#This Row],[Region]]="Dhaka",Orders[[#This Row],[Region]]="Chattogram"),"Priority","Standard")</f>
        <v>Standard</v>
      </c>
      <c r="S2493" s="1" t="str">
        <f>_xlfn.CONCAT(Orders[[#This Row],[OrderID]],Orders[[#This Row],[CustomerID]],Orders[[#This Row],[Order Value]])</f>
        <v>O00618C0197143966.7</v>
      </c>
    </row>
    <row r="2494" spans="1:19" x14ac:dyDescent="0.25">
      <c r="A2494" s="1" t="s">
        <v>2954</v>
      </c>
      <c r="B2494" s="1" t="s">
        <v>2214</v>
      </c>
      <c r="C2494" s="1" t="s">
        <v>160</v>
      </c>
      <c r="D2494" s="1" t="str">
        <f>VLOOKUP(C2494,Products[],2,FALSE)</f>
        <v>Audio Pro 619</v>
      </c>
      <c r="E2494" s="1" t="str">
        <f>VLOOKUP(Orders[[#This Row],[ProductID]],Products[],3,FALSE)</f>
        <v>Electronics</v>
      </c>
      <c r="F2494" s="1" t="s">
        <v>13</v>
      </c>
      <c r="G2494" s="1" t="str">
        <f>_xlfn.XLOOKUP(Orders[[#This Row],[CustomerID]],'Customers'!A:A,'Customers'!E:E)</f>
        <v>consumer</v>
      </c>
      <c r="H2494" s="2">
        <v>45931</v>
      </c>
      <c r="I2494" s="2">
        <v>45939</v>
      </c>
      <c r="J2494">
        <v>24</v>
      </c>
      <c r="K2494">
        <v>4395.7700000000004</v>
      </c>
      <c r="L2494">
        <v>0</v>
      </c>
      <c r="M2494" s="1" t="s">
        <v>14</v>
      </c>
      <c r="N2494" s="1" t="s">
        <v>84</v>
      </c>
      <c r="O2494" s="1" t="s">
        <v>35</v>
      </c>
      <c r="P2494" s="3">
        <f>Orders[[#This Row],[Quantity]]*Orders[[#This Row],[UnitPrice]]*(1-Orders[[#This Row],[Discount]])</f>
        <v>105498.48000000001</v>
      </c>
      <c r="Q2494" s="1" t="str">
        <f>IF(AND(Orders[[#This Row],[Order Value]]&gt;50000,Orders[[#This Row],[Status]]="Completed"),"Yes","No")</f>
        <v>No</v>
      </c>
      <c r="R2494" s="1" t="str">
        <f>IF(OR(Orders[[#This Row],[Region]]="Dhaka",Orders[[#This Row],[Region]]="Chattogram"),"Priority","Standard")</f>
        <v>Standard</v>
      </c>
      <c r="S2494" s="1" t="str">
        <f>_xlfn.CONCAT(Orders[[#This Row],[OrderID]],Orders[[#This Row],[CustomerID]],Orders[[#This Row],[Order Value]])</f>
        <v>O02278C0483105498.48</v>
      </c>
    </row>
    <row r="2495" spans="1:19" x14ac:dyDescent="0.25">
      <c r="A2495" s="1" t="s">
        <v>2955</v>
      </c>
      <c r="B2495" s="1" t="s">
        <v>341</v>
      </c>
      <c r="C2495" s="1" t="s">
        <v>201</v>
      </c>
      <c r="D2495" s="1" t="str">
        <f>VLOOKUP(C2495,Products[],2,FALSE)</f>
        <v>Men Lite 154 (New)</v>
      </c>
      <c r="E2495" s="1" t="str">
        <f>VLOOKUP(Orders[[#This Row],[ProductID]],Products[],3,FALSE)</f>
        <v>Apparel</v>
      </c>
      <c r="F2495" s="1" t="s">
        <v>105</v>
      </c>
      <c r="G2495" s="1" t="str">
        <f>_xlfn.XLOOKUP(Orders[[#This Row],[CustomerID]],'Customers'!A:A,'Customers'!E:E)</f>
        <v>SMB</v>
      </c>
      <c r="H2495" s="2">
        <v>46020</v>
      </c>
      <c r="I2495" s="2">
        <v>46028</v>
      </c>
      <c r="J2495">
        <v>11</v>
      </c>
      <c r="K2495">
        <v>2155.11</v>
      </c>
      <c r="L2495">
        <v>0</v>
      </c>
      <c r="M2495" s="1" t="s">
        <v>52</v>
      </c>
      <c r="N2495" s="1" t="s">
        <v>84</v>
      </c>
      <c r="O2495" s="1" t="s">
        <v>29</v>
      </c>
      <c r="P2495" s="3">
        <f>Orders[[#This Row],[Quantity]]*Orders[[#This Row],[UnitPrice]]*(1-Orders[[#This Row],[Discount]])</f>
        <v>23706.210000000003</v>
      </c>
      <c r="Q2495" s="1" t="str">
        <f>IF(AND(Orders[[#This Row],[Order Value]]&gt;50000,Orders[[#This Row],[Status]]="Completed"),"Yes","No")</f>
        <v>No</v>
      </c>
      <c r="R2495" s="1" t="str">
        <f>IF(OR(Orders[[#This Row],[Region]]="Dhaka",Orders[[#This Row],[Region]]="Chattogram"),"Priority","Standard")</f>
        <v>Priority</v>
      </c>
      <c r="S2495" s="1" t="str">
        <f>_xlfn.CONCAT(Orders[[#This Row],[OrderID]],Orders[[#This Row],[CustomerID]],Orders[[#This Row],[Order Value]])</f>
        <v>O04011C020123706.21</v>
      </c>
    </row>
    <row r="2496" spans="1:19" x14ac:dyDescent="0.25">
      <c r="A2496" s="1" t="s">
        <v>2956</v>
      </c>
      <c r="B2496" s="1" t="s">
        <v>640</v>
      </c>
      <c r="C2496" s="1" t="s">
        <v>297</v>
      </c>
      <c r="D2496" s="1" t="str">
        <f>VLOOKUP(C2496,Products[],2,FALSE)</f>
        <v>Household Standard 552</v>
      </c>
      <c r="E2496" s="1" t="str">
        <f>VLOOKUP(Orders[[#This Row],[ProductID]],Products[],3,FALSE)</f>
        <v>Groceries</v>
      </c>
      <c r="F2496" s="1" t="s">
        <v>42</v>
      </c>
      <c r="G2496" s="1" t="str">
        <f>_xlfn.XLOOKUP(Orders[[#This Row],[CustomerID]],'Customers'!A:A,'Customers'!E:E)</f>
        <v>consumer</v>
      </c>
      <c r="H2496" s="2">
        <v>45568</v>
      </c>
      <c r="I2496" s="2">
        <v>45576</v>
      </c>
      <c r="J2496">
        <v>23</v>
      </c>
      <c r="K2496">
        <v>595.37</v>
      </c>
      <c r="L2496">
        <v>0</v>
      </c>
      <c r="M2496" s="1" t="s">
        <v>20</v>
      </c>
      <c r="N2496" s="1" t="s">
        <v>34</v>
      </c>
      <c r="O2496" s="1" t="s">
        <v>29</v>
      </c>
      <c r="P2496" s="3">
        <f>Orders[[#This Row],[Quantity]]*Orders[[#This Row],[UnitPrice]]*(1-Orders[[#This Row],[Discount]])</f>
        <v>13693.51</v>
      </c>
      <c r="Q2496" s="1" t="str">
        <f>IF(AND(Orders[[#This Row],[Order Value]]&gt;50000,Orders[[#This Row],[Status]]="Completed"),"Yes","No")</f>
        <v>No</v>
      </c>
      <c r="R2496" s="1" t="str">
        <f>IF(OR(Orders[[#This Row],[Region]]="Dhaka",Orders[[#This Row],[Region]]="Chattogram"),"Priority","Standard")</f>
        <v>Priority</v>
      </c>
      <c r="S2496" s="1" t="str">
        <f>_xlfn.CONCAT(Orders[[#This Row],[OrderID]],Orders[[#This Row],[CustomerID]],Orders[[#This Row],[Order Value]])</f>
        <v>O02337C003313693.51</v>
      </c>
    </row>
    <row r="2497" spans="1:19" x14ac:dyDescent="0.25">
      <c r="A2497" s="1" t="s">
        <v>2957</v>
      </c>
      <c r="B2497" s="1" t="s">
        <v>94</v>
      </c>
      <c r="C2497" s="1" t="s">
        <v>54</v>
      </c>
      <c r="D2497" s="1" t="str">
        <f>VLOOKUP(C2497,Products[],2,FALSE)</f>
        <v>Women Lite 643</v>
      </c>
      <c r="E2497" s="1" t="str">
        <f>VLOOKUP(Orders[[#This Row],[ProductID]],Products[],3,FALSE)</f>
        <v>Apparel</v>
      </c>
      <c r="F2497" s="1" t="s">
        <v>125</v>
      </c>
      <c r="G2497" s="1" t="str">
        <f>_xlfn.XLOOKUP(Orders[[#This Row],[CustomerID]],'Customers'!A:A,'Customers'!E:E)</f>
        <v>consumer</v>
      </c>
      <c r="H2497" s="2">
        <v>45533</v>
      </c>
      <c r="I2497" s="2">
        <v>45535</v>
      </c>
      <c r="J2497">
        <v>17</v>
      </c>
      <c r="K2497">
        <v>3568.38</v>
      </c>
      <c r="L2497">
        <v>0.2</v>
      </c>
      <c r="M2497" s="1" t="s">
        <v>14</v>
      </c>
      <c r="N2497" s="1" t="s">
        <v>15</v>
      </c>
      <c r="O2497" s="1" t="s">
        <v>24</v>
      </c>
      <c r="P2497" s="3">
        <f>Orders[[#This Row],[Quantity]]*Orders[[#This Row],[UnitPrice]]*(1-Orders[[#This Row],[Discount]])</f>
        <v>48529.968000000001</v>
      </c>
      <c r="Q2497" s="1" t="str">
        <f>IF(AND(Orders[[#This Row],[Order Value]]&gt;50000,Orders[[#This Row],[Status]]="Completed"),"Yes","No")</f>
        <v>No</v>
      </c>
      <c r="R2497" s="1" t="str">
        <f>IF(OR(Orders[[#This Row],[Region]]="Dhaka",Orders[[#This Row],[Region]]="Chattogram"),"Priority","Standard")</f>
        <v>Standard</v>
      </c>
      <c r="S2497" s="1" t="str">
        <f>_xlfn.CONCAT(Orders[[#This Row],[OrderID]],Orders[[#This Row],[CustomerID]],Orders[[#This Row],[Order Value]])</f>
        <v>O01116C040748529.968</v>
      </c>
    </row>
    <row r="2498" spans="1:19" hidden="1" x14ac:dyDescent="0.25">
      <c r="A2498" s="1" t="s">
        <v>2958</v>
      </c>
      <c r="B2498" s="1" t="s">
        <v>113</v>
      </c>
      <c r="C2498" s="1" t="s">
        <v>95</v>
      </c>
      <c r="D2498" s="1" t="e">
        <f>VLOOKUP(C2498,Products[],2,FALSE)</f>
        <v>#N/A</v>
      </c>
      <c r="E2498" s="1" t="e">
        <f>VLOOKUP(Orders[[#This Row],[ProductID]],Products[],3,FALSE)</f>
        <v>#N/A</v>
      </c>
      <c r="F2498" s="1" t="s">
        <v>82</v>
      </c>
      <c r="G2498" s="1" t="str">
        <f>_xlfn.XLOOKUP(Orders[[#This Row],[CustomerID]],'Customers'!A:A,'Customers'!E:E)</f>
        <v>Home Office</v>
      </c>
      <c r="H2498" s="2">
        <v>45442</v>
      </c>
      <c r="I2498" s="2">
        <v>45445</v>
      </c>
      <c r="J2498">
        <v>19</v>
      </c>
      <c r="K2498">
        <v>5542.32</v>
      </c>
      <c r="L2498">
        <v>0</v>
      </c>
      <c r="M2498" s="1" t="s">
        <v>52</v>
      </c>
      <c r="N2498" s="1" t="s">
        <v>34</v>
      </c>
      <c r="O2498" s="1" t="s">
        <v>21</v>
      </c>
      <c r="P2498" s="3">
        <f>Orders[[#This Row],[Quantity]]*Orders[[#This Row],[UnitPrice]]*(1-Orders[[#This Row],[Discount]])</f>
        <v>105304.07999999999</v>
      </c>
      <c r="Q2498" s="1" t="str">
        <f>IF(AND(Orders[[#This Row],[Order Value]]&gt;50000,Orders[[#This Row],[Status]]="Completed"),"Yes","No")</f>
        <v>Yes</v>
      </c>
      <c r="R2498" s="1" t="str">
        <f>IF(OR(Orders[[#This Row],[Region]]="Dhaka",Orders[[#This Row],[Region]]="Chattogram"),"Priority","Standard")</f>
        <v>Priority</v>
      </c>
      <c r="S2498" s="1" t="str">
        <f>_xlfn.CONCAT(Orders[[#This Row],[OrderID]],Orders[[#This Row],[CustomerID]],Orders[[#This Row],[Order Value]])</f>
        <v>O00480C0397105304.08</v>
      </c>
    </row>
    <row r="2499" spans="1:19" x14ac:dyDescent="0.25">
      <c r="A2499" s="1" t="s">
        <v>2959</v>
      </c>
      <c r="B2499" s="1" t="s">
        <v>1210</v>
      </c>
      <c r="C2499" s="1" t="s">
        <v>284</v>
      </c>
      <c r="D2499" s="1" t="str">
        <f>VLOOKUP(C2499,Products[],2,FALSE)</f>
        <v>Labels Lite 562</v>
      </c>
      <c r="E2499" s="1" t="str">
        <f>VLOOKUP(Orders[[#This Row],[ProductID]],Products[],3,FALSE)</f>
        <v>Office Supplies</v>
      </c>
      <c r="F2499" s="1" t="s">
        <v>152</v>
      </c>
      <c r="G2499" s="1" t="str">
        <f>_xlfn.XLOOKUP(Orders[[#This Row],[CustomerID]],'Customers'!A:A,'Customers'!E:E)</f>
        <v>Consumer</v>
      </c>
      <c r="H2499" s="2">
        <v>45449</v>
      </c>
      <c r="I2499" s="2">
        <v>45452</v>
      </c>
      <c r="J2499">
        <v>8</v>
      </c>
      <c r="K2499">
        <v>1575.64</v>
      </c>
      <c r="L2499">
        <v>0</v>
      </c>
      <c r="M2499" s="1" t="s">
        <v>20</v>
      </c>
      <c r="N2499" s="1" t="s">
        <v>34</v>
      </c>
      <c r="O2499" s="1" t="s">
        <v>24</v>
      </c>
      <c r="P2499" s="3">
        <f>Orders[[#This Row],[Quantity]]*Orders[[#This Row],[UnitPrice]]*(1-Orders[[#This Row],[Discount]])</f>
        <v>12605.12</v>
      </c>
      <c r="Q2499" s="1" t="str">
        <f>IF(AND(Orders[[#This Row],[Order Value]]&gt;50000,Orders[[#This Row],[Status]]="Completed"),"Yes","No")</f>
        <v>No</v>
      </c>
      <c r="R2499" s="1" t="str">
        <f>IF(OR(Orders[[#This Row],[Region]]="Dhaka",Orders[[#This Row],[Region]]="Chattogram"),"Priority","Standard")</f>
        <v>Priority</v>
      </c>
      <c r="S2499" s="1" t="str">
        <f>_xlfn.CONCAT(Orders[[#This Row],[OrderID]],Orders[[#This Row],[CustomerID]],Orders[[#This Row],[Order Value]])</f>
        <v>O02759C045112605.12</v>
      </c>
    </row>
    <row r="2500" spans="1:19" x14ac:dyDescent="0.25">
      <c r="A2500" s="1" t="s">
        <v>2960</v>
      </c>
      <c r="B2500" s="1" t="s">
        <v>1350</v>
      </c>
      <c r="C2500" s="1" t="s">
        <v>81</v>
      </c>
      <c r="D2500" s="1" t="str">
        <f>VLOOKUP(C2500,Products[],2,FALSE)</f>
        <v>Beverages Pro 760</v>
      </c>
      <c r="E2500" s="1" t="str">
        <f>VLOOKUP(Orders[[#This Row],[ProductID]],Products[],3,FALSE)</f>
        <v>Groceries</v>
      </c>
      <c r="F2500" s="1" t="s">
        <v>55</v>
      </c>
      <c r="G2500" s="1" t="str">
        <f>_xlfn.XLOOKUP(Orders[[#This Row],[CustomerID]],'Customers'!A:A,'Customers'!E:E)</f>
        <v>Consumer</v>
      </c>
      <c r="H2500" s="2">
        <v>45939</v>
      </c>
      <c r="I2500" s="2">
        <v>45948</v>
      </c>
      <c r="J2500">
        <v>20</v>
      </c>
      <c r="K2500">
        <v>6850.11</v>
      </c>
      <c r="L2500">
        <v>0</v>
      </c>
      <c r="M2500" s="1" t="s">
        <v>14</v>
      </c>
      <c r="N2500" s="1" t="s">
        <v>84</v>
      </c>
      <c r="O2500" s="1" t="s">
        <v>24</v>
      </c>
      <c r="P2500" s="3">
        <f>Orders[[#This Row],[Quantity]]*Orders[[#This Row],[UnitPrice]]*(1-Orders[[#This Row],[Discount]])</f>
        <v>137002.19999999998</v>
      </c>
      <c r="Q2500" s="1" t="str">
        <f>IF(AND(Orders[[#This Row],[Order Value]]&gt;50000,Orders[[#This Row],[Status]]="Completed"),"Yes","No")</f>
        <v>No</v>
      </c>
      <c r="R2500" s="1" t="str">
        <f>IF(OR(Orders[[#This Row],[Region]]="Dhaka",Orders[[#This Row],[Region]]="Chattogram"),"Priority","Standard")</f>
        <v>Standard</v>
      </c>
      <c r="S2500" s="1" t="str">
        <f>_xlfn.CONCAT(Orders[[#This Row],[OrderID]],Orders[[#This Row],[CustomerID]],Orders[[#This Row],[Order Value]])</f>
        <v>O04817C0167137002.2</v>
      </c>
    </row>
    <row r="2501" spans="1:19" x14ac:dyDescent="0.25">
      <c r="A2501" s="1" t="s">
        <v>2961</v>
      </c>
      <c r="B2501" s="1" t="s">
        <v>550</v>
      </c>
      <c r="C2501" s="1" t="s">
        <v>199</v>
      </c>
      <c r="D2501" s="1" t="str">
        <f>VLOOKUP(C2501,Products[],2,FALSE)</f>
        <v>Laptops Deluxe 892</v>
      </c>
      <c r="E2501" s="1" t="str">
        <f>VLOOKUP(Orders[[#This Row],[ProductID]],Products[],3,FALSE)</f>
        <v>Electronics</v>
      </c>
      <c r="F2501" s="1" t="s">
        <v>19</v>
      </c>
      <c r="G2501" s="1" t="str">
        <f>_xlfn.XLOOKUP(Orders[[#This Row],[CustomerID]],'Customers'!A:A,'Customers'!E:E)</f>
        <v>Consumer</v>
      </c>
      <c r="H2501" s="2">
        <v>45703</v>
      </c>
      <c r="I2501" s="2">
        <v>45712</v>
      </c>
      <c r="J2501">
        <v>9</v>
      </c>
      <c r="K2501">
        <v>2239.8200000000002</v>
      </c>
      <c r="L2501">
        <v>0.05</v>
      </c>
      <c r="M2501" s="1" t="s">
        <v>14</v>
      </c>
      <c r="N2501" s="1" t="s">
        <v>15</v>
      </c>
      <c r="O2501" s="1" t="s">
        <v>24</v>
      </c>
      <c r="P2501" s="3">
        <f>Orders[[#This Row],[Quantity]]*Orders[[#This Row],[UnitPrice]]*(1-Orders[[#This Row],[Discount]])</f>
        <v>19150.460999999999</v>
      </c>
      <c r="Q2501" s="1" t="str">
        <f>IF(AND(Orders[[#This Row],[Order Value]]&gt;50000,Orders[[#This Row],[Status]]="Completed"),"Yes","No")</f>
        <v>No</v>
      </c>
      <c r="R2501" s="1" t="str">
        <f>IF(OR(Orders[[#This Row],[Region]]="Dhaka",Orders[[#This Row],[Region]]="Chattogram"),"Priority","Standard")</f>
        <v>Standard</v>
      </c>
      <c r="S2501" s="1" t="str">
        <f>_xlfn.CONCAT(Orders[[#This Row],[OrderID]],Orders[[#This Row],[CustomerID]],Orders[[#This Row],[Order Value]])</f>
        <v>O02273C049619150.461</v>
      </c>
    </row>
    <row r="2502" spans="1:19" x14ac:dyDescent="0.25">
      <c r="A2502" s="1" t="s">
        <v>2962</v>
      </c>
      <c r="B2502" s="1" t="s">
        <v>229</v>
      </c>
      <c r="C2502" s="1" t="s">
        <v>138</v>
      </c>
      <c r="D2502" s="1" t="str">
        <f>VLOOKUP(C2502,Products[],2,FALSE)</f>
        <v>Pens Deluxe 654</v>
      </c>
      <c r="E2502" s="1" t="str">
        <f>VLOOKUP(Orders[[#This Row],[ProductID]],Products[],3,FALSE)</f>
        <v>Office Supplies</v>
      </c>
      <c r="F2502" s="1" t="s">
        <v>47</v>
      </c>
      <c r="G2502" s="1" t="str">
        <f>_xlfn.XLOOKUP(Orders[[#This Row],[CustomerID]],'Customers'!A:A,'Customers'!E:E)</f>
        <v>consumer</v>
      </c>
      <c r="H2502" s="2">
        <v>45561</v>
      </c>
      <c r="I2502" s="2">
        <v>45568</v>
      </c>
      <c r="J2502">
        <v>14</v>
      </c>
      <c r="K2502">
        <v>646.21</v>
      </c>
      <c r="L2502">
        <v>0</v>
      </c>
      <c r="M2502" s="1" t="s">
        <v>39</v>
      </c>
      <c r="N2502" s="1" t="s">
        <v>34</v>
      </c>
      <c r="O2502" s="1" t="s">
        <v>24</v>
      </c>
      <c r="P2502" s="3">
        <f>Orders[[#This Row],[Quantity]]*Orders[[#This Row],[UnitPrice]]*(1-Orders[[#This Row],[Discount]])</f>
        <v>9046.94</v>
      </c>
      <c r="Q2502" s="1" t="str">
        <f>IF(AND(Orders[[#This Row],[Order Value]]&gt;50000,Orders[[#This Row],[Status]]="Completed"),"Yes","No")</f>
        <v>No</v>
      </c>
      <c r="R2502" s="1" t="str">
        <f>IF(OR(Orders[[#This Row],[Region]]="Dhaka",Orders[[#This Row],[Region]]="Chattogram"),"Priority","Standard")</f>
        <v>Standard</v>
      </c>
      <c r="S2502" s="1" t="str">
        <f>_xlfn.CONCAT(Orders[[#This Row],[OrderID]],Orders[[#This Row],[CustomerID]],Orders[[#This Row],[Order Value]])</f>
        <v>O00661C04879046.94</v>
      </c>
    </row>
    <row r="2503" spans="1:19" x14ac:dyDescent="0.25">
      <c r="A2503" s="1" t="s">
        <v>2963</v>
      </c>
      <c r="B2503" s="1" t="s">
        <v>183</v>
      </c>
      <c r="C2503" s="1" t="s">
        <v>473</v>
      </c>
      <c r="D2503" s="1" t="str">
        <f>VLOOKUP(C2503,Products[],2,FALSE)</f>
        <v>Laptops Prime 770</v>
      </c>
      <c r="E2503" s="1" t="str">
        <f>VLOOKUP(Orders[[#This Row],[ProductID]],Products[],3,FALSE)</f>
        <v>Electronics</v>
      </c>
      <c r="F2503" s="1" t="s">
        <v>79</v>
      </c>
      <c r="G2503" s="1" t="str">
        <f>_xlfn.XLOOKUP(Orders[[#This Row],[CustomerID]],'Customers'!A:A,'Customers'!E:E)</f>
        <v>consumer</v>
      </c>
      <c r="H2503" s="2">
        <v>45934</v>
      </c>
      <c r="I2503" s="2">
        <v>45941</v>
      </c>
      <c r="J2503">
        <v>2</v>
      </c>
      <c r="K2503">
        <v>1780.13</v>
      </c>
      <c r="L2503">
        <v>0.2</v>
      </c>
      <c r="M2503" s="1" t="s">
        <v>20</v>
      </c>
      <c r="N2503" s="1" t="s">
        <v>34</v>
      </c>
      <c r="O2503" s="1" t="s">
        <v>35</v>
      </c>
      <c r="P2503" s="3">
        <f>Orders[[#This Row],[Quantity]]*Orders[[#This Row],[UnitPrice]]*(1-Orders[[#This Row],[Discount]])</f>
        <v>2848.2080000000005</v>
      </c>
      <c r="Q2503" s="1" t="str">
        <f>IF(AND(Orders[[#This Row],[Order Value]]&gt;50000,Orders[[#This Row],[Status]]="Completed"),"Yes","No")</f>
        <v>No</v>
      </c>
      <c r="R2503" s="1" t="str">
        <f>IF(OR(Orders[[#This Row],[Region]]="Dhaka",Orders[[#This Row],[Region]]="Chattogram"),"Priority","Standard")</f>
        <v>Priority</v>
      </c>
      <c r="S2503" s="1" t="str">
        <f>_xlfn.CONCAT(Orders[[#This Row],[OrderID]],Orders[[#This Row],[CustomerID]],Orders[[#This Row],[Order Value]])</f>
        <v>O01100C00702848.208</v>
      </c>
    </row>
    <row r="2504" spans="1:19" x14ac:dyDescent="0.25">
      <c r="A2504" s="1" t="s">
        <v>2904</v>
      </c>
      <c r="B2504" s="1" t="s">
        <v>390</v>
      </c>
      <c r="C2504" s="1" t="s">
        <v>174</v>
      </c>
      <c r="D2504" s="1" t="str">
        <f>VLOOKUP(C2504,Products[],2,FALSE)</f>
        <v>Women Eco 309</v>
      </c>
      <c r="E2504" s="1" t="str">
        <f>VLOOKUP(Orders[[#This Row],[ProductID]],Products[],3,FALSE)</f>
        <v>Apparel</v>
      </c>
      <c r="F2504" s="1" t="s">
        <v>152</v>
      </c>
      <c r="G2504" s="1" t="str">
        <f>_xlfn.XLOOKUP(Orders[[#This Row],[CustomerID]],'Customers'!A:A,'Customers'!E:E)</f>
        <v>Corporate</v>
      </c>
      <c r="H2504" s="2">
        <v>45770</v>
      </c>
      <c r="I2504" s="2">
        <v>45772</v>
      </c>
      <c r="J2504">
        <v>5</v>
      </c>
      <c r="K2504">
        <v>187.16</v>
      </c>
      <c r="L2504">
        <v>0</v>
      </c>
      <c r="M2504" s="1" t="s">
        <v>20</v>
      </c>
      <c r="N2504" s="1" t="s">
        <v>28</v>
      </c>
      <c r="O2504" s="1" t="s">
        <v>35</v>
      </c>
      <c r="P2504" s="3">
        <f>Orders[[#This Row],[Quantity]]*Orders[[#This Row],[UnitPrice]]*(1-Orders[[#This Row],[Discount]])</f>
        <v>935.8</v>
      </c>
      <c r="Q2504" s="1" t="str">
        <f>IF(AND(Orders[[#This Row],[Order Value]]&gt;50000,Orders[[#This Row],[Status]]="Completed"),"Yes","No")</f>
        <v>No</v>
      </c>
      <c r="R2504" s="1" t="str">
        <f>IF(OR(Orders[[#This Row],[Region]]="Dhaka",Orders[[#This Row],[Region]]="Chattogram"),"Priority","Standard")</f>
        <v>Priority</v>
      </c>
      <c r="S2504" s="1" t="str">
        <f>_xlfn.CONCAT(Orders[[#This Row],[OrderID]],Orders[[#This Row],[CustomerID]],Orders[[#This Row],[Order Value]])</f>
        <v>O04298C0227935.8</v>
      </c>
    </row>
    <row r="2505" spans="1:19" hidden="1" x14ac:dyDescent="0.25">
      <c r="A2505" s="1" t="s">
        <v>2964</v>
      </c>
      <c r="B2505" s="1" t="s">
        <v>556</v>
      </c>
      <c r="C2505" s="1" t="s">
        <v>221</v>
      </c>
      <c r="D2505" s="1" t="e">
        <f>VLOOKUP(C2505,Products[],2,FALSE)</f>
        <v>#N/A</v>
      </c>
      <c r="E2505" s="1" t="e">
        <f>VLOOKUP(Orders[[#This Row],[ProductID]],Products[],3,FALSE)</f>
        <v>#N/A</v>
      </c>
      <c r="F2505" s="1" t="s">
        <v>42</v>
      </c>
      <c r="G2505" s="1" t="str">
        <f>_xlfn.XLOOKUP(Orders[[#This Row],[CustomerID]],'Customers'!A:A,'Customers'!E:E)</f>
        <v>SMB</v>
      </c>
      <c r="H2505" s="2">
        <v>45636</v>
      </c>
      <c r="I2505" s="2">
        <v>45638</v>
      </c>
      <c r="J2505">
        <v>5</v>
      </c>
      <c r="K2505">
        <v>5372.69</v>
      </c>
      <c r="L2505">
        <v>0</v>
      </c>
      <c r="M2505" s="1" t="s">
        <v>39</v>
      </c>
      <c r="N2505" s="1" t="s">
        <v>34</v>
      </c>
      <c r="O2505" s="1" t="s">
        <v>35</v>
      </c>
      <c r="P2505" s="3">
        <f>Orders[[#This Row],[Quantity]]*Orders[[#This Row],[UnitPrice]]*(1-Orders[[#This Row],[Discount]])</f>
        <v>26863.449999999997</v>
      </c>
      <c r="Q2505" s="1" t="str">
        <f>IF(AND(Orders[[#This Row],[Order Value]]&gt;50000,Orders[[#This Row],[Status]]="Completed"),"Yes","No")</f>
        <v>No</v>
      </c>
      <c r="R2505" s="1" t="str">
        <f>IF(OR(Orders[[#This Row],[Region]]="Dhaka",Orders[[#This Row],[Region]]="Chattogram"),"Priority","Standard")</f>
        <v>Standard</v>
      </c>
      <c r="S2505" s="1" t="str">
        <f>_xlfn.CONCAT(Orders[[#This Row],[OrderID]],Orders[[#This Row],[CustomerID]],Orders[[#This Row],[Order Value]])</f>
        <v>O01860C026126863.45</v>
      </c>
    </row>
    <row r="2506" spans="1:19" x14ac:dyDescent="0.25">
      <c r="A2506" s="1" t="s">
        <v>1255</v>
      </c>
      <c r="B2506" s="1" t="s">
        <v>524</v>
      </c>
      <c r="C2506" s="1" t="s">
        <v>18</v>
      </c>
      <c r="D2506" s="1" t="str">
        <f>VLOOKUP(C2506,Products[],2,FALSE)</f>
        <v>Labels Deluxe 800</v>
      </c>
      <c r="E2506" s="1" t="str">
        <f>VLOOKUP(Orders[[#This Row],[ProductID]],Products[],3,FALSE)</f>
        <v>Office Supplies</v>
      </c>
      <c r="F2506" s="1" t="s">
        <v>105</v>
      </c>
      <c r="G2506" s="1" t="str">
        <f>_xlfn.XLOOKUP(Orders[[#This Row],[CustomerID]],'Customers'!A:A,'Customers'!E:E)</f>
        <v>Consumer</v>
      </c>
      <c r="H2506" s="2">
        <v>45674</v>
      </c>
      <c r="I2506" s="2">
        <v>45686</v>
      </c>
      <c r="J2506">
        <v>13</v>
      </c>
      <c r="K2506">
        <v>5499.84</v>
      </c>
      <c r="L2506">
        <v>0</v>
      </c>
      <c r="M2506" s="1" t="s">
        <v>20</v>
      </c>
      <c r="N2506" s="1" t="s">
        <v>28</v>
      </c>
      <c r="O2506" s="1" t="s">
        <v>24</v>
      </c>
      <c r="P2506" s="3">
        <f>Orders[[#This Row],[Quantity]]*Orders[[#This Row],[UnitPrice]]*(1-Orders[[#This Row],[Discount]])</f>
        <v>71497.919999999998</v>
      </c>
      <c r="Q2506" s="1" t="str">
        <f>IF(AND(Orders[[#This Row],[Order Value]]&gt;50000,Orders[[#This Row],[Status]]="Completed"),"Yes","No")</f>
        <v>No</v>
      </c>
      <c r="R2506" s="1" t="str">
        <f>IF(OR(Orders[[#This Row],[Region]]="Dhaka",Orders[[#This Row],[Region]]="Chattogram"),"Priority","Standard")</f>
        <v>Priority</v>
      </c>
      <c r="S2506" s="1" t="str">
        <f>_xlfn.CONCAT(Orders[[#This Row],[OrderID]],Orders[[#This Row],[CustomerID]],Orders[[#This Row],[Order Value]])</f>
        <v>O04572C026671497.92</v>
      </c>
    </row>
    <row r="2507" spans="1:19" x14ac:dyDescent="0.25">
      <c r="A2507" s="1" t="s">
        <v>2965</v>
      </c>
      <c r="B2507" s="1" t="s">
        <v>640</v>
      </c>
      <c r="C2507" s="1" t="s">
        <v>212</v>
      </c>
      <c r="D2507" s="1" t="str">
        <f>VLOOKUP(C2507,Products[],2,FALSE)</f>
        <v>Binders Lite 858</v>
      </c>
      <c r="E2507" s="1" t="str">
        <f>VLOOKUP(Orders[[#This Row],[ProductID]],Products[],3,FALSE)</f>
        <v>Office Supplies</v>
      </c>
      <c r="F2507" s="1" t="s">
        <v>79</v>
      </c>
      <c r="G2507" s="1" t="str">
        <f>_xlfn.XLOOKUP(Orders[[#This Row],[CustomerID]],'Customers'!A:A,'Customers'!E:E)</f>
        <v>consumer</v>
      </c>
      <c r="H2507" s="2">
        <v>45657</v>
      </c>
      <c r="I2507" s="2">
        <v>45657</v>
      </c>
      <c r="J2507">
        <v>4</v>
      </c>
      <c r="K2507">
        <v>3359.7</v>
      </c>
      <c r="L2507">
        <v>0.1</v>
      </c>
      <c r="M2507" s="1" t="s">
        <v>14</v>
      </c>
      <c r="N2507" s="1" t="s">
        <v>84</v>
      </c>
      <c r="O2507" s="1" t="s">
        <v>21</v>
      </c>
      <c r="P2507" s="3">
        <f>Orders[[#This Row],[Quantity]]*Orders[[#This Row],[UnitPrice]]*(1-Orders[[#This Row],[Discount]])</f>
        <v>12094.92</v>
      </c>
      <c r="Q2507" s="1" t="str">
        <f>IF(AND(Orders[[#This Row],[Order Value]]&gt;50000,Orders[[#This Row],[Status]]="Completed"),"Yes","No")</f>
        <v>No</v>
      </c>
      <c r="R2507" s="1" t="str">
        <f>IF(OR(Orders[[#This Row],[Region]]="Dhaka",Orders[[#This Row],[Region]]="Chattogram"),"Priority","Standard")</f>
        <v>Standard</v>
      </c>
      <c r="S2507" s="1" t="str">
        <f>_xlfn.CONCAT(Orders[[#This Row],[OrderID]],Orders[[#This Row],[CustomerID]],Orders[[#This Row],[Order Value]])</f>
        <v>O05732C003312094.92</v>
      </c>
    </row>
    <row r="2508" spans="1:19" x14ac:dyDescent="0.25">
      <c r="A2508" s="1" t="s">
        <v>2966</v>
      </c>
      <c r="B2508" s="1" t="s">
        <v>1033</v>
      </c>
      <c r="C2508" s="1" t="s">
        <v>133</v>
      </c>
      <c r="D2508" s="1" t="str">
        <f>VLOOKUP(C2508,Products[],2,FALSE)</f>
        <v>Paper Eco 932</v>
      </c>
      <c r="E2508" s="1" t="str">
        <f>VLOOKUP(Orders[[#This Row],[ProductID]],Products[],3,FALSE)</f>
        <v>Office Supplies</v>
      </c>
      <c r="F2508" s="1" t="s">
        <v>19</v>
      </c>
      <c r="G2508" s="1" t="str">
        <f>_xlfn.XLOOKUP(Orders[[#This Row],[CustomerID]],'Customers'!A:A,'Customers'!E:E)</f>
        <v>SMB</v>
      </c>
      <c r="H2508" s="2">
        <v>45942</v>
      </c>
      <c r="I2508" s="2">
        <v>45946</v>
      </c>
      <c r="J2508">
        <v>22</v>
      </c>
      <c r="K2508">
        <v>5183.43</v>
      </c>
      <c r="L2508">
        <v>0</v>
      </c>
      <c r="M2508" s="1" t="s">
        <v>20</v>
      </c>
      <c r="N2508" s="1" t="s">
        <v>84</v>
      </c>
      <c r="O2508" s="1" t="s">
        <v>35</v>
      </c>
      <c r="P2508" s="3">
        <f>Orders[[#This Row],[Quantity]]*Orders[[#This Row],[UnitPrice]]*(1-Orders[[#This Row],[Discount]])</f>
        <v>114035.46</v>
      </c>
      <c r="Q2508" s="1" t="str">
        <f>IF(AND(Orders[[#This Row],[Order Value]]&gt;50000,Orders[[#This Row],[Status]]="Completed"),"Yes","No")</f>
        <v>No</v>
      </c>
      <c r="R2508" s="1" t="str">
        <f>IF(OR(Orders[[#This Row],[Region]]="Dhaka",Orders[[#This Row],[Region]]="Chattogram"),"Priority","Standard")</f>
        <v>Priority</v>
      </c>
      <c r="S2508" s="1" t="str">
        <f>_xlfn.CONCAT(Orders[[#This Row],[OrderID]],Orders[[#This Row],[CustomerID]],Orders[[#This Row],[Order Value]])</f>
        <v>O04834C0350114035.46</v>
      </c>
    </row>
    <row r="2509" spans="1:19" x14ac:dyDescent="0.25">
      <c r="A2509" s="1" t="s">
        <v>2967</v>
      </c>
      <c r="B2509" s="1" t="s">
        <v>394</v>
      </c>
      <c r="C2509" s="1" t="s">
        <v>473</v>
      </c>
      <c r="D2509" s="1" t="str">
        <f>VLOOKUP(C2509,Products[],2,FALSE)</f>
        <v>Laptops Prime 770</v>
      </c>
      <c r="E2509" s="1" t="str">
        <f>VLOOKUP(Orders[[#This Row],[ProductID]],Products[],3,FALSE)</f>
        <v>Electronics</v>
      </c>
      <c r="F2509" s="1" t="s">
        <v>23</v>
      </c>
      <c r="G2509" s="1" t="str">
        <f>_xlfn.XLOOKUP(Orders[[#This Row],[CustomerID]],'Customers'!A:A,'Customers'!E:E)</f>
        <v>Corporate</v>
      </c>
      <c r="H2509" s="2">
        <v>45523</v>
      </c>
      <c r="I2509" s="2">
        <v>45528</v>
      </c>
      <c r="J2509">
        <v>22</v>
      </c>
      <c r="K2509">
        <v>5175.28</v>
      </c>
      <c r="L2509">
        <v>0</v>
      </c>
      <c r="M2509" s="1" t="s">
        <v>43</v>
      </c>
      <c r="N2509" s="1" t="s">
        <v>28</v>
      </c>
      <c r="O2509" s="1" t="s">
        <v>24</v>
      </c>
      <c r="P2509" s="3">
        <f>Orders[[#This Row],[Quantity]]*Orders[[#This Row],[UnitPrice]]*(1-Orders[[#This Row],[Discount]])</f>
        <v>113856.15999999999</v>
      </c>
      <c r="Q2509" s="1" t="str">
        <f>IF(AND(Orders[[#This Row],[Order Value]]&gt;50000,Orders[[#This Row],[Status]]="Completed"),"Yes","No")</f>
        <v>No</v>
      </c>
      <c r="R2509" s="1" t="str">
        <f>IF(OR(Orders[[#This Row],[Region]]="Dhaka",Orders[[#This Row],[Region]]="Chattogram"),"Priority","Standard")</f>
        <v>Standard</v>
      </c>
      <c r="S2509" s="1" t="str">
        <f>_xlfn.CONCAT(Orders[[#This Row],[OrderID]],Orders[[#This Row],[CustomerID]],Orders[[#This Row],[Order Value]])</f>
        <v>O04746C0353113856.16</v>
      </c>
    </row>
    <row r="2510" spans="1:19" x14ac:dyDescent="0.25">
      <c r="A2510" s="1" t="s">
        <v>2968</v>
      </c>
      <c r="B2510" s="1" t="s">
        <v>727</v>
      </c>
      <c r="C2510" s="1" t="s">
        <v>41</v>
      </c>
      <c r="D2510" s="1" t="str">
        <f>VLOOKUP(C2510,Products[],2,FALSE)</f>
        <v>Personal Care Mini 941</v>
      </c>
      <c r="E2510" s="1" t="str">
        <f>VLOOKUP(Orders[[#This Row],[ProductID]],Products[],3,FALSE)</f>
        <v>Groceries</v>
      </c>
      <c r="F2510" s="1" t="s">
        <v>105</v>
      </c>
      <c r="G2510" s="1" t="str">
        <f>_xlfn.XLOOKUP(Orders[[#This Row],[CustomerID]],'Customers'!A:A,'Customers'!E:E)</f>
        <v>consumer</v>
      </c>
      <c r="H2510" s="2">
        <v>45369</v>
      </c>
      <c r="I2510" s="2">
        <v>45370</v>
      </c>
      <c r="J2510">
        <v>9</v>
      </c>
      <c r="K2510">
        <v>6544.27</v>
      </c>
      <c r="L2510">
        <v>0.15</v>
      </c>
      <c r="M2510" s="1" t="s">
        <v>52</v>
      </c>
      <c r="N2510" s="1" t="s">
        <v>28</v>
      </c>
      <c r="O2510" s="1" t="s">
        <v>29</v>
      </c>
      <c r="P2510" s="3">
        <f>Orders[[#This Row],[Quantity]]*Orders[[#This Row],[UnitPrice]]*(1-Orders[[#This Row],[Discount]])</f>
        <v>50063.665500000003</v>
      </c>
      <c r="Q2510" s="1" t="str">
        <f>IF(AND(Orders[[#This Row],[Order Value]]&gt;50000,Orders[[#This Row],[Status]]="Completed"),"Yes","No")</f>
        <v>No</v>
      </c>
      <c r="R2510" s="1" t="str">
        <f>IF(OR(Orders[[#This Row],[Region]]="Dhaka",Orders[[#This Row],[Region]]="Chattogram"),"Priority","Standard")</f>
        <v>Priority</v>
      </c>
      <c r="S2510" s="1" t="str">
        <f>_xlfn.CONCAT(Orders[[#This Row],[OrderID]],Orders[[#This Row],[CustomerID]],Orders[[#This Row],[Order Value]])</f>
        <v>O00709C045650063.6655</v>
      </c>
    </row>
    <row r="2511" spans="1:19" x14ac:dyDescent="0.25">
      <c r="A2511" s="1" t="s">
        <v>2969</v>
      </c>
      <c r="B2511" s="1" t="s">
        <v>610</v>
      </c>
      <c r="C2511" s="1" t="s">
        <v>151</v>
      </c>
      <c r="D2511" s="1" t="str">
        <f>VLOOKUP(C2511,Products[],2,FALSE)</f>
        <v>Paper Lite 570</v>
      </c>
      <c r="E2511" s="1" t="str">
        <f>VLOOKUP(Orders[[#This Row],[ProductID]],Products[],3,FALSE)</f>
        <v>Office Supplies</v>
      </c>
      <c r="F2511" s="1" t="s">
        <v>55</v>
      </c>
      <c r="G2511" s="1" t="str">
        <f>_xlfn.XLOOKUP(Orders[[#This Row],[CustomerID]],'Customers'!A:A,'Customers'!E:E)</f>
        <v>Consumer</v>
      </c>
      <c r="H2511" s="2">
        <v>45999</v>
      </c>
      <c r="I2511" s="2">
        <v>46003</v>
      </c>
      <c r="J2511">
        <v>6</v>
      </c>
      <c r="K2511">
        <v>5521.08</v>
      </c>
      <c r="L2511">
        <v>0</v>
      </c>
      <c r="M2511" s="1" t="s">
        <v>52</v>
      </c>
      <c r="N2511" s="1" t="s">
        <v>28</v>
      </c>
      <c r="O2511" s="1" t="s">
        <v>29</v>
      </c>
      <c r="P2511" s="3">
        <f>Orders[[#This Row],[Quantity]]*Orders[[#This Row],[UnitPrice]]*(1-Orders[[#This Row],[Discount]])</f>
        <v>33126.479999999996</v>
      </c>
      <c r="Q2511" s="1" t="str">
        <f>IF(AND(Orders[[#This Row],[Order Value]]&gt;50000,Orders[[#This Row],[Status]]="Completed"),"Yes","No")</f>
        <v>No</v>
      </c>
      <c r="R2511" s="1" t="str">
        <f>IF(OR(Orders[[#This Row],[Region]]="Dhaka",Orders[[#This Row],[Region]]="Chattogram"),"Priority","Standard")</f>
        <v>Priority</v>
      </c>
      <c r="S2511" s="1" t="str">
        <f>_xlfn.CONCAT(Orders[[#This Row],[OrderID]],Orders[[#This Row],[CustomerID]],Orders[[#This Row],[Order Value]])</f>
        <v>O03542C002333126.48</v>
      </c>
    </row>
    <row r="2512" spans="1:19" x14ac:dyDescent="0.25">
      <c r="A2512" s="1" t="s">
        <v>2970</v>
      </c>
      <c r="B2512" s="1" t="s">
        <v>110</v>
      </c>
      <c r="C2512" s="1" t="s">
        <v>12</v>
      </c>
      <c r="D2512" s="1" t="str">
        <f>VLOOKUP(C2512,Products[],2,FALSE)</f>
        <v>Beverages Plus 578</v>
      </c>
      <c r="E2512" s="1" t="str">
        <f>VLOOKUP(Orders[[#This Row],[ProductID]],Products[],3,FALSE)</f>
        <v>Groceries</v>
      </c>
      <c r="F2512" s="1" t="s">
        <v>13</v>
      </c>
      <c r="G2512" s="1" t="str">
        <f>_xlfn.XLOOKUP(Orders[[#This Row],[CustomerID]],'Customers'!A:A,'Customers'!E:E)</f>
        <v>consumer</v>
      </c>
      <c r="H2512" s="2">
        <v>45442</v>
      </c>
      <c r="I2512" s="2">
        <v>45449</v>
      </c>
      <c r="J2512">
        <v>9</v>
      </c>
      <c r="K2512">
        <v>7629.12</v>
      </c>
      <c r="L2512">
        <v>0.15</v>
      </c>
      <c r="M2512" s="1" t="s">
        <v>14</v>
      </c>
      <c r="N2512" s="1" t="s">
        <v>84</v>
      </c>
      <c r="O2512" s="1" t="s">
        <v>35</v>
      </c>
      <c r="P2512" s="3">
        <f>Orders[[#This Row],[Quantity]]*Orders[[#This Row],[UnitPrice]]*(1-Orders[[#This Row],[Discount]])</f>
        <v>58362.767999999996</v>
      </c>
      <c r="Q2512" s="1" t="str">
        <f>IF(AND(Orders[[#This Row],[Order Value]]&gt;50000,Orders[[#This Row],[Status]]="Completed"),"Yes","No")</f>
        <v>No</v>
      </c>
      <c r="R2512" s="1" t="str">
        <f>IF(OR(Orders[[#This Row],[Region]]="Dhaka",Orders[[#This Row],[Region]]="Chattogram"),"Priority","Standard")</f>
        <v>Standard</v>
      </c>
      <c r="S2512" s="1" t="str">
        <f>_xlfn.CONCAT(Orders[[#This Row],[OrderID]],Orders[[#This Row],[CustomerID]],Orders[[#This Row],[Order Value]])</f>
        <v>O04139C035658362.768</v>
      </c>
    </row>
    <row r="2513" spans="1:19" hidden="1" x14ac:dyDescent="0.25">
      <c r="A2513" s="1" t="s">
        <v>2971</v>
      </c>
      <c r="B2513" s="1" t="s">
        <v>314</v>
      </c>
      <c r="C2513" s="1" t="s">
        <v>181</v>
      </c>
      <c r="D2513" s="1" t="e">
        <f>VLOOKUP(C2513,Products[],2,FALSE)</f>
        <v>#N/A</v>
      </c>
      <c r="E2513" s="1" t="e">
        <f>VLOOKUP(Orders[[#This Row],[ProductID]],Products[],3,FALSE)</f>
        <v>#N/A</v>
      </c>
      <c r="F2513" s="1" t="s">
        <v>47</v>
      </c>
      <c r="G2513" s="1" t="str">
        <f>_xlfn.XLOOKUP(Orders[[#This Row],[CustomerID]],'Customers'!A:A,'Customers'!E:E)</f>
        <v>SMB</v>
      </c>
      <c r="H2513" s="2">
        <v>45922</v>
      </c>
      <c r="I2513" s="2">
        <v>45923</v>
      </c>
      <c r="J2513">
        <v>19</v>
      </c>
      <c r="K2513">
        <v>6068.76</v>
      </c>
      <c r="L2513">
        <v>0</v>
      </c>
      <c r="M2513" s="1" t="s">
        <v>52</v>
      </c>
      <c r="N2513" s="1" t="s">
        <v>34</v>
      </c>
      <c r="O2513" s="1" t="s">
        <v>21</v>
      </c>
      <c r="P2513" s="3">
        <f>Orders[[#This Row],[Quantity]]*Orders[[#This Row],[UnitPrice]]*(1-Orders[[#This Row],[Discount]])</f>
        <v>115306.44</v>
      </c>
      <c r="Q2513" s="1" t="str">
        <f>IF(AND(Orders[[#This Row],[Order Value]]&gt;50000,Orders[[#This Row],[Status]]="Completed"),"Yes","No")</f>
        <v>Yes</v>
      </c>
      <c r="R2513" s="1" t="str">
        <f>IF(OR(Orders[[#This Row],[Region]]="Dhaka",Orders[[#This Row],[Region]]="Chattogram"),"Priority","Standard")</f>
        <v>Priority</v>
      </c>
      <c r="S2513" s="1" t="str">
        <f>_xlfn.CONCAT(Orders[[#This Row],[OrderID]],Orders[[#This Row],[CustomerID]],Orders[[#This Row],[Order Value]])</f>
        <v>O00317C0180115306.44</v>
      </c>
    </row>
    <row r="2514" spans="1:19" x14ac:dyDescent="0.25">
      <c r="A2514" s="1" t="s">
        <v>2972</v>
      </c>
      <c r="B2514" s="1" t="s">
        <v>1060</v>
      </c>
      <c r="C2514" s="1" t="s">
        <v>284</v>
      </c>
      <c r="D2514" s="1" t="str">
        <f>VLOOKUP(C2514,Products[],2,FALSE)</f>
        <v>Labels Lite 562</v>
      </c>
      <c r="E2514" s="1" t="str">
        <f>VLOOKUP(Orders[[#This Row],[ProductID]],Products[],3,FALSE)</f>
        <v>Office Supplies</v>
      </c>
      <c r="F2514" s="1" t="s">
        <v>152</v>
      </c>
      <c r="G2514" s="1" t="str">
        <f>_xlfn.XLOOKUP(Orders[[#This Row],[CustomerID]],'Customers'!A:A,'Customers'!E:E)</f>
        <v>Home Office</v>
      </c>
      <c r="H2514" s="2">
        <v>45705</v>
      </c>
      <c r="I2514" s="2">
        <v>45717</v>
      </c>
      <c r="J2514">
        <v>10</v>
      </c>
      <c r="K2514">
        <v>4457.5600000000004</v>
      </c>
      <c r="L2514">
        <v>0</v>
      </c>
      <c r="M2514" s="1" t="s">
        <v>20</v>
      </c>
      <c r="N2514" s="1" t="s">
        <v>34</v>
      </c>
      <c r="O2514" s="1" t="s">
        <v>21</v>
      </c>
      <c r="P2514" s="3">
        <f>Orders[[#This Row],[Quantity]]*Orders[[#This Row],[UnitPrice]]*(1-Orders[[#This Row],[Discount]])</f>
        <v>44575.600000000006</v>
      </c>
      <c r="Q2514" s="1" t="str">
        <f>IF(AND(Orders[[#This Row],[Order Value]]&gt;50000,Orders[[#This Row],[Status]]="Completed"),"Yes","No")</f>
        <v>No</v>
      </c>
      <c r="R2514" s="1" t="str">
        <f>IF(OR(Orders[[#This Row],[Region]]="Dhaka",Orders[[#This Row],[Region]]="Chattogram"),"Priority","Standard")</f>
        <v>Priority</v>
      </c>
      <c r="S2514" s="1" t="str">
        <f>_xlfn.CONCAT(Orders[[#This Row],[OrderID]],Orders[[#This Row],[CustomerID]],Orders[[#This Row],[Order Value]])</f>
        <v>O04220C018544575.6</v>
      </c>
    </row>
    <row r="2515" spans="1:19" x14ac:dyDescent="0.25">
      <c r="A2515" s="1" t="s">
        <v>2973</v>
      </c>
      <c r="B2515" s="1" t="s">
        <v>164</v>
      </c>
      <c r="C2515" s="1" t="s">
        <v>201</v>
      </c>
      <c r="D2515" s="1" t="str">
        <f>VLOOKUP(C2515,Products[],2,FALSE)</f>
        <v>Men Lite 154 (New)</v>
      </c>
      <c r="E2515" s="1" t="str">
        <f>VLOOKUP(Orders[[#This Row],[ProductID]],Products[],3,FALSE)</f>
        <v>Apparel</v>
      </c>
      <c r="F2515" s="1" t="s">
        <v>63</v>
      </c>
      <c r="G2515" s="1" t="str">
        <f>_xlfn.XLOOKUP(Orders[[#This Row],[CustomerID]],'Customers'!A:A,'Customers'!E:E)</f>
        <v>consumer</v>
      </c>
      <c r="H2515" s="2">
        <v>45880</v>
      </c>
      <c r="I2515" s="2">
        <v>45885</v>
      </c>
      <c r="J2515">
        <v>17</v>
      </c>
      <c r="K2515">
        <v>6750.88</v>
      </c>
      <c r="L2515">
        <v>0</v>
      </c>
      <c r="M2515" s="1" t="s">
        <v>39</v>
      </c>
      <c r="N2515" s="1" t="s">
        <v>34</v>
      </c>
      <c r="O2515" s="1" t="s">
        <v>29</v>
      </c>
      <c r="P2515" s="3">
        <f>Orders[[#This Row],[Quantity]]*Orders[[#This Row],[UnitPrice]]*(1-Orders[[#This Row],[Discount]])</f>
        <v>114764.96</v>
      </c>
      <c r="Q2515" s="1" t="str">
        <f>IF(AND(Orders[[#This Row],[Order Value]]&gt;50000,Orders[[#This Row],[Status]]="Completed"),"Yes","No")</f>
        <v>Yes</v>
      </c>
      <c r="R2515" s="1" t="str">
        <f>IF(OR(Orders[[#This Row],[Region]]="Dhaka",Orders[[#This Row],[Region]]="Chattogram"),"Priority","Standard")</f>
        <v>Standard</v>
      </c>
      <c r="S2515" s="1" t="str">
        <f>_xlfn.CONCAT(Orders[[#This Row],[OrderID]],Orders[[#This Row],[CustomerID]],Orders[[#This Row],[Order Value]])</f>
        <v>O04619C0306114764.96</v>
      </c>
    </row>
    <row r="2516" spans="1:19" x14ac:dyDescent="0.25">
      <c r="A2516" s="1" t="s">
        <v>2974</v>
      </c>
      <c r="B2516" s="1" t="s">
        <v>263</v>
      </c>
      <c r="C2516" s="1" t="s">
        <v>284</v>
      </c>
      <c r="D2516" s="1" t="str">
        <f>VLOOKUP(C2516,Products[],2,FALSE)</f>
        <v>Labels Lite 562</v>
      </c>
      <c r="E2516" s="1" t="str">
        <f>VLOOKUP(Orders[[#This Row],[ProductID]],Products[],3,FALSE)</f>
        <v>Office Supplies</v>
      </c>
      <c r="F2516" s="1" t="s">
        <v>47</v>
      </c>
      <c r="G2516" s="1" t="str">
        <f>_xlfn.XLOOKUP(Orders[[#This Row],[CustomerID]],'Customers'!A:A,'Customers'!E:E)</f>
        <v>Consumer</v>
      </c>
      <c r="H2516" s="2">
        <v>45955</v>
      </c>
      <c r="I2516" s="2">
        <v>45954</v>
      </c>
      <c r="J2516">
        <v>13</v>
      </c>
      <c r="K2516">
        <v>4144.1000000000004</v>
      </c>
      <c r="L2516">
        <v>0.15</v>
      </c>
      <c r="M2516" s="1" t="s">
        <v>14</v>
      </c>
      <c r="N2516" s="1" t="s">
        <v>34</v>
      </c>
      <c r="O2516" s="1" t="s">
        <v>29</v>
      </c>
      <c r="P2516" s="3">
        <f>Orders[[#This Row],[Quantity]]*Orders[[#This Row],[UnitPrice]]*(1-Orders[[#This Row],[Discount]])</f>
        <v>45792.305</v>
      </c>
      <c r="Q2516" s="1" t="str">
        <f>IF(AND(Orders[[#This Row],[Order Value]]&gt;50000,Orders[[#This Row],[Status]]="Completed"),"Yes","No")</f>
        <v>No</v>
      </c>
      <c r="R2516" s="1" t="str">
        <f>IF(OR(Orders[[#This Row],[Region]]="Dhaka",Orders[[#This Row],[Region]]="Chattogram"),"Priority","Standard")</f>
        <v>Standard</v>
      </c>
      <c r="S2516" s="1" t="str">
        <f>_xlfn.CONCAT(Orders[[#This Row],[OrderID]],Orders[[#This Row],[CustomerID]],Orders[[#This Row],[Order Value]])</f>
        <v>O04963C017445792.305</v>
      </c>
    </row>
    <row r="2517" spans="1:19" x14ac:dyDescent="0.25">
      <c r="A2517" s="1" t="s">
        <v>2975</v>
      </c>
      <c r="B2517" s="1" t="s">
        <v>375</v>
      </c>
      <c r="C2517" s="1" t="s">
        <v>138</v>
      </c>
      <c r="D2517" s="1" t="str">
        <f>VLOOKUP(C2517,Products[],2,FALSE)</f>
        <v>Pens Deluxe 654</v>
      </c>
      <c r="E2517" s="1" t="str">
        <f>VLOOKUP(Orders[[#This Row],[ProductID]],Products[],3,FALSE)</f>
        <v>Office Supplies</v>
      </c>
      <c r="F2517" s="1" t="s">
        <v>105</v>
      </c>
      <c r="G2517" s="1" t="str">
        <f>_xlfn.XLOOKUP(Orders[[#This Row],[CustomerID]],'Customers'!A:A,'Customers'!E:E)</f>
        <v>SMB</v>
      </c>
      <c r="H2517" s="2">
        <v>45714</v>
      </c>
      <c r="I2517" s="2">
        <v>45717</v>
      </c>
      <c r="J2517">
        <v>11</v>
      </c>
      <c r="K2517">
        <v>7945.58</v>
      </c>
      <c r="L2517">
        <v>0</v>
      </c>
      <c r="M2517" s="1" t="s">
        <v>39</v>
      </c>
      <c r="N2517" s="1" t="s">
        <v>34</v>
      </c>
      <c r="O2517" s="1" t="s">
        <v>29</v>
      </c>
      <c r="P2517" s="3">
        <f>Orders[[#This Row],[Quantity]]*Orders[[#This Row],[UnitPrice]]*(1-Orders[[#This Row],[Discount]])</f>
        <v>87401.38</v>
      </c>
      <c r="Q2517" s="1" t="str">
        <f>IF(AND(Orders[[#This Row],[Order Value]]&gt;50000,Orders[[#This Row],[Status]]="Completed"),"Yes","No")</f>
        <v>Yes</v>
      </c>
      <c r="R2517" s="1" t="str">
        <f>IF(OR(Orders[[#This Row],[Region]]="Dhaka",Orders[[#This Row],[Region]]="Chattogram"),"Priority","Standard")</f>
        <v>Standard</v>
      </c>
      <c r="S2517" s="1" t="str">
        <f>_xlfn.CONCAT(Orders[[#This Row],[OrderID]],Orders[[#This Row],[CustomerID]],Orders[[#This Row],[Order Value]])</f>
        <v>O03782C012787401.38</v>
      </c>
    </row>
    <row r="2518" spans="1:19" x14ac:dyDescent="0.25">
      <c r="A2518" s="1" t="s">
        <v>2976</v>
      </c>
      <c r="B2518" s="1" t="s">
        <v>806</v>
      </c>
      <c r="C2518" s="1" t="s">
        <v>162</v>
      </c>
      <c r="D2518" s="1" t="str">
        <f>VLOOKUP(C2518,Products[],2,FALSE)</f>
        <v>Binders Lite 852</v>
      </c>
      <c r="E2518" s="1" t="str">
        <f>VLOOKUP(Orders[[#This Row],[ProductID]],Products[],3,FALSE)</f>
        <v>Office Supplies</v>
      </c>
      <c r="F2518" s="1" t="s">
        <v>79</v>
      </c>
      <c r="G2518" s="1" t="str">
        <f>_xlfn.XLOOKUP(Orders[[#This Row],[CustomerID]],'Customers'!A:A,'Customers'!E:E)</f>
        <v>Corporate</v>
      </c>
      <c r="H2518" s="2">
        <v>45989</v>
      </c>
      <c r="I2518" s="2">
        <v>45991</v>
      </c>
      <c r="J2518">
        <v>8</v>
      </c>
      <c r="K2518">
        <v>116.91</v>
      </c>
      <c r="L2518">
        <v>0</v>
      </c>
      <c r="M2518" s="1" t="s">
        <v>14</v>
      </c>
      <c r="N2518" s="1" t="s">
        <v>84</v>
      </c>
      <c r="O2518" s="1" t="s">
        <v>24</v>
      </c>
      <c r="P2518" s="3">
        <f>Orders[[#This Row],[Quantity]]*Orders[[#This Row],[UnitPrice]]*(1-Orders[[#This Row],[Discount]])</f>
        <v>935.28</v>
      </c>
      <c r="Q2518" s="1" t="str">
        <f>IF(AND(Orders[[#This Row],[Order Value]]&gt;50000,Orders[[#This Row],[Status]]="Completed"),"Yes","No")</f>
        <v>No</v>
      </c>
      <c r="R2518" s="1" t="str">
        <f>IF(OR(Orders[[#This Row],[Region]]="Dhaka",Orders[[#This Row],[Region]]="Chattogram"),"Priority","Standard")</f>
        <v>Standard</v>
      </c>
      <c r="S2518" s="1" t="str">
        <f>_xlfn.CONCAT(Orders[[#This Row],[OrderID]],Orders[[#This Row],[CustomerID]],Orders[[#This Row],[Order Value]])</f>
        <v>O05176C0181935.28</v>
      </c>
    </row>
    <row r="2519" spans="1:19" hidden="1" x14ac:dyDescent="0.25">
      <c r="A2519" s="1" t="s">
        <v>2977</v>
      </c>
      <c r="B2519" s="1" t="s">
        <v>622</v>
      </c>
      <c r="C2519" s="1" t="s">
        <v>248</v>
      </c>
      <c r="D2519" s="1" t="e">
        <f>VLOOKUP(C2519,Products[],2,FALSE)</f>
        <v>#N/A</v>
      </c>
      <c r="E2519" s="1" t="e">
        <f>VLOOKUP(Orders[[#This Row],[ProductID]],Products[],3,FALSE)</f>
        <v>#N/A</v>
      </c>
      <c r="F2519" s="1" t="s">
        <v>152</v>
      </c>
      <c r="G2519" s="1" t="str">
        <f>_xlfn.XLOOKUP(Orders[[#This Row],[CustomerID]],'Customers'!A:A,'Customers'!E:E)</f>
        <v>Corporate</v>
      </c>
      <c r="H2519" s="2">
        <v>45909</v>
      </c>
      <c r="I2519" s="2">
        <v>45908</v>
      </c>
      <c r="J2519">
        <v>1</v>
      </c>
      <c r="K2519">
        <v>5868.29</v>
      </c>
      <c r="L2519">
        <v>0.15</v>
      </c>
      <c r="M2519" s="1" t="s">
        <v>20</v>
      </c>
      <c r="N2519" s="1" t="s">
        <v>28</v>
      </c>
      <c r="O2519" s="1" t="s">
        <v>35</v>
      </c>
      <c r="P2519" s="3">
        <f>Orders[[#This Row],[Quantity]]*Orders[[#This Row],[UnitPrice]]*(1-Orders[[#This Row],[Discount]])</f>
        <v>4988.0464999999995</v>
      </c>
      <c r="Q2519" s="1" t="str">
        <f>IF(AND(Orders[[#This Row],[Order Value]]&gt;50000,Orders[[#This Row],[Status]]="Completed"),"Yes","No")</f>
        <v>No</v>
      </c>
      <c r="R2519" s="1" t="str">
        <f>IF(OR(Orders[[#This Row],[Region]]="Dhaka",Orders[[#This Row],[Region]]="Chattogram"),"Priority","Standard")</f>
        <v>Priority</v>
      </c>
      <c r="S2519" s="1" t="str">
        <f>_xlfn.CONCAT(Orders[[#This Row],[OrderID]],Orders[[#This Row],[CustomerID]],Orders[[#This Row],[Order Value]])</f>
        <v>O03112C02284988.0465</v>
      </c>
    </row>
    <row r="2520" spans="1:19" x14ac:dyDescent="0.25">
      <c r="A2520" s="1" t="s">
        <v>2978</v>
      </c>
      <c r="B2520" s="1" t="s">
        <v>86</v>
      </c>
      <c r="C2520" s="1" t="s">
        <v>197</v>
      </c>
      <c r="D2520" s="1" t="str">
        <f>VLOOKUP(C2520,Products[],2,FALSE)</f>
        <v>Chairs Prime 149</v>
      </c>
      <c r="E2520" s="1" t="str">
        <f>VLOOKUP(Orders[[#This Row],[ProductID]],Products[],3,FALSE)</f>
        <v>Furniture</v>
      </c>
      <c r="F2520" s="1" t="s">
        <v>152</v>
      </c>
      <c r="G2520" s="1" t="str">
        <f>_xlfn.XLOOKUP(Orders[[#This Row],[CustomerID]],'Customers'!A:A,'Customers'!E:E)</f>
        <v>Consumer</v>
      </c>
      <c r="H2520" s="2">
        <v>45857</v>
      </c>
      <c r="I2520" s="2">
        <v>45863</v>
      </c>
      <c r="J2520">
        <v>19</v>
      </c>
      <c r="K2520">
        <v>4711.08</v>
      </c>
      <c r="L2520">
        <v>0.2</v>
      </c>
      <c r="M2520" s="1" t="s">
        <v>43</v>
      </c>
      <c r="N2520" s="1" t="s">
        <v>34</v>
      </c>
      <c r="O2520" s="1" t="s">
        <v>35</v>
      </c>
      <c r="P2520" s="3">
        <f>Orders[[#This Row],[Quantity]]*Orders[[#This Row],[UnitPrice]]*(1-Orders[[#This Row],[Discount]])</f>
        <v>71608.416000000012</v>
      </c>
      <c r="Q2520" s="1" t="str">
        <f>IF(AND(Orders[[#This Row],[Order Value]]&gt;50000,Orders[[#This Row],[Status]]="Completed"),"Yes","No")</f>
        <v>Yes</v>
      </c>
      <c r="R2520" s="1" t="str">
        <f>IF(OR(Orders[[#This Row],[Region]]="Dhaka",Orders[[#This Row],[Region]]="Chattogram"),"Priority","Standard")</f>
        <v>Standard</v>
      </c>
      <c r="S2520" s="1" t="str">
        <f>_xlfn.CONCAT(Orders[[#This Row],[OrderID]],Orders[[#This Row],[CustomerID]],Orders[[#This Row],[Order Value]])</f>
        <v>O03372C046271608.416</v>
      </c>
    </row>
    <row r="2521" spans="1:19" x14ac:dyDescent="0.25">
      <c r="A2521" s="1" t="s">
        <v>2979</v>
      </c>
      <c r="B2521" s="1" t="s">
        <v>688</v>
      </c>
      <c r="C2521" s="1" t="s">
        <v>151</v>
      </c>
      <c r="D2521" s="1" t="str">
        <f>VLOOKUP(C2521,Products[],2,FALSE)</f>
        <v>Paper Lite 570</v>
      </c>
      <c r="E2521" s="1" t="str">
        <f>VLOOKUP(Orders[[#This Row],[ProductID]],Products[],3,FALSE)</f>
        <v>Office Supplies</v>
      </c>
      <c r="F2521" s="1" t="s">
        <v>105</v>
      </c>
      <c r="G2521" s="1" t="str">
        <f>_xlfn.XLOOKUP(Orders[[#This Row],[CustomerID]],'Customers'!A:A,'Customers'!E:E)</f>
        <v>consumer</v>
      </c>
      <c r="H2521" s="2">
        <v>45938</v>
      </c>
      <c r="I2521" s="2">
        <v>45950</v>
      </c>
      <c r="J2521">
        <v>9</v>
      </c>
      <c r="K2521">
        <v>492.94</v>
      </c>
      <c r="L2521">
        <v>0.15</v>
      </c>
      <c r="M2521" s="1" t="s">
        <v>14</v>
      </c>
      <c r="N2521" s="1" t="s">
        <v>34</v>
      </c>
      <c r="O2521" s="1" t="s">
        <v>29</v>
      </c>
      <c r="P2521" s="3">
        <f>Orders[[#This Row],[Quantity]]*Orders[[#This Row],[UnitPrice]]*(1-Orders[[#This Row],[Discount]])</f>
        <v>3770.991</v>
      </c>
      <c r="Q2521" s="1" t="str">
        <f>IF(AND(Orders[[#This Row],[Order Value]]&gt;50000,Orders[[#This Row],[Status]]="Completed"),"Yes","No")</f>
        <v>No</v>
      </c>
      <c r="R2521" s="1" t="str">
        <f>IF(OR(Orders[[#This Row],[Region]]="Dhaka",Orders[[#This Row],[Region]]="Chattogram"),"Priority","Standard")</f>
        <v>Standard</v>
      </c>
      <c r="S2521" s="1" t="str">
        <f>_xlfn.CONCAT(Orders[[#This Row],[OrderID]],Orders[[#This Row],[CustomerID]],Orders[[#This Row],[Order Value]])</f>
        <v>O01633C04913770.991</v>
      </c>
    </row>
    <row r="2522" spans="1:19" x14ac:dyDescent="0.25">
      <c r="A2522" s="1" t="s">
        <v>2980</v>
      </c>
      <c r="B2522" s="1" t="s">
        <v>426</v>
      </c>
      <c r="C2522" s="1" t="s">
        <v>148</v>
      </c>
      <c r="D2522" s="1" t="str">
        <f>VLOOKUP(C2522,Products[],2,FALSE)</f>
        <v>Audio Classic 927</v>
      </c>
      <c r="E2522" s="1" t="str">
        <f>VLOOKUP(Orders[[#This Row],[ProductID]],Products[],3,FALSE)</f>
        <v>Electronics</v>
      </c>
      <c r="F2522" s="1" t="s">
        <v>82</v>
      </c>
      <c r="G2522" s="1" t="str">
        <f>_xlfn.XLOOKUP(Orders[[#This Row],[CustomerID]],'Customers'!A:A,'Customers'!E:E)</f>
        <v>consumer</v>
      </c>
      <c r="H2522" s="2">
        <v>45884</v>
      </c>
      <c r="I2522" s="2">
        <v>45893</v>
      </c>
      <c r="J2522">
        <v>21</v>
      </c>
      <c r="K2522">
        <v>6665.42</v>
      </c>
      <c r="L2522">
        <v>0.2</v>
      </c>
      <c r="M2522" s="1" t="s">
        <v>52</v>
      </c>
      <c r="N2522" s="1" t="s">
        <v>28</v>
      </c>
      <c r="O2522" s="1" t="s">
        <v>35</v>
      </c>
      <c r="P2522" s="3">
        <f>Orders[[#This Row],[Quantity]]*Orders[[#This Row],[UnitPrice]]*(1-Orders[[#This Row],[Discount]])</f>
        <v>111979.05600000001</v>
      </c>
      <c r="Q2522" s="1" t="str">
        <f>IF(AND(Orders[[#This Row],[Order Value]]&gt;50000,Orders[[#This Row],[Status]]="Completed"),"Yes","No")</f>
        <v>No</v>
      </c>
      <c r="R2522" s="1" t="str">
        <f>IF(OR(Orders[[#This Row],[Region]]="Dhaka",Orders[[#This Row],[Region]]="Chattogram"),"Priority","Standard")</f>
        <v>Priority</v>
      </c>
      <c r="S2522" s="1" t="str">
        <f>_xlfn.CONCAT(Orders[[#This Row],[OrderID]],Orders[[#This Row],[CustomerID]],Orders[[#This Row],[Order Value]])</f>
        <v>O05578C0171111979.056</v>
      </c>
    </row>
    <row r="2523" spans="1:19" x14ac:dyDescent="0.25">
      <c r="A2523" s="1" t="s">
        <v>2981</v>
      </c>
      <c r="B2523" s="1" t="s">
        <v>1077</v>
      </c>
      <c r="C2523" s="1" t="s">
        <v>141</v>
      </c>
      <c r="D2523" s="1" t="str">
        <f>VLOOKUP(C2523,Products[],2,FALSE)</f>
        <v>Footwear Deluxe 366</v>
      </c>
      <c r="E2523" s="1" t="str">
        <f>VLOOKUP(Orders[[#This Row],[ProductID]],Products[],3,FALSE)</f>
        <v>Apparel</v>
      </c>
      <c r="F2523" s="1" t="s">
        <v>13</v>
      </c>
      <c r="G2523" s="1" t="str">
        <f>_xlfn.XLOOKUP(Orders[[#This Row],[CustomerID]],'Customers'!A:A,'Customers'!E:E)</f>
        <v>Home Office</v>
      </c>
      <c r="H2523" s="2">
        <v>45415</v>
      </c>
      <c r="I2523" s="2">
        <v>45418</v>
      </c>
      <c r="J2523">
        <v>19</v>
      </c>
      <c r="K2523">
        <v>5224.8</v>
      </c>
      <c r="L2523">
        <v>0.2</v>
      </c>
      <c r="M2523" s="1" t="s">
        <v>14</v>
      </c>
      <c r="N2523" s="1" t="s">
        <v>15</v>
      </c>
      <c r="O2523" s="1" t="s">
        <v>29</v>
      </c>
      <c r="P2523" s="3">
        <f>Orders[[#This Row],[Quantity]]*Orders[[#This Row],[UnitPrice]]*(1-Orders[[#This Row],[Discount]])</f>
        <v>79416.960000000006</v>
      </c>
      <c r="Q2523" s="1" t="str">
        <f>IF(AND(Orders[[#This Row],[Order Value]]&gt;50000,Orders[[#This Row],[Status]]="Completed"),"Yes","No")</f>
        <v>No</v>
      </c>
      <c r="R2523" s="1" t="str">
        <f>IF(OR(Orders[[#This Row],[Region]]="Dhaka",Orders[[#This Row],[Region]]="Chattogram"),"Priority","Standard")</f>
        <v>Standard</v>
      </c>
      <c r="S2523" s="1" t="str">
        <f>_xlfn.CONCAT(Orders[[#This Row],[OrderID]],Orders[[#This Row],[CustomerID]],Orders[[#This Row],[Order Value]])</f>
        <v>O02992C003479416.96</v>
      </c>
    </row>
    <row r="2524" spans="1:19" x14ac:dyDescent="0.25">
      <c r="A2524" s="1" t="s">
        <v>2982</v>
      </c>
      <c r="B2524" s="1" t="s">
        <v>586</v>
      </c>
      <c r="C2524" s="1" t="s">
        <v>128</v>
      </c>
      <c r="D2524" s="1" t="str">
        <f>VLOOKUP(C2524,Products[],2,FALSE)</f>
        <v>Paper Prime 195</v>
      </c>
      <c r="E2524" s="1" t="str">
        <f>VLOOKUP(Orders[[#This Row],[ProductID]],Products[],3,FALSE)</f>
        <v>Office Supplies</v>
      </c>
      <c r="F2524" s="1" t="s">
        <v>59</v>
      </c>
      <c r="G2524" s="1" t="str">
        <f>_xlfn.XLOOKUP(Orders[[#This Row],[CustomerID]],'Customers'!A:A,'Customers'!E:E)</f>
        <v>SMB</v>
      </c>
      <c r="H2524" s="2">
        <v>45328</v>
      </c>
      <c r="I2524" s="2">
        <v>45342</v>
      </c>
      <c r="J2524">
        <v>18</v>
      </c>
      <c r="K2524">
        <v>1983.65</v>
      </c>
      <c r="L2524">
        <v>0</v>
      </c>
      <c r="M2524" s="1" t="s">
        <v>20</v>
      </c>
      <c r="N2524" s="1" t="s">
        <v>34</v>
      </c>
      <c r="O2524" s="1" t="s">
        <v>24</v>
      </c>
      <c r="P2524" s="3">
        <f>Orders[[#This Row],[Quantity]]*Orders[[#This Row],[UnitPrice]]*(1-Orders[[#This Row],[Discount]])</f>
        <v>35705.700000000004</v>
      </c>
      <c r="Q2524" s="1" t="str">
        <f>IF(AND(Orders[[#This Row],[Order Value]]&gt;50000,Orders[[#This Row],[Status]]="Completed"),"Yes","No")</f>
        <v>No</v>
      </c>
      <c r="R2524" s="1" t="str">
        <f>IF(OR(Orders[[#This Row],[Region]]="Dhaka",Orders[[#This Row],[Region]]="Chattogram"),"Priority","Standard")</f>
        <v>Priority</v>
      </c>
      <c r="S2524" s="1" t="str">
        <f>_xlfn.CONCAT(Orders[[#This Row],[OrderID]],Orders[[#This Row],[CustomerID]],Orders[[#This Row],[Order Value]])</f>
        <v>O02922C048535705.7</v>
      </c>
    </row>
    <row r="2525" spans="1:19" x14ac:dyDescent="0.25">
      <c r="A2525" s="1" t="s">
        <v>2983</v>
      </c>
      <c r="B2525" s="1" t="s">
        <v>447</v>
      </c>
      <c r="C2525" s="1" t="s">
        <v>297</v>
      </c>
      <c r="D2525" s="1" t="str">
        <f>VLOOKUP(C2525,Products[],2,FALSE)</f>
        <v>Household Standard 552</v>
      </c>
      <c r="E2525" s="1" t="str">
        <f>VLOOKUP(Orders[[#This Row],[ProductID]],Products[],3,FALSE)</f>
        <v>Groceries</v>
      </c>
      <c r="F2525" s="1" t="s">
        <v>105</v>
      </c>
      <c r="G2525" s="1" t="str">
        <f>_xlfn.XLOOKUP(Orders[[#This Row],[CustomerID]],'Customers'!A:A,'Customers'!E:E)</f>
        <v>SMB</v>
      </c>
      <c r="H2525" s="2">
        <v>45498</v>
      </c>
      <c r="I2525" s="2">
        <v>45497</v>
      </c>
      <c r="J2525">
        <v>14</v>
      </c>
      <c r="K2525">
        <v>6356.6</v>
      </c>
      <c r="L2525">
        <v>0.1</v>
      </c>
      <c r="M2525" s="1" t="s">
        <v>39</v>
      </c>
      <c r="N2525" s="1" t="s">
        <v>84</v>
      </c>
      <c r="O2525" s="1" t="s">
        <v>35</v>
      </c>
      <c r="P2525" s="3">
        <f>Orders[[#This Row],[Quantity]]*Orders[[#This Row],[UnitPrice]]*(1-Orders[[#This Row],[Discount]])</f>
        <v>80093.16</v>
      </c>
      <c r="Q2525" s="1" t="str">
        <f>IF(AND(Orders[[#This Row],[Order Value]]&gt;50000,Orders[[#This Row],[Status]]="Completed"),"Yes","No")</f>
        <v>No</v>
      </c>
      <c r="R2525" s="1" t="str">
        <f>IF(OR(Orders[[#This Row],[Region]]="Dhaka",Orders[[#This Row],[Region]]="Chattogram"),"Priority","Standard")</f>
        <v>Standard</v>
      </c>
      <c r="S2525" s="1" t="str">
        <f>_xlfn.CONCAT(Orders[[#This Row],[OrderID]],Orders[[#This Row],[CustomerID]],Orders[[#This Row],[Order Value]])</f>
        <v>O00119C031880093.16</v>
      </c>
    </row>
    <row r="2526" spans="1:19" x14ac:dyDescent="0.25">
      <c r="A2526" s="1" t="s">
        <v>2984</v>
      </c>
      <c r="B2526" s="1" t="s">
        <v>1210</v>
      </c>
      <c r="C2526" s="1" t="s">
        <v>178</v>
      </c>
      <c r="D2526" s="1" t="str">
        <f>VLOOKUP(C2526,Products[],2,FALSE)</f>
        <v>Personal Care Mini 570</v>
      </c>
      <c r="E2526" s="1" t="str">
        <f>VLOOKUP(Orders[[#This Row],[ProductID]],Products[],3,FALSE)</f>
        <v>Groceries</v>
      </c>
      <c r="F2526" s="1" t="s">
        <v>23</v>
      </c>
      <c r="G2526" s="1" t="str">
        <f>_xlfn.XLOOKUP(Orders[[#This Row],[CustomerID]],'Customers'!A:A,'Customers'!E:E)</f>
        <v>Consumer</v>
      </c>
      <c r="H2526" s="2">
        <v>45517</v>
      </c>
      <c r="I2526" s="2">
        <v>45524</v>
      </c>
      <c r="J2526">
        <v>23</v>
      </c>
      <c r="K2526">
        <v>2396.1799999999998</v>
      </c>
      <c r="L2526">
        <v>0</v>
      </c>
      <c r="M2526" s="1" t="s">
        <v>43</v>
      </c>
      <c r="N2526" s="1" t="s">
        <v>15</v>
      </c>
      <c r="O2526" s="1" t="s">
        <v>24</v>
      </c>
      <c r="P2526" s="3">
        <f>Orders[[#This Row],[Quantity]]*Orders[[#This Row],[UnitPrice]]*(1-Orders[[#This Row],[Discount]])</f>
        <v>55112.14</v>
      </c>
      <c r="Q2526" s="1" t="str">
        <f>IF(AND(Orders[[#This Row],[Order Value]]&gt;50000,Orders[[#This Row],[Status]]="Completed"),"Yes","No")</f>
        <v>No</v>
      </c>
      <c r="R2526" s="1" t="str">
        <f>IF(OR(Orders[[#This Row],[Region]]="Dhaka",Orders[[#This Row],[Region]]="Chattogram"),"Priority","Standard")</f>
        <v>Standard</v>
      </c>
      <c r="S2526" s="1" t="str">
        <f>_xlfn.CONCAT(Orders[[#This Row],[OrderID]],Orders[[#This Row],[CustomerID]],Orders[[#This Row],[Order Value]])</f>
        <v>O04046C045155112.14</v>
      </c>
    </row>
    <row r="2527" spans="1:19" x14ac:dyDescent="0.25">
      <c r="A2527" s="1" t="s">
        <v>2985</v>
      </c>
      <c r="B2527" s="1" t="s">
        <v>1350</v>
      </c>
      <c r="C2527" s="1" t="s">
        <v>65</v>
      </c>
      <c r="D2527" s="1" t="str">
        <f>VLOOKUP(C2527,Products[],2,FALSE)</f>
        <v>Household Classic 671</v>
      </c>
      <c r="E2527" s="1" t="str">
        <f>VLOOKUP(Orders[[#This Row],[ProductID]],Products[],3,FALSE)</f>
        <v>Groceries</v>
      </c>
      <c r="F2527" s="1" t="s">
        <v>63</v>
      </c>
      <c r="G2527" s="1" t="str">
        <f>_xlfn.XLOOKUP(Orders[[#This Row],[CustomerID]],'Customers'!A:A,'Customers'!E:E)</f>
        <v>Consumer</v>
      </c>
      <c r="H2527" s="2">
        <v>45556</v>
      </c>
      <c r="I2527" s="2">
        <v>45560</v>
      </c>
      <c r="J2527">
        <v>10</v>
      </c>
      <c r="K2527">
        <v>6418.87</v>
      </c>
      <c r="L2527">
        <v>0</v>
      </c>
      <c r="M2527" s="1" t="s">
        <v>39</v>
      </c>
      <c r="N2527" s="1" t="s">
        <v>28</v>
      </c>
      <c r="O2527" s="1" t="s">
        <v>35</v>
      </c>
      <c r="P2527" s="3">
        <f>Orders[[#This Row],[Quantity]]*Orders[[#This Row],[UnitPrice]]*(1-Orders[[#This Row],[Discount]])</f>
        <v>64188.7</v>
      </c>
      <c r="Q2527" s="1" t="str">
        <f>IF(AND(Orders[[#This Row],[Order Value]]&gt;50000,Orders[[#This Row],[Status]]="Completed"),"Yes","No")</f>
        <v>No</v>
      </c>
      <c r="R2527" s="1" t="str">
        <f>IF(OR(Orders[[#This Row],[Region]]="Dhaka",Orders[[#This Row],[Region]]="Chattogram"),"Priority","Standard")</f>
        <v>Standard</v>
      </c>
      <c r="S2527" s="1" t="str">
        <f>_xlfn.CONCAT(Orders[[#This Row],[OrderID]],Orders[[#This Row],[CustomerID]],Orders[[#This Row],[Order Value]])</f>
        <v>O04159C016764188.7</v>
      </c>
    </row>
    <row r="2528" spans="1:19" x14ac:dyDescent="0.25">
      <c r="A2528" s="1" t="s">
        <v>2986</v>
      </c>
      <c r="B2528" s="1" t="s">
        <v>497</v>
      </c>
      <c r="C2528" s="1" t="s">
        <v>111</v>
      </c>
      <c r="D2528" s="1" t="str">
        <f>VLOOKUP(C2528,Products[],2,FALSE)</f>
        <v>Footwear Eco 867</v>
      </c>
      <c r="E2528" s="1" t="str">
        <f>VLOOKUP(Orders[[#This Row],[ProductID]],Products[],3,FALSE)</f>
        <v>Apparel</v>
      </c>
      <c r="F2528" s="1" t="s">
        <v>125</v>
      </c>
      <c r="G2528" s="1" t="str">
        <f>_xlfn.XLOOKUP(Orders[[#This Row],[CustomerID]],'Customers'!A:A,'Customers'!E:E)</f>
        <v>Consumer</v>
      </c>
      <c r="H2528" s="2">
        <v>45840</v>
      </c>
      <c r="I2528" s="2">
        <v>45852</v>
      </c>
      <c r="J2528">
        <v>18</v>
      </c>
      <c r="K2528">
        <v>973.16</v>
      </c>
      <c r="L2528">
        <v>0.1</v>
      </c>
      <c r="M2528" s="1" t="s">
        <v>52</v>
      </c>
      <c r="N2528" s="1" t="s">
        <v>15</v>
      </c>
      <c r="O2528" s="1" t="s">
        <v>24</v>
      </c>
      <c r="P2528" s="3">
        <f>Orders[[#This Row],[Quantity]]*Orders[[#This Row],[UnitPrice]]*(1-Orders[[#This Row],[Discount]])</f>
        <v>15765.192000000001</v>
      </c>
      <c r="Q2528" s="1" t="str">
        <f>IF(AND(Orders[[#This Row],[Order Value]]&gt;50000,Orders[[#This Row],[Status]]="Completed"),"Yes","No")</f>
        <v>No</v>
      </c>
      <c r="R2528" s="1" t="str">
        <f>IF(OR(Orders[[#This Row],[Region]]="Dhaka",Orders[[#This Row],[Region]]="Chattogram"),"Priority","Standard")</f>
        <v>Priority</v>
      </c>
      <c r="S2528" s="1" t="str">
        <f>_xlfn.CONCAT(Orders[[#This Row],[OrderID]],Orders[[#This Row],[CustomerID]],Orders[[#This Row],[Order Value]])</f>
        <v>O03215C031615765.192</v>
      </c>
    </row>
    <row r="2529" spans="1:19" x14ac:dyDescent="0.25">
      <c r="A2529" s="1" t="s">
        <v>2987</v>
      </c>
      <c r="B2529" s="1" t="s">
        <v>873</v>
      </c>
      <c r="C2529" s="1" t="s">
        <v>174</v>
      </c>
      <c r="D2529" s="1" t="str">
        <f>VLOOKUP(C2529,Products[],2,FALSE)</f>
        <v>Women Eco 309</v>
      </c>
      <c r="E2529" s="1" t="str">
        <f>VLOOKUP(Orders[[#This Row],[ProductID]],Products[],3,FALSE)</f>
        <v>Apparel</v>
      </c>
      <c r="F2529" s="1" t="s">
        <v>33</v>
      </c>
      <c r="G2529" s="1" t="str">
        <f>_xlfn.XLOOKUP(Orders[[#This Row],[CustomerID]],'Customers'!A:A,'Customers'!E:E)</f>
        <v>Corporate</v>
      </c>
      <c r="H2529" s="2">
        <v>46012</v>
      </c>
      <c r="I2529" s="2">
        <v>46021</v>
      </c>
      <c r="J2529">
        <v>17</v>
      </c>
      <c r="K2529">
        <v>5715.02</v>
      </c>
      <c r="L2529">
        <v>0.05</v>
      </c>
      <c r="M2529" s="1" t="s">
        <v>52</v>
      </c>
      <c r="N2529" s="1" t="s">
        <v>15</v>
      </c>
      <c r="O2529" s="1" t="s">
        <v>21</v>
      </c>
      <c r="P2529" s="3">
        <f>Orders[[#This Row],[Quantity]]*Orders[[#This Row],[UnitPrice]]*(1-Orders[[#This Row],[Discount]])</f>
        <v>92297.573000000004</v>
      </c>
      <c r="Q2529" s="1" t="str">
        <f>IF(AND(Orders[[#This Row],[Order Value]]&gt;50000,Orders[[#This Row],[Status]]="Completed"),"Yes","No")</f>
        <v>No</v>
      </c>
      <c r="R2529" s="1" t="str">
        <f>IF(OR(Orders[[#This Row],[Region]]="Dhaka",Orders[[#This Row],[Region]]="Chattogram"),"Priority","Standard")</f>
        <v>Priority</v>
      </c>
      <c r="S2529" s="1" t="str">
        <f>_xlfn.CONCAT(Orders[[#This Row],[OrderID]],Orders[[#This Row],[CustomerID]],Orders[[#This Row],[Order Value]])</f>
        <v>O00938C007492297.573</v>
      </c>
    </row>
    <row r="2530" spans="1:19" x14ac:dyDescent="0.25">
      <c r="A2530" s="1" t="s">
        <v>2988</v>
      </c>
      <c r="B2530" s="1" t="s">
        <v>1184</v>
      </c>
      <c r="C2530" s="1" t="s">
        <v>159</v>
      </c>
      <c r="D2530" s="1" t="str">
        <f>VLOOKUP(C2530,Products[],2,FALSE)</f>
        <v>Kids Pro 394</v>
      </c>
      <c r="E2530" s="1" t="str">
        <f>VLOOKUP(Orders[[#This Row],[ProductID]],Products[],3,FALSE)</f>
        <v>Apparel</v>
      </c>
      <c r="F2530" s="1" t="s">
        <v>152</v>
      </c>
      <c r="G2530" s="1" t="str">
        <f>_xlfn.XLOOKUP(Orders[[#This Row],[CustomerID]],'Customers'!A:A,'Customers'!E:E)</f>
        <v>Consumer</v>
      </c>
      <c r="H2530" s="2">
        <v>46012</v>
      </c>
      <c r="I2530" s="2">
        <v>46014</v>
      </c>
      <c r="J2530">
        <v>2</v>
      </c>
      <c r="K2530">
        <v>6009.76</v>
      </c>
      <c r="L2530">
        <v>0</v>
      </c>
      <c r="M2530" s="1" t="s">
        <v>14</v>
      </c>
      <c r="N2530" s="1" t="s">
        <v>84</v>
      </c>
      <c r="O2530" s="1" t="s">
        <v>24</v>
      </c>
      <c r="P2530" s="3">
        <f>Orders[[#This Row],[Quantity]]*Orders[[#This Row],[UnitPrice]]*(1-Orders[[#This Row],[Discount]])</f>
        <v>12019.52</v>
      </c>
      <c r="Q2530" s="1" t="str">
        <f>IF(AND(Orders[[#This Row],[Order Value]]&gt;50000,Orders[[#This Row],[Status]]="Completed"),"Yes","No")</f>
        <v>No</v>
      </c>
      <c r="R2530" s="1" t="str">
        <f>IF(OR(Orders[[#This Row],[Region]]="Dhaka",Orders[[#This Row],[Region]]="Chattogram"),"Priority","Standard")</f>
        <v>Standard</v>
      </c>
      <c r="S2530" s="1" t="str">
        <f>_xlfn.CONCAT(Orders[[#This Row],[OrderID]],Orders[[#This Row],[CustomerID]],Orders[[#This Row],[Order Value]])</f>
        <v>O00677C036912019.52</v>
      </c>
    </row>
    <row r="2531" spans="1:19" x14ac:dyDescent="0.25">
      <c r="A2531" s="1" t="s">
        <v>771</v>
      </c>
      <c r="B2531" s="1" t="s">
        <v>223</v>
      </c>
      <c r="C2531" s="1" t="s">
        <v>114</v>
      </c>
      <c r="D2531" s="1" t="str">
        <f>VLOOKUP(C2531,Products[],2,FALSE)</f>
        <v>Snacks Standard 963</v>
      </c>
      <c r="E2531" s="1" t="str">
        <f>VLOOKUP(Orders[[#This Row],[ProductID]],Products[],3,FALSE)</f>
        <v>Groceries</v>
      </c>
      <c r="F2531" s="1" t="s">
        <v>51</v>
      </c>
      <c r="G2531" s="1" t="str">
        <f>_xlfn.XLOOKUP(Orders[[#This Row],[CustomerID]],'Customers'!A:A,'Customers'!E:E)</f>
        <v>Consumer</v>
      </c>
      <c r="H2531" s="2">
        <v>45783</v>
      </c>
      <c r="I2531" s="2">
        <v>45794</v>
      </c>
      <c r="J2531">
        <v>8</v>
      </c>
      <c r="K2531">
        <v>5095.26</v>
      </c>
      <c r="L2531">
        <v>0</v>
      </c>
      <c r="M2531" s="1" t="s">
        <v>39</v>
      </c>
      <c r="N2531" s="1" t="s">
        <v>34</v>
      </c>
      <c r="O2531" s="1" t="s">
        <v>35</v>
      </c>
      <c r="P2531" s="3">
        <f>Orders[[#This Row],[Quantity]]*Orders[[#This Row],[UnitPrice]]*(1-Orders[[#This Row],[Discount]])</f>
        <v>40762.080000000002</v>
      </c>
      <c r="Q2531" s="1" t="str">
        <f>IF(AND(Orders[[#This Row],[Order Value]]&gt;50000,Orders[[#This Row],[Status]]="Completed"),"Yes","No")</f>
        <v>No</v>
      </c>
      <c r="R2531" s="1" t="str">
        <f>IF(OR(Orders[[#This Row],[Region]]="Dhaka",Orders[[#This Row],[Region]]="Chattogram"),"Priority","Standard")</f>
        <v>Standard</v>
      </c>
      <c r="S2531" s="1" t="str">
        <f>_xlfn.CONCAT(Orders[[#This Row],[OrderID]],Orders[[#This Row],[CustomerID]],Orders[[#This Row],[Order Value]])</f>
        <v>O03062C014540762.08</v>
      </c>
    </row>
    <row r="2532" spans="1:19" x14ac:dyDescent="0.25">
      <c r="A2532" s="1" t="s">
        <v>2989</v>
      </c>
      <c r="B2532" s="1" t="s">
        <v>505</v>
      </c>
      <c r="C2532" s="1" t="s">
        <v>267</v>
      </c>
      <c r="D2532" s="1" t="str">
        <f>VLOOKUP(C2532,Products[],2,FALSE)</f>
        <v>Decor Prime 953</v>
      </c>
      <c r="E2532" s="1" t="str">
        <f>VLOOKUP(Orders[[#This Row],[ProductID]],Products[],3,FALSE)</f>
        <v>Furniture</v>
      </c>
      <c r="F2532" s="1" t="s">
        <v>42</v>
      </c>
      <c r="G2532" s="1" t="str">
        <f>_xlfn.XLOOKUP(Orders[[#This Row],[CustomerID]],'Customers'!A:A,'Customers'!E:E)</f>
        <v>consumer</v>
      </c>
      <c r="H2532" s="2">
        <v>45594</v>
      </c>
      <c r="I2532" s="2">
        <v>45607</v>
      </c>
      <c r="J2532">
        <v>1</v>
      </c>
      <c r="K2532">
        <v>1457.19</v>
      </c>
      <c r="L2532">
        <v>0</v>
      </c>
      <c r="M2532" s="1" t="s">
        <v>20</v>
      </c>
      <c r="N2532" s="1" t="s">
        <v>34</v>
      </c>
      <c r="O2532" s="1" t="s">
        <v>24</v>
      </c>
      <c r="P2532" s="3">
        <f>Orders[[#This Row],[Quantity]]*Orders[[#This Row],[UnitPrice]]*(1-Orders[[#This Row],[Discount]])</f>
        <v>1457.19</v>
      </c>
      <c r="Q2532" s="1" t="str">
        <f>IF(AND(Orders[[#This Row],[Order Value]]&gt;50000,Orders[[#This Row],[Status]]="Completed"),"Yes","No")</f>
        <v>No</v>
      </c>
      <c r="R2532" s="1" t="str">
        <f>IF(OR(Orders[[#This Row],[Region]]="Dhaka",Orders[[#This Row],[Region]]="Chattogram"),"Priority","Standard")</f>
        <v>Priority</v>
      </c>
      <c r="S2532" s="1" t="str">
        <f>_xlfn.CONCAT(Orders[[#This Row],[OrderID]],Orders[[#This Row],[CustomerID]],Orders[[#This Row],[Order Value]])</f>
        <v>O02661C04701457.19</v>
      </c>
    </row>
    <row r="2533" spans="1:19" x14ac:dyDescent="0.25">
      <c r="A2533" s="1" t="s">
        <v>2990</v>
      </c>
      <c r="B2533" s="1" t="s">
        <v>543</v>
      </c>
      <c r="C2533" s="1" t="s">
        <v>102</v>
      </c>
      <c r="D2533" s="1" t="str">
        <f>VLOOKUP(C2533,Products[],2,FALSE)</f>
        <v>Pens Mini 821</v>
      </c>
      <c r="E2533" s="1" t="str">
        <f>VLOOKUP(Orders[[#This Row],[ProductID]],Products[],3,FALSE)</f>
        <v>Office Supplies</v>
      </c>
      <c r="F2533" s="1" t="s">
        <v>63</v>
      </c>
      <c r="G2533" s="1" t="str">
        <f>_xlfn.XLOOKUP(Orders[[#This Row],[CustomerID]],'Customers'!A:A,'Customers'!E:E)</f>
        <v>Home Office</v>
      </c>
      <c r="H2533" s="2">
        <v>45674</v>
      </c>
      <c r="I2533" s="2">
        <v>45676</v>
      </c>
      <c r="J2533">
        <v>22</v>
      </c>
      <c r="K2533">
        <v>6356.29</v>
      </c>
      <c r="L2533">
        <v>0.2</v>
      </c>
      <c r="M2533" s="1" t="s">
        <v>52</v>
      </c>
      <c r="N2533" s="1" t="s">
        <v>84</v>
      </c>
      <c r="O2533" s="1" t="s">
        <v>21</v>
      </c>
      <c r="P2533" s="3">
        <f>Orders[[#This Row],[Quantity]]*Orders[[#This Row],[UnitPrice]]*(1-Orders[[#This Row],[Discount]])</f>
        <v>111870.70400000001</v>
      </c>
      <c r="Q2533" s="1" t="str">
        <f>IF(AND(Orders[[#This Row],[Order Value]]&gt;50000,Orders[[#This Row],[Status]]="Completed"),"Yes","No")</f>
        <v>No</v>
      </c>
      <c r="R2533" s="1" t="str">
        <f>IF(OR(Orders[[#This Row],[Region]]="Dhaka",Orders[[#This Row],[Region]]="Chattogram"),"Priority","Standard")</f>
        <v>Priority</v>
      </c>
      <c r="S2533" s="1" t="str">
        <f>_xlfn.CONCAT(Orders[[#This Row],[OrderID]],Orders[[#This Row],[CustomerID]],Orders[[#This Row],[Order Value]])</f>
        <v>O05254C0498111870.704</v>
      </c>
    </row>
    <row r="2534" spans="1:19" x14ac:dyDescent="0.25">
      <c r="A2534" s="1" t="s">
        <v>2991</v>
      </c>
      <c r="B2534" s="1" t="s">
        <v>193</v>
      </c>
      <c r="C2534" s="1" t="s">
        <v>267</v>
      </c>
      <c r="D2534" s="1" t="str">
        <f>VLOOKUP(C2534,Products[],2,FALSE)</f>
        <v>Decor Prime 953</v>
      </c>
      <c r="E2534" s="1" t="str">
        <f>VLOOKUP(Orders[[#This Row],[ProductID]],Products[],3,FALSE)</f>
        <v>Furniture</v>
      </c>
      <c r="F2534" s="1" t="s">
        <v>55</v>
      </c>
      <c r="G2534" s="1" t="str">
        <f>_xlfn.XLOOKUP(Orders[[#This Row],[CustomerID]],'Customers'!A:A,'Customers'!E:E)</f>
        <v>Corporate</v>
      </c>
      <c r="H2534" s="2">
        <v>45411</v>
      </c>
      <c r="I2534" s="2">
        <v>45416</v>
      </c>
      <c r="J2534">
        <v>10</v>
      </c>
      <c r="K2534">
        <v>1965.8</v>
      </c>
      <c r="L2534">
        <v>0.2</v>
      </c>
      <c r="M2534" s="1" t="s">
        <v>43</v>
      </c>
      <c r="N2534" s="1" t="s">
        <v>28</v>
      </c>
      <c r="O2534" s="1" t="s">
        <v>35</v>
      </c>
      <c r="P2534" s="3">
        <f>Orders[[#This Row],[Quantity]]*Orders[[#This Row],[UnitPrice]]*(1-Orders[[#This Row],[Discount]])</f>
        <v>15726.400000000001</v>
      </c>
      <c r="Q2534" s="1" t="str">
        <f>IF(AND(Orders[[#This Row],[Order Value]]&gt;50000,Orders[[#This Row],[Status]]="Completed"),"Yes","No")</f>
        <v>No</v>
      </c>
      <c r="R2534" s="1" t="str">
        <f>IF(OR(Orders[[#This Row],[Region]]="Dhaka",Orders[[#This Row],[Region]]="Chattogram"),"Priority","Standard")</f>
        <v>Standard</v>
      </c>
      <c r="S2534" s="1" t="str">
        <f>_xlfn.CONCAT(Orders[[#This Row],[OrderID]],Orders[[#This Row],[CustomerID]],Orders[[#This Row],[Order Value]])</f>
        <v>O05935C013715726.4</v>
      </c>
    </row>
    <row r="2535" spans="1:19" hidden="1" x14ac:dyDescent="0.25">
      <c r="A2535" s="1" t="s">
        <v>2992</v>
      </c>
      <c r="B2535" s="1" t="s">
        <v>229</v>
      </c>
      <c r="C2535" s="1" t="s">
        <v>248</v>
      </c>
      <c r="D2535" s="1" t="e">
        <f>VLOOKUP(C2535,Products[],2,FALSE)</f>
        <v>#N/A</v>
      </c>
      <c r="E2535" s="1" t="e">
        <f>VLOOKUP(Orders[[#This Row],[ProductID]],Products[],3,FALSE)</f>
        <v>#N/A</v>
      </c>
      <c r="F2535" s="1" t="s">
        <v>152</v>
      </c>
      <c r="G2535" s="1" t="str">
        <f>_xlfn.XLOOKUP(Orders[[#This Row],[CustomerID]],'Customers'!A:A,'Customers'!E:E)</f>
        <v>consumer</v>
      </c>
      <c r="H2535" s="2">
        <v>45749</v>
      </c>
      <c r="I2535" s="2">
        <v>45749</v>
      </c>
      <c r="J2535">
        <v>23</v>
      </c>
      <c r="K2535">
        <v>4410.84</v>
      </c>
      <c r="L2535">
        <v>0.15</v>
      </c>
      <c r="M2535" s="1" t="s">
        <v>39</v>
      </c>
      <c r="N2535" s="1" t="s">
        <v>34</v>
      </c>
      <c r="O2535" s="1" t="s">
        <v>29</v>
      </c>
      <c r="P2535" s="3">
        <f>Orders[[#This Row],[Quantity]]*Orders[[#This Row],[UnitPrice]]*(1-Orders[[#This Row],[Discount]])</f>
        <v>86231.922000000006</v>
      </c>
      <c r="Q2535" s="1" t="str">
        <f>IF(AND(Orders[[#This Row],[Order Value]]&gt;50000,Orders[[#This Row],[Status]]="Completed"),"Yes","No")</f>
        <v>Yes</v>
      </c>
      <c r="R2535" s="1" t="str">
        <f>IF(OR(Orders[[#This Row],[Region]]="Dhaka",Orders[[#This Row],[Region]]="Chattogram"),"Priority","Standard")</f>
        <v>Standard</v>
      </c>
      <c r="S2535" s="1" t="str">
        <f>_xlfn.CONCAT(Orders[[#This Row],[OrderID]],Orders[[#This Row],[CustomerID]],Orders[[#This Row],[Order Value]])</f>
        <v>O00355C048786231.922</v>
      </c>
    </row>
    <row r="2536" spans="1:19" x14ac:dyDescent="0.25">
      <c r="A2536" s="1" t="s">
        <v>2993</v>
      </c>
      <c r="B2536" s="1" t="s">
        <v>411</v>
      </c>
      <c r="C2536" s="1" t="s">
        <v>18</v>
      </c>
      <c r="D2536" s="1" t="str">
        <f>VLOOKUP(C2536,Products[],2,FALSE)</f>
        <v>Labels Deluxe 800</v>
      </c>
      <c r="E2536" s="1" t="str">
        <f>VLOOKUP(Orders[[#This Row],[ProductID]],Products[],3,FALSE)</f>
        <v>Office Supplies</v>
      </c>
      <c r="F2536" s="1" t="s">
        <v>82</v>
      </c>
      <c r="G2536" s="1" t="str">
        <f>_xlfn.XLOOKUP(Orders[[#This Row],[CustomerID]],'Customers'!A:A,'Customers'!E:E)</f>
        <v>Corporate</v>
      </c>
      <c r="H2536" s="2">
        <v>45857</v>
      </c>
      <c r="I2536" s="2">
        <v>45863</v>
      </c>
      <c r="J2536">
        <v>15</v>
      </c>
      <c r="K2536">
        <v>2878.33</v>
      </c>
      <c r="L2536">
        <v>0.2</v>
      </c>
      <c r="M2536" s="1" t="s">
        <v>20</v>
      </c>
      <c r="N2536" s="1" t="s">
        <v>34</v>
      </c>
      <c r="O2536" s="1" t="s">
        <v>21</v>
      </c>
      <c r="P2536" s="3">
        <f>Orders[[#This Row],[Quantity]]*Orders[[#This Row],[UnitPrice]]*(1-Orders[[#This Row],[Discount]])</f>
        <v>34539.96</v>
      </c>
      <c r="Q2536" s="1" t="str">
        <f>IF(AND(Orders[[#This Row],[Order Value]]&gt;50000,Orders[[#This Row],[Status]]="Completed"),"Yes","No")</f>
        <v>No</v>
      </c>
      <c r="R2536" s="1" t="str">
        <f>IF(OR(Orders[[#This Row],[Region]]="Dhaka",Orders[[#This Row],[Region]]="Chattogram"),"Priority","Standard")</f>
        <v>Priority</v>
      </c>
      <c r="S2536" s="1" t="str">
        <f>_xlfn.CONCAT(Orders[[#This Row],[OrderID]],Orders[[#This Row],[CustomerID]],Orders[[#This Row],[Order Value]])</f>
        <v>O05761C049534539.96</v>
      </c>
    </row>
    <row r="2537" spans="1:19" hidden="1" x14ac:dyDescent="0.25">
      <c r="A2537" s="1" t="s">
        <v>2994</v>
      </c>
      <c r="B2537" s="1" t="s">
        <v>17</v>
      </c>
      <c r="C2537" s="1" t="s">
        <v>248</v>
      </c>
      <c r="D2537" s="1" t="e">
        <f>VLOOKUP(C2537,Products[],2,FALSE)</f>
        <v>#N/A</v>
      </c>
      <c r="E2537" s="1" t="e">
        <f>VLOOKUP(Orders[[#This Row],[ProductID]],Products[],3,FALSE)</f>
        <v>#N/A</v>
      </c>
      <c r="F2537" s="1" t="s">
        <v>47</v>
      </c>
      <c r="G2537" s="1" t="str">
        <f>_xlfn.XLOOKUP(Orders[[#This Row],[CustomerID]],'Customers'!A:A,'Customers'!E:E)</f>
        <v>Corporate</v>
      </c>
      <c r="H2537" s="2">
        <v>45769</v>
      </c>
      <c r="I2537" s="2">
        <v>45767</v>
      </c>
      <c r="J2537">
        <v>8</v>
      </c>
      <c r="K2537">
        <v>2006.84</v>
      </c>
      <c r="L2537">
        <v>0</v>
      </c>
      <c r="M2537" s="1" t="s">
        <v>43</v>
      </c>
      <c r="N2537" s="1" t="s">
        <v>34</v>
      </c>
      <c r="O2537" s="1" t="s">
        <v>29</v>
      </c>
      <c r="P2537" s="3">
        <f>Orders[[#This Row],[Quantity]]*Orders[[#This Row],[UnitPrice]]*(1-Orders[[#This Row],[Discount]])</f>
        <v>16054.72</v>
      </c>
      <c r="Q2537" s="1" t="str">
        <f>IF(AND(Orders[[#This Row],[Order Value]]&gt;50000,Orders[[#This Row],[Status]]="Completed"),"Yes","No")</f>
        <v>No</v>
      </c>
      <c r="R2537" s="1" t="str">
        <f>IF(OR(Orders[[#This Row],[Region]]="Dhaka",Orders[[#This Row],[Region]]="Chattogram"),"Priority","Standard")</f>
        <v>Standard</v>
      </c>
      <c r="S2537" s="1" t="str">
        <f>_xlfn.CONCAT(Orders[[#This Row],[OrderID]],Orders[[#This Row],[CustomerID]],Orders[[#This Row],[Order Value]])</f>
        <v>O00117C000916054.72</v>
      </c>
    </row>
    <row r="2538" spans="1:19" x14ac:dyDescent="0.25">
      <c r="A2538" s="1" t="s">
        <v>2995</v>
      </c>
      <c r="B2538" s="1" t="s">
        <v>232</v>
      </c>
      <c r="C2538" s="1" t="s">
        <v>114</v>
      </c>
      <c r="D2538" s="1" t="str">
        <f>VLOOKUP(C2538,Products[],2,FALSE)</f>
        <v>Snacks Standard 963</v>
      </c>
      <c r="E2538" s="1" t="str">
        <f>VLOOKUP(Orders[[#This Row],[ProductID]],Products[],3,FALSE)</f>
        <v>Groceries</v>
      </c>
      <c r="F2538" s="1" t="s">
        <v>23</v>
      </c>
      <c r="G2538" s="1" t="str">
        <f>_xlfn.XLOOKUP(Orders[[#This Row],[CustomerID]],'Customers'!A:A,'Customers'!E:E)</f>
        <v>SMB</v>
      </c>
      <c r="H2538" s="2">
        <v>45889</v>
      </c>
      <c r="I2538" s="2">
        <v>45900</v>
      </c>
      <c r="J2538">
        <v>18</v>
      </c>
      <c r="K2538">
        <v>3803.2</v>
      </c>
      <c r="L2538">
        <v>0.15</v>
      </c>
      <c r="M2538" s="1" t="s">
        <v>14</v>
      </c>
      <c r="N2538" s="1" t="s">
        <v>34</v>
      </c>
      <c r="O2538" s="1" t="s">
        <v>21</v>
      </c>
      <c r="P2538" s="3">
        <f>Orders[[#This Row],[Quantity]]*Orders[[#This Row],[UnitPrice]]*(1-Orders[[#This Row],[Discount]])</f>
        <v>58188.959999999992</v>
      </c>
      <c r="Q2538" s="1" t="str">
        <f>IF(AND(Orders[[#This Row],[Order Value]]&gt;50000,Orders[[#This Row],[Status]]="Completed"),"Yes","No")</f>
        <v>Yes</v>
      </c>
      <c r="R2538" s="1" t="str">
        <f>IF(OR(Orders[[#This Row],[Region]]="Dhaka",Orders[[#This Row],[Region]]="Chattogram"),"Priority","Standard")</f>
        <v>Standard</v>
      </c>
      <c r="S2538" s="1" t="str">
        <f>_xlfn.CONCAT(Orders[[#This Row],[OrderID]],Orders[[#This Row],[CustomerID]],Orders[[#This Row],[Order Value]])</f>
        <v>O00211C010558188.96</v>
      </c>
    </row>
    <row r="2539" spans="1:19" x14ac:dyDescent="0.25">
      <c r="A2539" s="1" t="s">
        <v>2996</v>
      </c>
      <c r="B2539" s="1" t="s">
        <v>656</v>
      </c>
      <c r="C2539" s="1" t="s">
        <v>194</v>
      </c>
      <c r="D2539" s="1" t="str">
        <f>VLOOKUP(C2539,Products[],2,FALSE)</f>
        <v>Pens Mini 388</v>
      </c>
      <c r="E2539" s="1" t="str">
        <f>VLOOKUP(Orders[[#This Row],[ProductID]],Products[],3,FALSE)</f>
        <v>Office Supplies</v>
      </c>
      <c r="F2539" s="1" t="s">
        <v>51</v>
      </c>
      <c r="G2539" s="1" t="str">
        <f>_xlfn.XLOOKUP(Orders[[#This Row],[CustomerID]],'Customers'!A:A,'Customers'!E:E)</f>
        <v>Consumer</v>
      </c>
      <c r="H2539" s="2">
        <v>45305</v>
      </c>
      <c r="I2539" s="2">
        <v>45316</v>
      </c>
      <c r="J2539">
        <v>14</v>
      </c>
      <c r="K2539">
        <v>3369.42</v>
      </c>
      <c r="L2539">
        <v>0.15</v>
      </c>
      <c r="M2539" s="1" t="s">
        <v>43</v>
      </c>
      <c r="N2539" s="1" t="s">
        <v>84</v>
      </c>
      <c r="O2539" s="1" t="s">
        <v>21</v>
      </c>
      <c r="P2539" s="3">
        <f>Orders[[#This Row],[Quantity]]*Orders[[#This Row],[UnitPrice]]*(1-Orders[[#This Row],[Discount]])</f>
        <v>40096.098000000005</v>
      </c>
      <c r="Q2539" s="1" t="str">
        <f>IF(AND(Orders[[#This Row],[Order Value]]&gt;50000,Orders[[#This Row],[Status]]="Completed"),"Yes","No")</f>
        <v>No</v>
      </c>
      <c r="R2539" s="1" t="str">
        <f>IF(OR(Orders[[#This Row],[Region]]="Dhaka",Orders[[#This Row],[Region]]="Chattogram"),"Priority","Standard")</f>
        <v>Standard</v>
      </c>
      <c r="S2539" s="1" t="str">
        <f>_xlfn.CONCAT(Orders[[#This Row],[OrderID]],Orders[[#This Row],[CustomerID]],Orders[[#This Row],[Order Value]])</f>
        <v>O04014C006040096.098</v>
      </c>
    </row>
    <row r="2540" spans="1:19" x14ac:dyDescent="0.25">
      <c r="A2540" s="1" t="s">
        <v>2997</v>
      </c>
      <c r="B2540" s="1" t="s">
        <v>247</v>
      </c>
      <c r="C2540" s="1" t="s">
        <v>160</v>
      </c>
      <c r="D2540" s="1" t="str">
        <f>VLOOKUP(C2540,Products[],2,FALSE)</f>
        <v>Audio Pro 619</v>
      </c>
      <c r="E2540" s="1" t="str">
        <f>VLOOKUP(Orders[[#This Row],[ProductID]],Products[],3,FALSE)</f>
        <v>Electronics</v>
      </c>
      <c r="F2540" s="1" t="s">
        <v>105</v>
      </c>
      <c r="G2540" s="1" t="str">
        <f>_xlfn.XLOOKUP(Orders[[#This Row],[CustomerID]],'Customers'!A:A,'Customers'!E:E)</f>
        <v>consumer</v>
      </c>
      <c r="H2540" s="2">
        <v>45507</v>
      </c>
      <c r="I2540" s="2">
        <v>45508</v>
      </c>
      <c r="J2540">
        <v>3</v>
      </c>
      <c r="K2540">
        <v>298.68</v>
      </c>
      <c r="L2540">
        <v>0.15</v>
      </c>
      <c r="M2540" s="1" t="s">
        <v>43</v>
      </c>
      <c r="N2540" s="1" t="s">
        <v>15</v>
      </c>
      <c r="O2540" s="1" t="s">
        <v>21</v>
      </c>
      <c r="P2540" s="3">
        <f>Orders[[#This Row],[Quantity]]*Orders[[#This Row],[UnitPrice]]*(1-Orders[[#This Row],[Discount]])</f>
        <v>761.6339999999999</v>
      </c>
      <c r="Q2540" s="1" t="str">
        <f>IF(AND(Orders[[#This Row],[Order Value]]&gt;50000,Orders[[#This Row],[Status]]="Completed"),"Yes","No")</f>
        <v>No</v>
      </c>
      <c r="R2540" s="1" t="str">
        <f>IF(OR(Orders[[#This Row],[Region]]="Dhaka",Orders[[#This Row],[Region]]="Chattogram"),"Priority","Standard")</f>
        <v>Standard</v>
      </c>
      <c r="S2540" s="1" t="str">
        <f>_xlfn.CONCAT(Orders[[#This Row],[OrderID]],Orders[[#This Row],[CustomerID]],Orders[[#This Row],[Order Value]])</f>
        <v>O04108C0069761.634</v>
      </c>
    </row>
    <row r="2541" spans="1:19" x14ac:dyDescent="0.25">
      <c r="A2541" s="1" t="s">
        <v>2998</v>
      </c>
      <c r="B2541" s="1" t="s">
        <v>1230</v>
      </c>
      <c r="C2541" s="1" t="s">
        <v>78</v>
      </c>
      <c r="D2541" s="1" t="str">
        <f>VLOOKUP(C2541,Products[],2,FALSE)</f>
        <v>Personal Care Eco 185</v>
      </c>
      <c r="E2541" s="1" t="str">
        <f>VLOOKUP(Orders[[#This Row],[ProductID]],Products[],3,FALSE)</f>
        <v>Groceries</v>
      </c>
      <c r="F2541" s="1" t="s">
        <v>47</v>
      </c>
      <c r="G2541" s="1" t="str">
        <f>_xlfn.XLOOKUP(Orders[[#This Row],[CustomerID]],'Customers'!A:A,'Customers'!E:E)</f>
        <v>SMB</v>
      </c>
      <c r="H2541" s="2">
        <v>45495</v>
      </c>
      <c r="I2541" s="2">
        <v>45505</v>
      </c>
      <c r="J2541">
        <v>9</v>
      </c>
      <c r="K2541">
        <v>1072.97</v>
      </c>
      <c r="L2541">
        <v>0</v>
      </c>
      <c r="M2541" s="1" t="s">
        <v>43</v>
      </c>
      <c r="N2541" s="1" t="s">
        <v>28</v>
      </c>
      <c r="O2541" s="1" t="s">
        <v>21</v>
      </c>
      <c r="P2541" s="3">
        <f>Orders[[#This Row],[Quantity]]*Orders[[#This Row],[UnitPrice]]*(1-Orders[[#This Row],[Discount]])</f>
        <v>9656.73</v>
      </c>
      <c r="Q2541" s="1" t="str">
        <f>IF(AND(Orders[[#This Row],[Order Value]]&gt;50000,Orders[[#This Row],[Status]]="Completed"),"Yes","No")</f>
        <v>No</v>
      </c>
      <c r="R2541" s="1" t="str">
        <f>IF(OR(Orders[[#This Row],[Region]]="Dhaka",Orders[[#This Row],[Region]]="Chattogram"),"Priority","Standard")</f>
        <v>Standard</v>
      </c>
      <c r="S2541" s="1" t="str">
        <f>_xlfn.CONCAT(Orders[[#This Row],[OrderID]],Orders[[#This Row],[CustomerID]],Orders[[#This Row],[Order Value]])</f>
        <v>O02109C01969656.73</v>
      </c>
    </row>
    <row r="2542" spans="1:19" x14ac:dyDescent="0.25">
      <c r="A2542" s="1" t="s">
        <v>2999</v>
      </c>
      <c r="B2542" s="1" t="s">
        <v>503</v>
      </c>
      <c r="C2542" s="1" t="s">
        <v>199</v>
      </c>
      <c r="D2542" s="1" t="str">
        <f>VLOOKUP(C2542,Products[],2,FALSE)</f>
        <v>Laptops Deluxe 892</v>
      </c>
      <c r="E2542" s="1" t="str">
        <f>VLOOKUP(Orders[[#This Row],[ProductID]],Products[],3,FALSE)</f>
        <v>Electronics</v>
      </c>
      <c r="F2542" s="1" t="s">
        <v>51</v>
      </c>
      <c r="G2542" s="1" t="str">
        <f>_xlfn.XLOOKUP(Orders[[#This Row],[CustomerID]],'Customers'!A:A,'Customers'!E:E)</f>
        <v>Corporate</v>
      </c>
      <c r="H2542" s="2">
        <v>45963</v>
      </c>
      <c r="I2542" s="2">
        <v>45975</v>
      </c>
      <c r="J2542">
        <v>1</v>
      </c>
      <c r="K2542">
        <v>629.13</v>
      </c>
      <c r="L2542">
        <v>0</v>
      </c>
      <c r="M2542" s="1" t="s">
        <v>39</v>
      </c>
      <c r="N2542" s="1" t="s">
        <v>15</v>
      </c>
      <c r="O2542" s="1" t="s">
        <v>35</v>
      </c>
      <c r="P2542" s="3">
        <f>Orders[[#This Row],[Quantity]]*Orders[[#This Row],[UnitPrice]]*(1-Orders[[#This Row],[Discount]])</f>
        <v>629.13</v>
      </c>
      <c r="Q2542" s="1" t="str">
        <f>IF(AND(Orders[[#This Row],[Order Value]]&gt;50000,Orders[[#This Row],[Status]]="Completed"),"Yes","No")</f>
        <v>No</v>
      </c>
      <c r="R2542" s="1" t="str">
        <f>IF(OR(Orders[[#This Row],[Region]]="Dhaka",Orders[[#This Row],[Region]]="Chattogram"),"Priority","Standard")</f>
        <v>Standard</v>
      </c>
      <c r="S2542" s="1" t="str">
        <f>_xlfn.CONCAT(Orders[[#This Row],[OrderID]],Orders[[#This Row],[CustomerID]],Orders[[#This Row],[Order Value]])</f>
        <v>O00655C0207629.13</v>
      </c>
    </row>
    <row r="2543" spans="1:19" hidden="1" x14ac:dyDescent="0.25">
      <c r="A2543" s="1" t="s">
        <v>2357</v>
      </c>
      <c r="B2543" s="1" t="s">
        <v>40</v>
      </c>
      <c r="C2543" s="1" t="s">
        <v>38</v>
      </c>
      <c r="D2543" s="1" t="e">
        <f>VLOOKUP(C2543,Products[],2,FALSE)</f>
        <v>#N/A</v>
      </c>
      <c r="E2543" s="1" t="e">
        <f>VLOOKUP(Orders[[#This Row],[ProductID]],Products[],3,FALSE)</f>
        <v>#N/A</v>
      </c>
      <c r="F2543" s="1" t="s">
        <v>152</v>
      </c>
      <c r="G2543" s="1" t="str">
        <f>_xlfn.XLOOKUP(Orders[[#This Row],[CustomerID]],'Customers'!A:A,'Customers'!E:E)</f>
        <v>Home Office</v>
      </c>
      <c r="H2543" s="2">
        <v>45555</v>
      </c>
      <c r="I2543" s="2">
        <v>45560</v>
      </c>
      <c r="J2543">
        <v>13</v>
      </c>
      <c r="K2543">
        <v>6124.69</v>
      </c>
      <c r="L2543">
        <v>0</v>
      </c>
      <c r="M2543" s="1" t="s">
        <v>52</v>
      </c>
      <c r="N2543" s="1" t="s">
        <v>34</v>
      </c>
      <c r="O2543" s="1" t="s">
        <v>35</v>
      </c>
      <c r="P2543" s="3">
        <f>Orders[[#This Row],[Quantity]]*Orders[[#This Row],[UnitPrice]]*(1-Orders[[#This Row],[Discount]])</f>
        <v>79620.97</v>
      </c>
      <c r="Q2543" s="1" t="str">
        <f>IF(AND(Orders[[#This Row],[Order Value]]&gt;50000,Orders[[#This Row],[Status]]="Completed"),"Yes","No")</f>
        <v>Yes</v>
      </c>
      <c r="R2543" s="1" t="str">
        <f>IF(OR(Orders[[#This Row],[Region]]="Dhaka",Orders[[#This Row],[Region]]="Chattogram"),"Priority","Standard")</f>
        <v>Priority</v>
      </c>
      <c r="S2543" s="1" t="str">
        <f>_xlfn.CONCAT(Orders[[#This Row],[OrderID]],Orders[[#This Row],[CustomerID]],Orders[[#This Row],[Order Value]])</f>
        <v>O03281C023379620.97</v>
      </c>
    </row>
    <row r="2544" spans="1:19" x14ac:dyDescent="0.25">
      <c r="A2544" s="1" t="s">
        <v>3000</v>
      </c>
      <c r="B2544" s="1" t="s">
        <v>468</v>
      </c>
      <c r="C2544" s="1" t="s">
        <v>62</v>
      </c>
      <c r="D2544" s="1" t="str">
        <f>VLOOKUP(C2544,Products[],2,FALSE)</f>
        <v>Mobile Accessories Lite 346</v>
      </c>
      <c r="E2544" s="1" t="str">
        <f>VLOOKUP(Orders[[#This Row],[ProductID]],Products[],3,FALSE)</f>
        <v>Electronics</v>
      </c>
      <c r="F2544" s="1" t="s">
        <v>23</v>
      </c>
      <c r="G2544" s="1" t="str">
        <f>_xlfn.XLOOKUP(Orders[[#This Row],[CustomerID]],'Customers'!A:A,'Customers'!E:E)</f>
        <v>Corporate</v>
      </c>
      <c r="H2544" s="2">
        <v>45715</v>
      </c>
      <c r="I2544" s="2">
        <v>45718</v>
      </c>
      <c r="J2544">
        <v>6</v>
      </c>
      <c r="K2544">
        <v>123.91</v>
      </c>
      <c r="L2544">
        <v>0.15</v>
      </c>
      <c r="M2544" s="1" t="s">
        <v>43</v>
      </c>
      <c r="N2544" s="1" t="s">
        <v>34</v>
      </c>
      <c r="O2544" s="1" t="s">
        <v>21</v>
      </c>
      <c r="P2544" s="3">
        <f>Orders[[#This Row],[Quantity]]*Orders[[#This Row],[UnitPrice]]*(1-Orders[[#This Row],[Discount]])</f>
        <v>631.94100000000003</v>
      </c>
      <c r="Q2544" s="1" t="str">
        <f>IF(AND(Orders[[#This Row],[Order Value]]&gt;50000,Orders[[#This Row],[Status]]="Completed"),"Yes","No")</f>
        <v>No</v>
      </c>
      <c r="R2544" s="1" t="str">
        <f>IF(OR(Orders[[#This Row],[Region]]="Dhaka",Orders[[#This Row],[Region]]="Chattogram"),"Priority","Standard")</f>
        <v>Standard</v>
      </c>
      <c r="S2544" s="1" t="str">
        <f>_xlfn.CONCAT(Orders[[#This Row],[OrderID]],Orders[[#This Row],[CustomerID]],Orders[[#This Row],[Order Value]])</f>
        <v>O03312C0255631.941</v>
      </c>
    </row>
    <row r="2545" spans="1:19" x14ac:dyDescent="0.25">
      <c r="A2545" s="1" t="s">
        <v>3001</v>
      </c>
      <c r="B2545" s="1" t="s">
        <v>80</v>
      </c>
      <c r="C2545" s="1" t="s">
        <v>73</v>
      </c>
      <c r="D2545" s="1" t="str">
        <f>VLOOKUP(C2545,Products[],2,FALSE)</f>
        <v>Mobile Accessories Max 508</v>
      </c>
      <c r="E2545" s="1" t="str">
        <f>VLOOKUP(Orders[[#This Row],[ProductID]],Products[],3,FALSE)</f>
        <v>Electronics</v>
      </c>
      <c r="F2545" s="1" t="s">
        <v>59</v>
      </c>
      <c r="G2545" s="1" t="str">
        <f>_xlfn.XLOOKUP(Orders[[#This Row],[CustomerID]],'Customers'!A:A,'Customers'!E:E)</f>
        <v>SMB</v>
      </c>
      <c r="H2545" s="2">
        <v>45860</v>
      </c>
      <c r="I2545" s="2">
        <v>45870</v>
      </c>
      <c r="J2545">
        <v>13</v>
      </c>
      <c r="K2545">
        <v>2257.75</v>
      </c>
      <c r="L2545">
        <v>0</v>
      </c>
      <c r="M2545" s="1" t="s">
        <v>52</v>
      </c>
      <c r="N2545" s="1" t="s">
        <v>34</v>
      </c>
      <c r="O2545" s="1" t="s">
        <v>29</v>
      </c>
      <c r="P2545" s="3">
        <f>Orders[[#This Row],[Quantity]]*Orders[[#This Row],[UnitPrice]]*(1-Orders[[#This Row],[Discount]])</f>
        <v>29350.75</v>
      </c>
      <c r="Q2545" s="1" t="str">
        <f>IF(AND(Orders[[#This Row],[Order Value]]&gt;50000,Orders[[#This Row],[Status]]="Completed"),"Yes","No")</f>
        <v>No</v>
      </c>
      <c r="R2545" s="1" t="str">
        <f>IF(OR(Orders[[#This Row],[Region]]="Dhaka",Orders[[#This Row],[Region]]="Chattogram"),"Priority","Standard")</f>
        <v>Priority</v>
      </c>
      <c r="S2545" s="1" t="str">
        <f>_xlfn.CONCAT(Orders[[#This Row],[OrderID]],Orders[[#This Row],[CustomerID]],Orders[[#This Row],[Order Value]])</f>
        <v>O01347C008329350.75</v>
      </c>
    </row>
    <row r="2546" spans="1:19" hidden="1" x14ac:dyDescent="0.25">
      <c r="A2546" s="1" t="s">
        <v>3002</v>
      </c>
      <c r="B2546" s="1" t="s">
        <v>588</v>
      </c>
      <c r="C2546" s="1" t="s">
        <v>181</v>
      </c>
      <c r="D2546" s="1" t="e">
        <f>VLOOKUP(C2546,Products[],2,FALSE)</f>
        <v>#N/A</v>
      </c>
      <c r="E2546" s="1" t="e">
        <f>VLOOKUP(Orders[[#This Row],[ProductID]],Products[],3,FALSE)</f>
        <v>#N/A</v>
      </c>
      <c r="F2546" s="1" t="s">
        <v>13</v>
      </c>
      <c r="G2546" s="1" t="str">
        <f>_xlfn.XLOOKUP(Orders[[#This Row],[CustomerID]],'Customers'!A:A,'Customers'!E:E)</f>
        <v>consumer</v>
      </c>
      <c r="H2546" s="2">
        <v>45706</v>
      </c>
      <c r="I2546" s="2">
        <v>45704</v>
      </c>
      <c r="J2546">
        <v>4</v>
      </c>
      <c r="K2546">
        <v>3068.4</v>
      </c>
      <c r="L2546">
        <v>0.05</v>
      </c>
      <c r="M2546" s="1" t="s">
        <v>52</v>
      </c>
      <c r="N2546" s="1" t="s">
        <v>15</v>
      </c>
      <c r="O2546" s="1" t="s">
        <v>21</v>
      </c>
      <c r="P2546" s="3">
        <f>Orders[[#This Row],[Quantity]]*Orders[[#This Row],[UnitPrice]]*(1-Orders[[#This Row],[Discount]])</f>
        <v>11659.92</v>
      </c>
      <c r="Q2546" s="1" t="str">
        <f>IF(AND(Orders[[#This Row],[Order Value]]&gt;50000,Orders[[#This Row],[Status]]="Completed"),"Yes","No")</f>
        <v>No</v>
      </c>
      <c r="R2546" s="1" t="str">
        <f>IF(OR(Orders[[#This Row],[Region]]="Dhaka",Orders[[#This Row],[Region]]="Chattogram"),"Priority","Standard")</f>
        <v>Priority</v>
      </c>
      <c r="S2546" s="1" t="str">
        <f>_xlfn.CONCAT(Orders[[#This Row],[OrderID]],Orders[[#This Row],[CustomerID]],Orders[[#This Row],[Order Value]])</f>
        <v>O05167C016311659.92</v>
      </c>
    </row>
    <row r="2547" spans="1:19" x14ac:dyDescent="0.25">
      <c r="A2547" s="1" t="s">
        <v>3003</v>
      </c>
      <c r="B2547" s="1" t="s">
        <v>491</v>
      </c>
      <c r="C2547" s="1" t="s">
        <v>104</v>
      </c>
      <c r="D2547" s="1" t="str">
        <f>VLOOKUP(C2547,Products[],2,FALSE)</f>
        <v>Audio Prime 238</v>
      </c>
      <c r="E2547" s="1" t="str">
        <f>VLOOKUP(Orders[[#This Row],[ProductID]],Products[],3,FALSE)</f>
        <v>Electronics</v>
      </c>
      <c r="F2547" s="1" t="s">
        <v>19</v>
      </c>
      <c r="G2547" s="1" t="str">
        <f>_xlfn.XLOOKUP(Orders[[#This Row],[CustomerID]],'Customers'!A:A,'Customers'!E:E)</f>
        <v>Home Office</v>
      </c>
      <c r="H2547" s="2">
        <v>45320</v>
      </c>
      <c r="I2547" s="2">
        <v>45328</v>
      </c>
      <c r="J2547">
        <v>22</v>
      </c>
      <c r="K2547">
        <v>7626.99</v>
      </c>
      <c r="L2547">
        <v>0</v>
      </c>
      <c r="M2547" s="1" t="s">
        <v>39</v>
      </c>
      <c r="N2547" s="1" t="s">
        <v>15</v>
      </c>
      <c r="O2547" s="1" t="s">
        <v>21</v>
      </c>
      <c r="P2547" s="3">
        <f>Orders[[#This Row],[Quantity]]*Orders[[#This Row],[UnitPrice]]*(1-Orders[[#This Row],[Discount]])</f>
        <v>167793.78</v>
      </c>
      <c r="Q2547" s="1" t="str">
        <f>IF(AND(Orders[[#This Row],[Order Value]]&gt;50000,Orders[[#This Row],[Status]]="Completed"),"Yes","No")</f>
        <v>No</v>
      </c>
      <c r="R2547" s="1" t="str">
        <f>IF(OR(Orders[[#This Row],[Region]]="Dhaka",Orders[[#This Row],[Region]]="Chattogram"),"Priority","Standard")</f>
        <v>Standard</v>
      </c>
      <c r="S2547" s="1" t="str">
        <f>_xlfn.CONCAT(Orders[[#This Row],[OrderID]],Orders[[#This Row],[CustomerID]],Orders[[#This Row],[Order Value]])</f>
        <v>O02364C0317167793.78</v>
      </c>
    </row>
    <row r="2548" spans="1:19" x14ac:dyDescent="0.25">
      <c r="A2548" s="1" t="s">
        <v>3004</v>
      </c>
      <c r="B2548" s="1" t="s">
        <v>193</v>
      </c>
      <c r="C2548" s="1" t="s">
        <v>41</v>
      </c>
      <c r="D2548" s="1" t="str">
        <f>VLOOKUP(C2548,Products[],2,FALSE)</f>
        <v>Personal Care Mini 941</v>
      </c>
      <c r="E2548" s="1" t="str">
        <f>VLOOKUP(Orders[[#This Row],[ProductID]],Products[],3,FALSE)</f>
        <v>Groceries</v>
      </c>
      <c r="F2548" s="1" t="s">
        <v>42</v>
      </c>
      <c r="G2548" s="1" t="str">
        <f>_xlfn.XLOOKUP(Orders[[#This Row],[CustomerID]],'Customers'!A:A,'Customers'!E:E)</f>
        <v>Corporate</v>
      </c>
      <c r="H2548" s="2">
        <v>45641</v>
      </c>
      <c r="I2548" s="2">
        <v>45639</v>
      </c>
      <c r="J2548">
        <v>9</v>
      </c>
      <c r="K2548">
        <v>1705.91</v>
      </c>
      <c r="L2548">
        <v>0.05</v>
      </c>
      <c r="M2548" s="1" t="s">
        <v>39</v>
      </c>
      <c r="N2548" s="1" t="s">
        <v>34</v>
      </c>
      <c r="O2548" s="1" t="s">
        <v>21</v>
      </c>
      <c r="P2548" s="3">
        <f>Orders[[#This Row],[Quantity]]*Orders[[#This Row],[UnitPrice]]*(1-Orders[[#This Row],[Discount]])</f>
        <v>14585.530499999999</v>
      </c>
      <c r="Q2548" s="1" t="str">
        <f>IF(AND(Orders[[#This Row],[Order Value]]&gt;50000,Orders[[#This Row],[Status]]="Completed"),"Yes","No")</f>
        <v>No</v>
      </c>
      <c r="R2548" s="1" t="str">
        <f>IF(OR(Orders[[#This Row],[Region]]="Dhaka",Orders[[#This Row],[Region]]="Chattogram"),"Priority","Standard")</f>
        <v>Standard</v>
      </c>
      <c r="S2548" s="1" t="str">
        <f>_xlfn.CONCAT(Orders[[#This Row],[OrderID]],Orders[[#This Row],[CustomerID]],Orders[[#This Row],[Order Value]])</f>
        <v>O03014C013714585.5305</v>
      </c>
    </row>
    <row r="2549" spans="1:19" x14ac:dyDescent="0.25">
      <c r="A2549" s="1" t="s">
        <v>3005</v>
      </c>
      <c r="B2549" s="1" t="s">
        <v>1077</v>
      </c>
      <c r="C2549" s="1" t="s">
        <v>154</v>
      </c>
      <c r="D2549" s="1" t="str">
        <f>VLOOKUP(C2549,Products[],2,FALSE)</f>
        <v>Household Standard 873</v>
      </c>
      <c r="E2549" s="1" t="str">
        <f>VLOOKUP(Orders[[#This Row],[ProductID]],Products[],3,FALSE)</f>
        <v>Groceries</v>
      </c>
      <c r="F2549" s="1" t="s">
        <v>51</v>
      </c>
      <c r="G2549" s="1" t="str">
        <f>_xlfn.XLOOKUP(Orders[[#This Row],[CustomerID]],'Customers'!A:A,'Customers'!E:E)</f>
        <v>Home Office</v>
      </c>
      <c r="H2549" s="2">
        <v>45385</v>
      </c>
      <c r="I2549" s="2">
        <v>45391</v>
      </c>
      <c r="J2549">
        <v>1</v>
      </c>
      <c r="K2549">
        <v>1871.45</v>
      </c>
      <c r="L2549">
        <v>0.2</v>
      </c>
      <c r="M2549" s="1" t="s">
        <v>39</v>
      </c>
      <c r="N2549" s="1" t="s">
        <v>15</v>
      </c>
      <c r="O2549" s="1" t="s">
        <v>35</v>
      </c>
      <c r="P2549" s="3">
        <f>Orders[[#This Row],[Quantity]]*Orders[[#This Row],[UnitPrice]]*(1-Orders[[#This Row],[Discount]])</f>
        <v>1497.16</v>
      </c>
      <c r="Q2549" s="1" t="str">
        <f>IF(AND(Orders[[#This Row],[Order Value]]&gt;50000,Orders[[#This Row],[Status]]="Completed"),"Yes","No")</f>
        <v>No</v>
      </c>
      <c r="R2549" s="1" t="str">
        <f>IF(OR(Orders[[#This Row],[Region]]="Dhaka",Orders[[#This Row],[Region]]="Chattogram"),"Priority","Standard")</f>
        <v>Standard</v>
      </c>
      <c r="S2549" s="1" t="str">
        <f>_xlfn.CONCAT(Orders[[#This Row],[OrderID]],Orders[[#This Row],[CustomerID]],Orders[[#This Row],[Order Value]])</f>
        <v>O02339C00341497.16</v>
      </c>
    </row>
    <row r="2550" spans="1:19" x14ac:dyDescent="0.25">
      <c r="A2550" s="1" t="s">
        <v>2601</v>
      </c>
      <c r="B2550" s="1" t="s">
        <v>17</v>
      </c>
      <c r="C2550" s="1" t="s">
        <v>199</v>
      </c>
      <c r="D2550" s="1" t="str">
        <f>VLOOKUP(C2550,Products[],2,FALSE)</f>
        <v>Laptops Deluxe 892</v>
      </c>
      <c r="E2550" s="1" t="str">
        <f>VLOOKUP(Orders[[#This Row],[ProductID]],Products[],3,FALSE)</f>
        <v>Electronics</v>
      </c>
      <c r="F2550" s="1" t="s">
        <v>125</v>
      </c>
      <c r="G2550" s="1" t="str">
        <f>_xlfn.XLOOKUP(Orders[[#This Row],[CustomerID]],'Customers'!A:A,'Customers'!E:E)</f>
        <v>Corporate</v>
      </c>
      <c r="H2550" s="2">
        <v>45753</v>
      </c>
      <c r="I2550" s="2">
        <v>45751</v>
      </c>
      <c r="J2550">
        <v>24</v>
      </c>
      <c r="K2550">
        <v>2426.94</v>
      </c>
      <c r="L2550">
        <v>0.2</v>
      </c>
      <c r="M2550" s="1" t="s">
        <v>20</v>
      </c>
      <c r="N2550" s="1" t="s">
        <v>34</v>
      </c>
      <c r="O2550" s="1" t="s">
        <v>35</v>
      </c>
      <c r="P2550" s="3">
        <f>Orders[[#This Row],[Quantity]]*Orders[[#This Row],[UnitPrice]]*(1-Orders[[#This Row],[Discount]])</f>
        <v>46597.248</v>
      </c>
      <c r="Q2550" s="1" t="str">
        <f>IF(AND(Orders[[#This Row],[Order Value]]&gt;50000,Orders[[#This Row],[Status]]="Completed"),"Yes","No")</f>
        <v>No</v>
      </c>
      <c r="R2550" s="1" t="str">
        <f>IF(OR(Orders[[#This Row],[Region]]="Dhaka",Orders[[#This Row],[Region]]="Chattogram"),"Priority","Standard")</f>
        <v>Priority</v>
      </c>
      <c r="S2550" s="1" t="str">
        <f>_xlfn.CONCAT(Orders[[#This Row],[OrderID]],Orders[[#This Row],[CustomerID]],Orders[[#This Row],[Order Value]])</f>
        <v>O01647C000946597.248</v>
      </c>
    </row>
    <row r="2551" spans="1:19" x14ac:dyDescent="0.25">
      <c r="A2551" s="1" t="s">
        <v>3006</v>
      </c>
      <c r="B2551" s="1" t="s">
        <v>166</v>
      </c>
      <c r="C2551" s="1" t="s">
        <v>76</v>
      </c>
      <c r="D2551" s="1" t="str">
        <f>VLOOKUP(C2551,Products[],2,FALSE)</f>
        <v>Mobile Accessories Mini 994</v>
      </c>
      <c r="E2551" s="1" t="str">
        <f>VLOOKUP(Orders[[#This Row],[ProductID]],Products[],3,FALSE)</f>
        <v>Electronics</v>
      </c>
      <c r="F2551" s="1" t="s">
        <v>19</v>
      </c>
      <c r="G2551" s="1" t="str">
        <f>_xlfn.XLOOKUP(Orders[[#This Row],[CustomerID]],'Customers'!A:A,'Customers'!E:E)</f>
        <v>consumer</v>
      </c>
      <c r="H2551" s="2">
        <v>45600</v>
      </c>
      <c r="I2551" s="2">
        <v>45614</v>
      </c>
      <c r="J2551">
        <v>15</v>
      </c>
      <c r="K2551">
        <v>4198.29</v>
      </c>
      <c r="L2551">
        <v>0</v>
      </c>
      <c r="M2551" s="1" t="s">
        <v>39</v>
      </c>
      <c r="N2551" s="1" t="s">
        <v>34</v>
      </c>
      <c r="O2551" s="1" t="s">
        <v>29</v>
      </c>
      <c r="P2551" s="3">
        <f>Orders[[#This Row],[Quantity]]*Orders[[#This Row],[UnitPrice]]*(1-Orders[[#This Row],[Discount]])</f>
        <v>62974.35</v>
      </c>
      <c r="Q2551" s="1" t="str">
        <f>IF(AND(Orders[[#This Row],[Order Value]]&gt;50000,Orders[[#This Row],[Status]]="Completed"),"Yes","No")</f>
        <v>Yes</v>
      </c>
      <c r="R2551" s="1" t="str">
        <f>IF(OR(Orders[[#This Row],[Region]]="Dhaka",Orders[[#This Row],[Region]]="Chattogram"),"Priority","Standard")</f>
        <v>Standard</v>
      </c>
      <c r="S2551" s="1" t="str">
        <f>_xlfn.CONCAT(Orders[[#This Row],[OrderID]],Orders[[#This Row],[CustomerID]],Orders[[#This Row],[Order Value]])</f>
        <v>O01255C035462974.35</v>
      </c>
    </row>
    <row r="2552" spans="1:19" x14ac:dyDescent="0.25">
      <c r="A2552" s="1" t="s">
        <v>3007</v>
      </c>
      <c r="B2552" s="1" t="s">
        <v>1147</v>
      </c>
      <c r="C2552" s="1" t="s">
        <v>284</v>
      </c>
      <c r="D2552" s="1" t="str">
        <f>VLOOKUP(C2552,Products[],2,FALSE)</f>
        <v>Labels Lite 562</v>
      </c>
      <c r="E2552" s="1" t="str">
        <f>VLOOKUP(Orders[[#This Row],[ProductID]],Products[],3,FALSE)</f>
        <v>Office Supplies</v>
      </c>
      <c r="F2552" s="1" t="s">
        <v>23</v>
      </c>
      <c r="G2552" s="1" t="str">
        <f>_xlfn.XLOOKUP(Orders[[#This Row],[CustomerID]],'Customers'!A:A,'Customers'!E:E)</f>
        <v>Consumer</v>
      </c>
      <c r="H2552" s="2">
        <v>45833</v>
      </c>
      <c r="I2552" s="2">
        <v>45842</v>
      </c>
      <c r="J2552">
        <v>14</v>
      </c>
      <c r="K2552">
        <v>5388.66</v>
      </c>
      <c r="L2552">
        <v>0.2</v>
      </c>
      <c r="M2552" s="1" t="s">
        <v>20</v>
      </c>
      <c r="N2552" s="1" t="s">
        <v>28</v>
      </c>
      <c r="O2552" s="1" t="s">
        <v>29</v>
      </c>
      <c r="P2552" s="3">
        <f>Orders[[#This Row],[Quantity]]*Orders[[#This Row],[UnitPrice]]*(1-Orders[[#This Row],[Discount]])</f>
        <v>60352.991999999998</v>
      </c>
      <c r="Q2552" s="1" t="str">
        <f>IF(AND(Orders[[#This Row],[Order Value]]&gt;50000,Orders[[#This Row],[Status]]="Completed"),"Yes","No")</f>
        <v>No</v>
      </c>
      <c r="R2552" s="1" t="str">
        <f>IF(OR(Orders[[#This Row],[Region]]="Dhaka",Orders[[#This Row],[Region]]="Chattogram"),"Priority","Standard")</f>
        <v>Priority</v>
      </c>
      <c r="S2552" s="1" t="str">
        <f>_xlfn.CONCAT(Orders[[#This Row],[OrderID]],Orders[[#This Row],[CustomerID]],Orders[[#This Row],[Order Value]])</f>
        <v>O02094C006260352.992</v>
      </c>
    </row>
    <row r="2553" spans="1:19" x14ac:dyDescent="0.25">
      <c r="A2553" s="1" t="s">
        <v>3008</v>
      </c>
      <c r="B2553" s="1" t="s">
        <v>75</v>
      </c>
      <c r="C2553" s="1" t="s">
        <v>50</v>
      </c>
      <c r="D2553" s="1" t="str">
        <f>VLOOKUP(C2553,Products[],2,FALSE)</f>
        <v>Kids Pro 311</v>
      </c>
      <c r="E2553" s="1" t="str">
        <f>VLOOKUP(Orders[[#This Row],[ProductID]],Products[],3,FALSE)</f>
        <v>Apparel</v>
      </c>
      <c r="F2553" s="1" t="s">
        <v>19</v>
      </c>
      <c r="G2553" s="1" t="str">
        <f>_xlfn.XLOOKUP(Orders[[#This Row],[CustomerID]],'Customers'!A:A,'Customers'!E:E)</f>
        <v>consumer</v>
      </c>
      <c r="H2553" s="2">
        <v>45558</v>
      </c>
      <c r="I2553" s="2">
        <v>45560</v>
      </c>
      <c r="J2553">
        <v>14</v>
      </c>
      <c r="K2553">
        <v>1055.22</v>
      </c>
      <c r="L2553">
        <v>0.2</v>
      </c>
      <c r="M2553" s="1" t="s">
        <v>39</v>
      </c>
      <c r="N2553" s="1" t="s">
        <v>28</v>
      </c>
      <c r="O2553" s="1" t="s">
        <v>24</v>
      </c>
      <c r="P2553" s="3">
        <f>Orders[[#This Row],[Quantity]]*Orders[[#This Row],[UnitPrice]]*(1-Orders[[#This Row],[Discount]])</f>
        <v>11818.464</v>
      </c>
      <c r="Q2553" s="1" t="str">
        <f>IF(AND(Orders[[#This Row],[Order Value]]&gt;50000,Orders[[#This Row],[Status]]="Completed"),"Yes","No")</f>
        <v>No</v>
      </c>
      <c r="R2553" s="1" t="str">
        <f>IF(OR(Orders[[#This Row],[Region]]="Dhaka",Orders[[#This Row],[Region]]="Chattogram"),"Priority","Standard")</f>
        <v>Standard</v>
      </c>
      <c r="S2553" s="1" t="str">
        <f>_xlfn.CONCAT(Orders[[#This Row],[OrderID]],Orders[[#This Row],[CustomerID]],Orders[[#This Row],[Order Value]])</f>
        <v>O05877C011211818.464</v>
      </c>
    </row>
    <row r="2554" spans="1:19" x14ac:dyDescent="0.25">
      <c r="A2554" s="1" t="s">
        <v>3009</v>
      </c>
      <c r="B2554" s="1" t="s">
        <v>324</v>
      </c>
      <c r="C2554" s="1" t="s">
        <v>160</v>
      </c>
      <c r="D2554" s="1" t="str">
        <f>VLOOKUP(C2554,Products[],2,FALSE)</f>
        <v>Audio Pro 619</v>
      </c>
      <c r="E2554" s="1" t="str">
        <f>VLOOKUP(Orders[[#This Row],[ProductID]],Products[],3,FALSE)</f>
        <v>Electronics</v>
      </c>
      <c r="F2554" s="1" t="s">
        <v>82</v>
      </c>
      <c r="G2554" s="1" t="str">
        <f>_xlfn.XLOOKUP(Orders[[#This Row],[CustomerID]],'Customers'!A:A,'Customers'!E:E)</f>
        <v>SMB</v>
      </c>
      <c r="H2554" s="2">
        <v>45981</v>
      </c>
      <c r="I2554" s="2">
        <v>45985</v>
      </c>
      <c r="J2554">
        <v>13</v>
      </c>
      <c r="K2554">
        <v>1955.24</v>
      </c>
      <c r="L2554">
        <v>0.2</v>
      </c>
      <c r="M2554" s="1" t="s">
        <v>43</v>
      </c>
      <c r="N2554" s="1" t="s">
        <v>34</v>
      </c>
      <c r="O2554" s="1" t="s">
        <v>29</v>
      </c>
      <c r="P2554" s="3">
        <f>Orders[[#This Row],[Quantity]]*Orders[[#This Row],[UnitPrice]]*(1-Orders[[#This Row],[Discount]])</f>
        <v>20334.495999999999</v>
      </c>
      <c r="Q2554" s="1" t="str">
        <f>IF(AND(Orders[[#This Row],[Order Value]]&gt;50000,Orders[[#This Row],[Status]]="Completed"),"Yes","No")</f>
        <v>No</v>
      </c>
      <c r="R2554" s="1" t="str">
        <f>IF(OR(Orders[[#This Row],[Region]]="Dhaka",Orders[[#This Row],[Region]]="Chattogram"),"Priority","Standard")</f>
        <v>Standard</v>
      </c>
      <c r="S2554" s="1" t="str">
        <f>_xlfn.CONCAT(Orders[[#This Row],[OrderID]],Orders[[#This Row],[CustomerID]],Orders[[#This Row],[Order Value]])</f>
        <v>O00708C015220334.496</v>
      </c>
    </row>
    <row r="2555" spans="1:19" x14ac:dyDescent="0.25">
      <c r="A2555" s="1" t="s">
        <v>3010</v>
      </c>
      <c r="B2555" s="1" t="s">
        <v>344</v>
      </c>
      <c r="C2555" s="1" t="s">
        <v>27</v>
      </c>
      <c r="D2555" s="1" t="str">
        <f>VLOOKUP(C2555,Products[],2,FALSE)</f>
        <v>Women Eco 225</v>
      </c>
      <c r="E2555" s="1" t="str">
        <f>VLOOKUP(Orders[[#This Row],[ProductID]],Products[],3,FALSE)</f>
        <v>Apparel</v>
      </c>
      <c r="F2555" s="1" t="s">
        <v>105</v>
      </c>
      <c r="G2555" s="1" t="str">
        <f>_xlfn.XLOOKUP(Orders[[#This Row],[CustomerID]],'Customers'!A:A,'Customers'!E:E)</f>
        <v>consumer</v>
      </c>
      <c r="H2555" s="2">
        <v>45902</v>
      </c>
      <c r="I2555" s="2">
        <v>45915</v>
      </c>
      <c r="J2555">
        <v>7</v>
      </c>
      <c r="K2555">
        <v>4201.21</v>
      </c>
      <c r="L2555">
        <v>0.2</v>
      </c>
      <c r="M2555" s="1" t="s">
        <v>20</v>
      </c>
      <c r="N2555" s="1" t="s">
        <v>28</v>
      </c>
      <c r="O2555" s="1" t="s">
        <v>35</v>
      </c>
      <c r="P2555" s="3">
        <f>Orders[[#This Row],[Quantity]]*Orders[[#This Row],[UnitPrice]]*(1-Orders[[#This Row],[Discount]])</f>
        <v>23526.776000000002</v>
      </c>
      <c r="Q2555" s="1" t="str">
        <f>IF(AND(Orders[[#This Row],[Order Value]]&gt;50000,Orders[[#This Row],[Status]]="Completed"),"Yes","No")</f>
        <v>No</v>
      </c>
      <c r="R2555" s="1" t="str">
        <f>IF(OR(Orders[[#This Row],[Region]]="Dhaka",Orders[[#This Row],[Region]]="Chattogram"),"Priority","Standard")</f>
        <v>Priority</v>
      </c>
      <c r="S2555" s="1" t="str">
        <f>_xlfn.CONCAT(Orders[[#This Row],[OrderID]],Orders[[#This Row],[CustomerID]],Orders[[#This Row],[Order Value]])</f>
        <v>O01278C036823526.776</v>
      </c>
    </row>
    <row r="2556" spans="1:19" x14ac:dyDescent="0.25">
      <c r="A2556" s="1" t="s">
        <v>3011</v>
      </c>
      <c r="B2556" s="1" t="s">
        <v>396</v>
      </c>
      <c r="C2556" s="1" t="s">
        <v>12</v>
      </c>
      <c r="D2556" s="1" t="str">
        <f>VLOOKUP(C2556,Products[],2,FALSE)</f>
        <v>Beverages Plus 578</v>
      </c>
      <c r="E2556" s="1" t="str">
        <f>VLOOKUP(Orders[[#This Row],[ProductID]],Products[],3,FALSE)</f>
        <v>Groceries</v>
      </c>
      <c r="F2556" s="1" t="s">
        <v>125</v>
      </c>
      <c r="G2556" s="1" t="str">
        <f>_xlfn.XLOOKUP(Orders[[#This Row],[CustomerID]],'Customers'!A:A,'Customers'!E:E)</f>
        <v>SMB</v>
      </c>
      <c r="H2556" s="2">
        <v>45320</v>
      </c>
      <c r="I2556" s="2">
        <v>45333</v>
      </c>
      <c r="J2556">
        <v>23</v>
      </c>
      <c r="K2556">
        <v>305.22000000000003</v>
      </c>
      <c r="L2556">
        <v>0</v>
      </c>
      <c r="M2556" s="1" t="s">
        <v>20</v>
      </c>
      <c r="N2556" s="1" t="s">
        <v>34</v>
      </c>
      <c r="O2556" s="1" t="s">
        <v>29</v>
      </c>
      <c r="P2556" s="3">
        <f>Orders[[#This Row],[Quantity]]*Orders[[#This Row],[UnitPrice]]*(1-Orders[[#This Row],[Discount]])</f>
        <v>7020.06</v>
      </c>
      <c r="Q2556" s="1" t="str">
        <f>IF(AND(Orders[[#This Row],[Order Value]]&gt;50000,Orders[[#This Row],[Status]]="Completed"),"Yes","No")</f>
        <v>No</v>
      </c>
      <c r="R2556" s="1" t="str">
        <f>IF(OR(Orders[[#This Row],[Region]]="Dhaka",Orders[[#This Row],[Region]]="Chattogram"),"Priority","Standard")</f>
        <v>Priority</v>
      </c>
      <c r="S2556" s="1" t="str">
        <f>_xlfn.CONCAT(Orders[[#This Row],[OrderID]],Orders[[#This Row],[CustomerID]],Orders[[#This Row],[Order Value]])</f>
        <v>O02543C03817020.06</v>
      </c>
    </row>
    <row r="2557" spans="1:19" x14ac:dyDescent="0.25">
      <c r="A2557" s="1" t="s">
        <v>1914</v>
      </c>
      <c r="B2557" s="1" t="s">
        <v>110</v>
      </c>
      <c r="C2557" s="1" t="s">
        <v>78</v>
      </c>
      <c r="D2557" s="1" t="str">
        <f>VLOOKUP(C2557,Products[],2,FALSE)</f>
        <v>Personal Care Eco 185</v>
      </c>
      <c r="E2557" s="1" t="str">
        <f>VLOOKUP(Orders[[#This Row],[ProductID]],Products[],3,FALSE)</f>
        <v>Groceries</v>
      </c>
      <c r="F2557" s="1" t="s">
        <v>79</v>
      </c>
      <c r="G2557" s="1" t="str">
        <f>_xlfn.XLOOKUP(Orders[[#This Row],[CustomerID]],'Customers'!A:A,'Customers'!E:E)</f>
        <v>consumer</v>
      </c>
      <c r="H2557" s="2">
        <v>45677</v>
      </c>
      <c r="I2557" s="2">
        <v>45682</v>
      </c>
      <c r="J2557">
        <v>8</v>
      </c>
      <c r="K2557">
        <v>5134.9399999999996</v>
      </c>
      <c r="L2557">
        <v>0.15</v>
      </c>
      <c r="M2557" s="1" t="s">
        <v>39</v>
      </c>
      <c r="N2557" s="1" t="s">
        <v>28</v>
      </c>
      <c r="O2557" s="1" t="s">
        <v>29</v>
      </c>
      <c r="P2557" s="3">
        <f>Orders[[#This Row],[Quantity]]*Orders[[#This Row],[UnitPrice]]*(1-Orders[[#This Row],[Discount]])</f>
        <v>34917.591999999997</v>
      </c>
      <c r="Q2557" s="1" t="str">
        <f>IF(AND(Orders[[#This Row],[Order Value]]&gt;50000,Orders[[#This Row],[Status]]="Completed"),"Yes","No")</f>
        <v>No</v>
      </c>
      <c r="R2557" s="1" t="str">
        <f>IF(OR(Orders[[#This Row],[Region]]="Dhaka",Orders[[#This Row],[Region]]="Chattogram"),"Priority","Standard")</f>
        <v>Standard</v>
      </c>
      <c r="S2557" s="1" t="str">
        <f>_xlfn.CONCAT(Orders[[#This Row],[OrderID]],Orders[[#This Row],[CustomerID]],Orders[[#This Row],[Order Value]])</f>
        <v>O04896C035634917.592</v>
      </c>
    </row>
    <row r="2558" spans="1:19" x14ac:dyDescent="0.25">
      <c r="A2558" s="1" t="s">
        <v>3012</v>
      </c>
      <c r="B2558" s="1" t="s">
        <v>1387</v>
      </c>
      <c r="C2558" s="1" t="s">
        <v>212</v>
      </c>
      <c r="D2558" s="1" t="str">
        <f>VLOOKUP(C2558,Products[],2,FALSE)</f>
        <v>Binders Lite 858</v>
      </c>
      <c r="E2558" s="1" t="str">
        <f>VLOOKUP(Orders[[#This Row],[ProductID]],Products[],3,FALSE)</f>
        <v>Office Supplies</v>
      </c>
      <c r="F2558" s="1" t="s">
        <v>42</v>
      </c>
      <c r="G2558" s="1" t="str">
        <f>_xlfn.XLOOKUP(Orders[[#This Row],[CustomerID]],'Customers'!A:A,'Customers'!E:E)</f>
        <v>Corporate</v>
      </c>
      <c r="H2558" s="2">
        <v>45765</v>
      </c>
      <c r="I2558" s="2">
        <v>45771</v>
      </c>
      <c r="J2558">
        <v>19</v>
      </c>
      <c r="K2558">
        <v>3380.72</v>
      </c>
      <c r="L2558">
        <v>0</v>
      </c>
      <c r="M2558" s="1" t="s">
        <v>43</v>
      </c>
      <c r="N2558" s="1" t="s">
        <v>34</v>
      </c>
      <c r="O2558" s="1" t="s">
        <v>24</v>
      </c>
      <c r="P2558" s="3">
        <f>Orders[[#This Row],[Quantity]]*Orders[[#This Row],[UnitPrice]]*(1-Orders[[#This Row],[Discount]])</f>
        <v>64233.679999999993</v>
      </c>
      <c r="Q2558" s="1" t="str">
        <f>IF(AND(Orders[[#This Row],[Order Value]]&gt;50000,Orders[[#This Row],[Status]]="Completed"),"Yes","No")</f>
        <v>Yes</v>
      </c>
      <c r="R2558" s="1" t="str">
        <f>IF(OR(Orders[[#This Row],[Region]]="Dhaka",Orders[[#This Row],[Region]]="Chattogram"),"Priority","Standard")</f>
        <v>Standard</v>
      </c>
      <c r="S2558" s="1" t="str">
        <f>_xlfn.CONCAT(Orders[[#This Row],[OrderID]],Orders[[#This Row],[CustomerID]],Orders[[#This Row],[Order Value]])</f>
        <v>O01146C004464233.68</v>
      </c>
    </row>
    <row r="2559" spans="1:19" x14ac:dyDescent="0.25">
      <c r="A2559" s="1" t="s">
        <v>3013</v>
      </c>
      <c r="B2559" s="1" t="s">
        <v>229</v>
      </c>
      <c r="C2559" s="1" t="s">
        <v>89</v>
      </c>
      <c r="D2559" s="1" t="str">
        <f>VLOOKUP(C2559,Products[],2,FALSE)</f>
        <v>Chairs Mini 737</v>
      </c>
      <c r="E2559" s="1" t="str">
        <f>VLOOKUP(Orders[[#This Row],[ProductID]],Products[],3,FALSE)</f>
        <v>Furniture</v>
      </c>
      <c r="F2559" s="1" t="s">
        <v>23</v>
      </c>
      <c r="G2559" s="1" t="str">
        <f>_xlfn.XLOOKUP(Orders[[#This Row],[CustomerID]],'Customers'!A:A,'Customers'!E:E)</f>
        <v>consumer</v>
      </c>
      <c r="H2559" s="2">
        <v>45426</v>
      </c>
      <c r="I2559" s="2">
        <v>45433</v>
      </c>
      <c r="J2559">
        <v>16</v>
      </c>
      <c r="K2559">
        <v>3099.78</v>
      </c>
      <c r="L2559">
        <v>0</v>
      </c>
      <c r="M2559" s="1" t="s">
        <v>43</v>
      </c>
      <c r="N2559" s="1" t="s">
        <v>84</v>
      </c>
      <c r="O2559" s="1" t="s">
        <v>21</v>
      </c>
      <c r="P2559" s="3">
        <f>Orders[[#This Row],[Quantity]]*Orders[[#This Row],[UnitPrice]]*(1-Orders[[#This Row],[Discount]])</f>
        <v>49596.480000000003</v>
      </c>
      <c r="Q2559" s="1" t="str">
        <f>IF(AND(Orders[[#This Row],[Order Value]]&gt;50000,Orders[[#This Row],[Status]]="Completed"),"Yes","No")</f>
        <v>No</v>
      </c>
      <c r="R2559" s="1" t="str">
        <f>IF(OR(Orders[[#This Row],[Region]]="Dhaka",Orders[[#This Row],[Region]]="Chattogram"),"Priority","Standard")</f>
        <v>Standard</v>
      </c>
      <c r="S2559" s="1" t="str">
        <f>_xlfn.CONCAT(Orders[[#This Row],[OrderID]],Orders[[#This Row],[CustomerID]],Orders[[#This Row],[Order Value]])</f>
        <v>O00894C048749596.48</v>
      </c>
    </row>
    <row r="2560" spans="1:19" hidden="1" x14ac:dyDescent="0.25">
      <c r="A2560" s="1" t="s">
        <v>3014</v>
      </c>
      <c r="B2560" s="1" t="s">
        <v>817</v>
      </c>
      <c r="C2560" s="1" t="s">
        <v>221</v>
      </c>
      <c r="D2560" s="1" t="e">
        <f>VLOOKUP(C2560,Products[],2,FALSE)</f>
        <v>#N/A</v>
      </c>
      <c r="E2560" s="1" t="e">
        <f>VLOOKUP(Orders[[#This Row],[ProductID]],Products[],3,FALSE)</f>
        <v>#N/A</v>
      </c>
      <c r="F2560" s="1" t="s">
        <v>55</v>
      </c>
      <c r="G2560" s="1" t="str">
        <f>_xlfn.XLOOKUP(Orders[[#This Row],[CustomerID]],'Customers'!A:A,'Customers'!E:E)</f>
        <v>Consumer</v>
      </c>
      <c r="H2560" s="2">
        <v>45804</v>
      </c>
      <c r="I2560" s="2">
        <v>45808</v>
      </c>
      <c r="J2560">
        <v>24</v>
      </c>
      <c r="K2560">
        <v>3049.01</v>
      </c>
      <c r="L2560">
        <v>0</v>
      </c>
      <c r="M2560" s="1" t="s">
        <v>52</v>
      </c>
      <c r="N2560" s="1" t="s">
        <v>34</v>
      </c>
      <c r="O2560" s="1" t="s">
        <v>21</v>
      </c>
      <c r="P2560" s="3">
        <f>Orders[[#This Row],[Quantity]]*Orders[[#This Row],[UnitPrice]]*(1-Orders[[#This Row],[Discount]])</f>
        <v>73176.240000000005</v>
      </c>
      <c r="Q2560" s="1" t="str">
        <f>IF(AND(Orders[[#This Row],[Order Value]]&gt;50000,Orders[[#This Row],[Status]]="Completed"),"Yes","No")</f>
        <v>Yes</v>
      </c>
      <c r="R2560" s="1" t="str">
        <f>IF(OR(Orders[[#This Row],[Region]]="Dhaka",Orders[[#This Row],[Region]]="Chattogram"),"Priority","Standard")</f>
        <v>Priority</v>
      </c>
      <c r="S2560" s="1" t="str">
        <f>_xlfn.CONCAT(Orders[[#This Row],[OrderID]],Orders[[#This Row],[CustomerID]],Orders[[#This Row],[Order Value]])</f>
        <v>O05151C044773176.24</v>
      </c>
    </row>
    <row r="2561" spans="1:19" x14ac:dyDescent="0.25">
      <c r="A2561" s="1" t="s">
        <v>3015</v>
      </c>
      <c r="B2561" s="1" t="s">
        <v>781</v>
      </c>
      <c r="C2561" s="1" t="s">
        <v>133</v>
      </c>
      <c r="D2561" s="1" t="str">
        <f>VLOOKUP(C2561,Products[],2,FALSE)</f>
        <v>Paper Eco 932</v>
      </c>
      <c r="E2561" s="1" t="str">
        <f>VLOOKUP(Orders[[#This Row],[ProductID]],Products[],3,FALSE)</f>
        <v>Office Supplies</v>
      </c>
      <c r="F2561" s="1" t="s">
        <v>55</v>
      </c>
      <c r="G2561" s="1" t="str">
        <f>_xlfn.XLOOKUP(Orders[[#This Row],[CustomerID]],'Customers'!A:A,'Customers'!E:E)</f>
        <v>Consumer</v>
      </c>
      <c r="H2561" s="2">
        <v>45472</v>
      </c>
      <c r="I2561" s="2">
        <v>45485</v>
      </c>
      <c r="J2561">
        <v>17</v>
      </c>
      <c r="K2561">
        <v>226.84</v>
      </c>
      <c r="L2561">
        <v>0</v>
      </c>
      <c r="M2561" s="1" t="s">
        <v>43</v>
      </c>
      <c r="N2561" s="1" t="s">
        <v>28</v>
      </c>
      <c r="O2561" s="1" t="s">
        <v>35</v>
      </c>
      <c r="P2561" s="3">
        <f>Orders[[#This Row],[Quantity]]*Orders[[#This Row],[UnitPrice]]*(1-Orders[[#This Row],[Discount]])</f>
        <v>3856.28</v>
      </c>
      <c r="Q2561" s="1" t="str">
        <f>IF(AND(Orders[[#This Row],[Order Value]]&gt;50000,Orders[[#This Row],[Status]]="Completed"),"Yes","No")</f>
        <v>No</v>
      </c>
      <c r="R2561" s="1" t="str">
        <f>IF(OR(Orders[[#This Row],[Region]]="Dhaka",Orders[[#This Row],[Region]]="Chattogram"),"Priority","Standard")</f>
        <v>Standard</v>
      </c>
      <c r="S2561" s="1" t="str">
        <f>_xlfn.CONCAT(Orders[[#This Row],[OrderID]],Orders[[#This Row],[CustomerID]],Orders[[#This Row],[Order Value]])</f>
        <v>O04285C03523856.28</v>
      </c>
    </row>
    <row r="2562" spans="1:19" x14ac:dyDescent="0.25">
      <c r="A2562" s="1" t="s">
        <v>3016</v>
      </c>
      <c r="B2562" s="1" t="s">
        <v>156</v>
      </c>
      <c r="C2562" s="1" t="s">
        <v>124</v>
      </c>
      <c r="D2562" s="1" t="str">
        <f>VLOOKUP(C2562,Products[],2,FALSE)</f>
        <v>Decor Lite 474</v>
      </c>
      <c r="E2562" s="1" t="str">
        <f>VLOOKUP(Orders[[#This Row],[ProductID]],Products[],3,FALSE)</f>
        <v>Furniture</v>
      </c>
      <c r="F2562" s="1" t="s">
        <v>59</v>
      </c>
      <c r="G2562" s="1" t="str">
        <f>_xlfn.XLOOKUP(Orders[[#This Row],[CustomerID]],'Customers'!A:A,'Customers'!E:E)</f>
        <v>Home Office</v>
      </c>
      <c r="H2562" s="2">
        <v>45936</v>
      </c>
      <c r="I2562" s="2">
        <v>45935</v>
      </c>
      <c r="J2562">
        <v>6</v>
      </c>
      <c r="K2562">
        <v>4635.04</v>
      </c>
      <c r="L2562">
        <v>0.2</v>
      </c>
      <c r="M2562" s="1" t="s">
        <v>39</v>
      </c>
      <c r="N2562" s="1" t="s">
        <v>34</v>
      </c>
      <c r="O2562" s="1" t="s">
        <v>35</v>
      </c>
      <c r="P2562" s="3">
        <f>Orders[[#This Row],[Quantity]]*Orders[[#This Row],[UnitPrice]]*(1-Orders[[#This Row],[Discount]])</f>
        <v>22248.191999999999</v>
      </c>
      <c r="Q2562" s="1" t="str">
        <f>IF(AND(Orders[[#This Row],[Order Value]]&gt;50000,Orders[[#This Row],[Status]]="Completed"),"Yes","No")</f>
        <v>No</v>
      </c>
      <c r="R2562" s="1" t="str">
        <f>IF(OR(Orders[[#This Row],[Region]]="Dhaka",Orders[[#This Row],[Region]]="Chattogram"),"Priority","Standard")</f>
        <v>Standard</v>
      </c>
      <c r="S2562" s="1" t="str">
        <f>_xlfn.CONCAT(Orders[[#This Row],[OrderID]],Orders[[#This Row],[CustomerID]],Orders[[#This Row],[Order Value]])</f>
        <v>O01114C018322248.192</v>
      </c>
    </row>
    <row r="2563" spans="1:19" x14ac:dyDescent="0.25">
      <c r="A2563" s="1" t="s">
        <v>3017</v>
      </c>
      <c r="B2563" s="1" t="s">
        <v>166</v>
      </c>
      <c r="C2563" s="1" t="s">
        <v>71</v>
      </c>
      <c r="D2563" s="1" t="str">
        <f>VLOOKUP(C2563,Products[],2,FALSE)</f>
        <v>Cameras Classic 922</v>
      </c>
      <c r="E2563" s="1" t="str">
        <f>VLOOKUP(Orders[[#This Row],[ProductID]],Products[],3,FALSE)</f>
        <v>Electronics</v>
      </c>
      <c r="F2563" s="1" t="s">
        <v>19</v>
      </c>
      <c r="G2563" s="1" t="str">
        <f>_xlfn.XLOOKUP(Orders[[#This Row],[CustomerID]],'Customers'!A:A,'Customers'!E:E)</f>
        <v>consumer</v>
      </c>
      <c r="H2563" s="2">
        <v>45811</v>
      </c>
      <c r="I2563" s="2">
        <v>45810</v>
      </c>
      <c r="J2563">
        <v>21</v>
      </c>
      <c r="K2563">
        <v>2836.47</v>
      </c>
      <c r="L2563">
        <v>0</v>
      </c>
      <c r="M2563" s="1" t="s">
        <v>14</v>
      </c>
      <c r="N2563" s="1" t="s">
        <v>34</v>
      </c>
      <c r="O2563" s="1" t="s">
        <v>21</v>
      </c>
      <c r="P2563" s="3">
        <f>Orders[[#This Row],[Quantity]]*Orders[[#This Row],[UnitPrice]]*(1-Orders[[#This Row],[Discount]])</f>
        <v>59565.869999999995</v>
      </c>
      <c r="Q2563" s="1" t="str">
        <f>IF(AND(Orders[[#This Row],[Order Value]]&gt;50000,Orders[[#This Row],[Status]]="Completed"),"Yes","No")</f>
        <v>Yes</v>
      </c>
      <c r="R2563" s="1" t="str">
        <f>IF(OR(Orders[[#This Row],[Region]]="Dhaka",Orders[[#This Row],[Region]]="Chattogram"),"Priority","Standard")</f>
        <v>Standard</v>
      </c>
      <c r="S2563" s="1" t="str">
        <f>_xlfn.CONCAT(Orders[[#This Row],[OrderID]],Orders[[#This Row],[CustomerID]],Orders[[#This Row],[Order Value]])</f>
        <v>O03309C035459565.87</v>
      </c>
    </row>
    <row r="2564" spans="1:19" x14ac:dyDescent="0.25">
      <c r="A2564" s="1" t="s">
        <v>3018</v>
      </c>
      <c r="B2564" s="1" t="s">
        <v>782</v>
      </c>
      <c r="C2564" s="1" t="s">
        <v>41</v>
      </c>
      <c r="D2564" s="1" t="str">
        <f>VLOOKUP(C2564,Products[],2,FALSE)</f>
        <v>Personal Care Mini 941</v>
      </c>
      <c r="E2564" s="1" t="str">
        <f>VLOOKUP(Orders[[#This Row],[ProductID]],Products[],3,FALSE)</f>
        <v>Groceries</v>
      </c>
      <c r="F2564" s="1" t="s">
        <v>19</v>
      </c>
      <c r="G2564" s="1" t="str">
        <f>_xlfn.XLOOKUP(Orders[[#This Row],[CustomerID]],'Customers'!A:A,'Customers'!E:E)</f>
        <v>Consumer</v>
      </c>
      <c r="H2564" s="2">
        <v>45527</v>
      </c>
      <c r="I2564" s="2">
        <v>45528</v>
      </c>
      <c r="J2564">
        <v>10</v>
      </c>
      <c r="K2564">
        <v>6679.41</v>
      </c>
      <c r="L2564">
        <v>0.05</v>
      </c>
      <c r="M2564" s="1" t="s">
        <v>20</v>
      </c>
      <c r="N2564" s="1" t="s">
        <v>28</v>
      </c>
      <c r="O2564" s="1" t="s">
        <v>21</v>
      </c>
      <c r="P2564" s="3">
        <f>Orders[[#This Row],[Quantity]]*Orders[[#This Row],[UnitPrice]]*(1-Orders[[#This Row],[Discount]])</f>
        <v>63454.395000000004</v>
      </c>
      <c r="Q2564" s="1" t="str">
        <f>IF(AND(Orders[[#This Row],[Order Value]]&gt;50000,Orders[[#This Row],[Status]]="Completed"),"Yes","No")</f>
        <v>No</v>
      </c>
      <c r="R2564" s="1" t="str">
        <f>IF(OR(Orders[[#This Row],[Region]]="Dhaka",Orders[[#This Row],[Region]]="Chattogram"),"Priority","Standard")</f>
        <v>Priority</v>
      </c>
      <c r="S2564" s="1" t="str">
        <f>_xlfn.CONCAT(Orders[[#This Row],[OrderID]],Orders[[#This Row],[CustomerID]],Orders[[#This Row],[Order Value]])</f>
        <v>O00505C031363454.395</v>
      </c>
    </row>
    <row r="2565" spans="1:19" x14ac:dyDescent="0.25">
      <c r="A2565" s="1" t="s">
        <v>3019</v>
      </c>
      <c r="B2565" s="1" t="s">
        <v>700</v>
      </c>
      <c r="C2565" s="1" t="s">
        <v>32</v>
      </c>
      <c r="D2565" s="1" t="str">
        <f>VLOOKUP(C2565,Products[],2,FALSE)</f>
        <v>Binders Max 146</v>
      </c>
      <c r="E2565" s="1" t="str">
        <f>VLOOKUP(Orders[[#This Row],[ProductID]],Products[],3,FALSE)</f>
        <v>Office Supplies</v>
      </c>
      <c r="F2565" s="1" t="s">
        <v>19</v>
      </c>
      <c r="G2565" s="1" t="str">
        <f>_xlfn.XLOOKUP(Orders[[#This Row],[CustomerID]],'Customers'!A:A,'Customers'!E:E)</f>
        <v>Home Office</v>
      </c>
      <c r="H2565" s="2">
        <v>45420</v>
      </c>
      <c r="I2565" s="2">
        <v>45418</v>
      </c>
      <c r="J2565">
        <v>2</v>
      </c>
      <c r="K2565">
        <v>4759.07</v>
      </c>
      <c r="L2565">
        <v>0.1</v>
      </c>
      <c r="M2565" s="1" t="s">
        <v>14</v>
      </c>
      <c r="N2565" s="1" t="s">
        <v>15</v>
      </c>
      <c r="O2565" s="1" t="s">
        <v>24</v>
      </c>
      <c r="P2565" s="3">
        <f>Orders[[#This Row],[Quantity]]*Orders[[#This Row],[UnitPrice]]*(1-Orders[[#This Row],[Discount]])</f>
        <v>8566.3259999999991</v>
      </c>
      <c r="Q2565" s="1" t="str">
        <f>IF(AND(Orders[[#This Row],[Order Value]]&gt;50000,Orders[[#This Row],[Status]]="Completed"),"Yes","No")</f>
        <v>No</v>
      </c>
      <c r="R2565" s="1" t="str">
        <f>IF(OR(Orders[[#This Row],[Region]]="Dhaka",Orders[[#This Row],[Region]]="Chattogram"),"Priority","Standard")</f>
        <v>Standard</v>
      </c>
      <c r="S2565" s="1" t="str">
        <f>_xlfn.CONCAT(Orders[[#This Row],[OrderID]],Orders[[#This Row],[CustomerID]],Orders[[#This Row],[Order Value]])</f>
        <v>O03117C03378566.326</v>
      </c>
    </row>
    <row r="2566" spans="1:19" x14ac:dyDescent="0.25">
      <c r="A2566" s="1" t="s">
        <v>3020</v>
      </c>
      <c r="B2566" s="1" t="s">
        <v>1507</v>
      </c>
      <c r="C2566" s="1" t="s">
        <v>114</v>
      </c>
      <c r="D2566" s="1" t="str">
        <f>VLOOKUP(C2566,Products[],2,FALSE)</f>
        <v>Snacks Standard 963</v>
      </c>
      <c r="E2566" s="1" t="str">
        <f>VLOOKUP(Orders[[#This Row],[ProductID]],Products[],3,FALSE)</f>
        <v>Groceries</v>
      </c>
      <c r="F2566" s="1" t="s">
        <v>42</v>
      </c>
      <c r="G2566" s="1" t="str">
        <f>_xlfn.XLOOKUP(Orders[[#This Row],[CustomerID]],'Customers'!A:A,'Customers'!E:E)</f>
        <v>consumer</v>
      </c>
      <c r="H2566" s="2">
        <v>45889</v>
      </c>
      <c r="I2566" s="2">
        <v>45892</v>
      </c>
      <c r="J2566">
        <v>17</v>
      </c>
      <c r="K2566">
        <v>3332.66</v>
      </c>
      <c r="L2566">
        <v>0</v>
      </c>
      <c r="M2566" s="1" t="s">
        <v>43</v>
      </c>
      <c r="N2566" s="1" t="s">
        <v>34</v>
      </c>
      <c r="O2566" s="1" t="s">
        <v>21</v>
      </c>
      <c r="P2566" s="3">
        <f>Orders[[#This Row],[Quantity]]*Orders[[#This Row],[UnitPrice]]*(1-Orders[[#This Row],[Discount]])</f>
        <v>56655.22</v>
      </c>
      <c r="Q2566" s="1" t="str">
        <f>IF(AND(Orders[[#This Row],[Order Value]]&gt;50000,Orders[[#This Row],[Status]]="Completed"),"Yes","No")</f>
        <v>Yes</v>
      </c>
      <c r="R2566" s="1" t="str">
        <f>IF(OR(Orders[[#This Row],[Region]]="Dhaka",Orders[[#This Row],[Region]]="Chattogram"),"Priority","Standard")</f>
        <v>Standard</v>
      </c>
      <c r="S2566" s="1" t="str">
        <f>_xlfn.CONCAT(Orders[[#This Row],[OrderID]],Orders[[#This Row],[CustomerID]],Orders[[#This Row],[Order Value]])</f>
        <v>O05242C007256655.22</v>
      </c>
    </row>
    <row r="2567" spans="1:19" x14ac:dyDescent="0.25">
      <c r="A2567" s="1" t="s">
        <v>3021</v>
      </c>
      <c r="B2567" s="1" t="s">
        <v>666</v>
      </c>
      <c r="C2567" s="1" t="s">
        <v>62</v>
      </c>
      <c r="D2567" s="1" t="str">
        <f>VLOOKUP(C2567,Products[],2,FALSE)</f>
        <v>Mobile Accessories Lite 346</v>
      </c>
      <c r="E2567" s="1" t="str">
        <f>VLOOKUP(Orders[[#This Row],[ProductID]],Products[],3,FALSE)</f>
        <v>Electronics</v>
      </c>
      <c r="F2567" s="1" t="s">
        <v>19</v>
      </c>
      <c r="G2567" s="1" t="str">
        <f>_xlfn.XLOOKUP(Orders[[#This Row],[CustomerID]],'Customers'!A:A,'Customers'!E:E)</f>
        <v>Corporate</v>
      </c>
      <c r="H2567" s="2">
        <v>45317</v>
      </c>
      <c r="I2567" s="2">
        <v>45317</v>
      </c>
      <c r="J2567">
        <v>9</v>
      </c>
      <c r="K2567">
        <v>5778.54</v>
      </c>
      <c r="L2567">
        <v>0</v>
      </c>
      <c r="M2567" s="1" t="s">
        <v>14</v>
      </c>
      <c r="N2567" s="1" t="s">
        <v>34</v>
      </c>
      <c r="O2567" s="1" t="s">
        <v>21</v>
      </c>
      <c r="P2567" s="3">
        <f>Orders[[#This Row],[Quantity]]*Orders[[#This Row],[UnitPrice]]*(1-Orders[[#This Row],[Discount]])</f>
        <v>52006.86</v>
      </c>
      <c r="Q2567" s="1" t="str">
        <f>IF(AND(Orders[[#This Row],[Order Value]]&gt;50000,Orders[[#This Row],[Status]]="Completed"),"Yes","No")</f>
        <v>Yes</v>
      </c>
      <c r="R2567" s="1" t="str">
        <f>IF(OR(Orders[[#This Row],[Region]]="Dhaka",Orders[[#This Row],[Region]]="Chattogram"),"Priority","Standard")</f>
        <v>Standard</v>
      </c>
      <c r="S2567" s="1" t="str">
        <f>_xlfn.CONCAT(Orders[[#This Row],[OrderID]],Orders[[#This Row],[CustomerID]],Orders[[#This Row],[Order Value]])</f>
        <v>O02777C036552006.86</v>
      </c>
    </row>
    <row r="2568" spans="1:19" x14ac:dyDescent="0.25">
      <c r="A2568" s="1" t="s">
        <v>3022</v>
      </c>
      <c r="B2568" s="1" t="s">
        <v>852</v>
      </c>
      <c r="C2568" s="1" t="s">
        <v>46</v>
      </c>
      <c r="D2568" s="1" t="str">
        <f>VLOOKUP(C2568,Products[],2,FALSE)</f>
        <v>Tables Max 631</v>
      </c>
      <c r="E2568" s="1" t="str">
        <f>VLOOKUP(Orders[[#This Row],[ProductID]],Products[],3,FALSE)</f>
        <v>Furniture</v>
      </c>
      <c r="F2568" s="1" t="s">
        <v>59</v>
      </c>
      <c r="G2568" s="1" t="str">
        <f>_xlfn.XLOOKUP(Orders[[#This Row],[CustomerID]],'Customers'!A:A,'Customers'!E:E)</f>
        <v>consumer</v>
      </c>
      <c r="H2568" s="2">
        <v>45931</v>
      </c>
      <c r="I2568" s="2">
        <v>45937</v>
      </c>
      <c r="J2568">
        <v>18</v>
      </c>
      <c r="K2568">
        <v>5304.88</v>
      </c>
      <c r="L2568">
        <v>0</v>
      </c>
      <c r="M2568" s="1" t="s">
        <v>39</v>
      </c>
      <c r="N2568" s="1" t="s">
        <v>15</v>
      </c>
      <c r="O2568" s="1" t="s">
        <v>35</v>
      </c>
      <c r="P2568" s="3">
        <f>Orders[[#This Row],[Quantity]]*Orders[[#This Row],[UnitPrice]]*(1-Orders[[#This Row],[Discount]])</f>
        <v>95487.84</v>
      </c>
      <c r="Q2568" s="1" t="str">
        <f>IF(AND(Orders[[#This Row],[Order Value]]&gt;50000,Orders[[#This Row],[Status]]="Completed"),"Yes","No")</f>
        <v>No</v>
      </c>
      <c r="R2568" s="1" t="str">
        <f>IF(OR(Orders[[#This Row],[Region]]="Dhaka",Orders[[#This Row],[Region]]="Chattogram"),"Priority","Standard")</f>
        <v>Standard</v>
      </c>
      <c r="S2568" s="1" t="str">
        <f>_xlfn.CONCAT(Orders[[#This Row],[OrderID]],Orders[[#This Row],[CustomerID]],Orders[[#This Row],[Order Value]])</f>
        <v>O01017C041295487.84</v>
      </c>
    </row>
    <row r="2569" spans="1:19" x14ac:dyDescent="0.25">
      <c r="A2569" s="1" t="s">
        <v>3023</v>
      </c>
      <c r="B2569" s="1" t="s">
        <v>633</v>
      </c>
      <c r="C2569" s="1" t="s">
        <v>41</v>
      </c>
      <c r="D2569" s="1" t="str">
        <f>VLOOKUP(C2569,Products[],2,FALSE)</f>
        <v>Personal Care Mini 941</v>
      </c>
      <c r="E2569" s="1" t="str">
        <f>VLOOKUP(Orders[[#This Row],[ProductID]],Products[],3,FALSE)</f>
        <v>Groceries</v>
      </c>
      <c r="F2569" s="1" t="s">
        <v>55</v>
      </c>
      <c r="G2569" s="1" t="str">
        <f>_xlfn.XLOOKUP(Orders[[#This Row],[CustomerID]],'Customers'!A:A,'Customers'!E:E)</f>
        <v>Consumer</v>
      </c>
      <c r="H2569" s="2">
        <v>45990</v>
      </c>
      <c r="I2569" s="2">
        <v>45995</v>
      </c>
      <c r="J2569">
        <v>8</v>
      </c>
      <c r="K2569">
        <v>754.71</v>
      </c>
      <c r="L2569">
        <v>0.15</v>
      </c>
      <c r="M2569" s="1" t="s">
        <v>39</v>
      </c>
      <c r="N2569" s="1" t="s">
        <v>34</v>
      </c>
      <c r="O2569" s="1" t="s">
        <v>35</v>
      </c>
      <c r="P2569" s="3">
        <f>Orders[[#This Row],[Quantity]]*Orders[[#This Row],[UnitPrice]]*(1-Orders[[#This Row],[Discount]])</f>
        <v>5132.0280000000002</v>
      </c>
      <c r="Q2569" s="1" t="str">
        <f>IF(AND(Orders[[#This Row],[Order Value]]&gt;50000,Orders[[#This Row],[Status]]="Completed"),"Yes","No")</f>
        <v>No</v>
      </c>
      <c r="R2569" s="1" t="str">
        <f>IF(OR(Orders[[#This Row],[Region]]="Dhaka",Orders[[#This Row],[Region]]="Chattogram"),"Priority","Standard")</f>
        <v>Standard</v>
      </c>
      <c r="S2569" s="1" t="str">
        <f>_xlfn.CONCAT(Orders[[#This Row],[OrderID]],Orders[[#This Row],[CustomerID]],Orders[[#This Row],[Order Value]])</f>
        <v>O03561C02835132.028</v>
      </c>
    </row>
    <row r="2570" spans="1:19" x14ac:dyDescent="0.25">
      <c r="A2570" s="1" t="s">
        <v>3024</v>
      </c>
      <c r="B2570" s="1" t="s">
        <v>31</v>
      </c>
      <c r="C2570" s="1" t="s">
        <v>270</v>
      </c>
      <c r="D2570" s="1" t="str">
        <f>VLOOKUP(C2570,Products[],2,FALSE)</f>
        <v>Storage Mini 899</v>
      </c>
      <c r="E2570" s="1" t="str">
        <f>VLOOKUP(Orders[[#This Row],[ProductID]],Products[],3,FALSE)</f>
        <v>Furniture</v>
      </c>
      <c r="F2570" s="1" t="s">
        <v>63</v>
      </c>
      <c r="G2570" s="1" t="str">
        <f>_xlfn.XLOOKUP(Orders[[#This Row],[CustomerID]],'Customers'!A:A,'Customers'!E:E)</f>
        <v>Consumer</v>
      </c>
      <c r="H2570" s="2">
        <v>45391</v>
      </c>
      <c r="I2570" s="2">
        <v>45394</v>
      </c>
      <c r="J2570">
        <v>16</v>
      </c>
      <c r="K2570">
        <v>3892.63</v>
      </c>
      <c r="L2570">
        <v>0.05</v>
      </c>
      <c r="M2570" s="1" t="s">
        <v>20</v>
      </c>
      <c r="N2570" s="1" t="s">
        <v>34</v>
      </c>
      <c r="O2570" s="1" t="s">
        <v>35</v>
      </c>
      <c r="P2570" s="3">
        <f>Orders[[#This Row],[Quantity]]*Orders[[#This Row],[UnitPrice]]*(1-Orders[[#This Row],[Discount]])</f>
        <v>59167.976000000002</v>
      </c>
      <c r="Q2570" s="1" t="str">
        <f>IF(AND(Orders[[#This Row],[Order Value]]&gt;50000,Orders[[#This Row],[Status]]="Completed"),"Yes","No")</f>
        <v>Yes</v>
      </c>
      <c r="R2570" s="1" t="str">
        <f>IF(OR(Orders[[#This Row],[Region]]="Dhaka",Orders[[#This Row],[Region]]="Chattogram"),"Priority","Standard")</f>
        <v>Priority</v>
      </c>
      <c r="S2570" s="1" t="str">
        <f>_xlfn.CONCAT(Orders[[#This Row],[OrderID]],Orders[[#This Row],[CustomerID]],Orders[[#This Row],[Order Value]])</f>
        <v>O01062C036759167.976</v>
      </c>
    </row>
    <row r="2571" spans="1:19" x14ac:dyDescent="0.25">
      <c r="A2571" s="1" t="s">
        <v>3025</v>
      </c>
      <c r="B2571" s="1" t="s">
        <v>188</v>
      </c>
      <c r="C2571" s="1" t="s">
        <v>108</v>
      </c>
      <c r="D2571" s="1" t="str">
        <f>VLOOKUP(C2571,Products[],2,FALSE)</f>
        <v>Men Max 446</v>
      </c>
      <c r="E2571" s="1" t="str">
        <f>VLOOKUP(Orders[[#This Row],[ProductID]],Products[],3,FALSE)</f>
        <v>Apparel</v>
      </c>
      <c r="F2571" s="1" t="s">
        <v>105</v>
      </c>
      <c r="G2571" s="1" t="str">
        <f>_xlfn.XLOOKUP(Orders[[#This Row],[CustomerID]],'Customers'!A:A,'Customers'!E:E)</f>
        <v>SMB</v>
      </c>
      <c r="H2571" s="2">
        <v>45873</v>
      </c>
      <c r="I2571" s="2">
        <v>45881</v>
      </c>
      <c r="J2571">
        <v>20</v>
      </c>
      <c r="K2571">
        <v>2483.54</v>
      </c>
      <c r="L2571">
        <v>0</v>
      </c>
      <c r="M2571" s="1" t="s">
        <v>52</v>
      </c>
      <c r="N2571" s="1" t="s">
        <v>34</v>
      </c>
      <c r="O2571" s="1" t="s">
        <v>29</v>
      </c>
      <c r="P2571" s="3">
        <f>Orders[[#This Row],[Quantity]]*Orders[[#This Row],[UnitPrice]]*(1-Orders[[#This Row],[Discount]])</f>
        <v>49670.8</v>
      </c>
      <c r="Q2571" s="1" t="str">
        <f>IF(AND(Orders[[#This Row],[Order Value]]&gt;50000,Orders[[#This Row],[Status]]="Completed"),"Yes","No")</f>
        <v>No</v>
      </c>
      <c r="R2571" s="1" t="str">
        <f>IF(OR(Orders[[#This Row],[Region]]="Dhaka",Orders[[#This Row],[Region]]="Chattogram"),"Priority","Standard")</f>
        <v>Priority</v>
      </c>
      <c r="S2571" s="1" t="str">
        <f>_xlfn.CONCAT(Orders[[#This Row],[OrderID]],Orders[[#This Row],[CustomerID]],Orders[[#This Row],[Order Value]])</f>
        <v>O03703C039549670.8</v>
      </c>
    </row>
    <row r="2572" spans="1:19" hidden="1" x14ac:dyDescent="0.25">
      <c r="A2572" s="1" t="s">
        <v>3026</v>
      </c>
      <c r="B2572" s="1" t="s">
        <v>457</v>
      </c>
      <c r="C2572" s="1" t="s">
        <v>95</v>
      </c>
      <c r="D2572" s="1" t="e">
        <f>VLOOKUP(C2572,Products[],2,FALSE)</f>
        <v>#N/A</v>
      </c>
      <c r="E2572" s="1" t="e">
        <f>VLOOKUP(Orders[[#This Row],[ProductID]],Products[],3,FALSE)</f>
        <v>#N/A</v>
      </c>
      <c r="F2572" s="1" t="s">
        <v>55</v>
      </c>
      <c r="G2572" s="1" t="str">
        <f>_xlfn.XLOOKUP(Orders[[#This Row],[CustomerID]],'Customers'!A:A,'Customers'!E:E)</f>
        <v>Home Office</v>
      </c>
      <c r="H2572" s="2">
        <v>46009</v>
      </c>
      <c r="I2572" s="2">
        <v>46011</v>
      </c>
      <c r="J2572">
        <v>5</v>
      </c>
      <c r="K2572">
        <v>1865.64</v>
      </c>
      <c r="L2572">
        <v>0</v>
      </c>
      <c r="M2572" s="1" t="s">
        <v>14</v>
      </c>
      <c r="N2572" s="1" t="s">
        <v>34</v>
      </c>
      <c r="O2572" s="1" t="s">
        <v>35</v>
      </c>
      <c r="P2572" s="3">
        <f>Orders[[#This Row],[Quantity]]*Orders[[#This Row],[UnitPrice]]*(1-Orders[[#This Row],[Discount]])</f>
        <v>9328.2000000000007</v>
      </c>
      <c r="Q2572" s="1" t="str">
        <f>IF(AND(Orders[[#This Row],[Order Value]]&gt;50000,Orders[[#This Row],[Status]]="Completed"),"Yes","No")</f>
        <v>No</v>
      </c>
      <c r="R2572" s="1" t="str">
        <f>IF(OR(Orders[[#This Row],[Region]]="Dhaka",Orders[[#This Row],[Region]]="Chattogram"),"Priority","Standard")</f>
        <v>Standard</v>
      </c>
      <c r="S2572" s="1" t="str">
        <f>_xlfn.CONCAT(Orders[[#This Row],[OrderID]],Orders[[#This Row],[CustomerID]],Orders[[#This Row],[Order Value]])</f>
        <v>O01838C00429328.2</v>
      </c>
    </row>
    <row r="2573" spans="1:19" x14ac:dyDescent="0.25">
      <c r="A2573" s="1" t="s">
        <v>3027</v>
      </c>
      <c r="B2573" s="1" t="s">
        <v>512</v>
      </c>
      <c r="C2573" s="1" t="s">
        <v>148</v>
      </c>
      <c r="D2573" s="1" t="str">
        <f>VLOOKUP(C2573,Products[],2,FALSE)</f>
        <v>Audio Classic 927</v>
      </c>
      <c r="E2573" s="1" t="str">
        <f>VLOOKUP(Orders[[#This Row],[ProductID]],Products[],3,FALSE)</f>
        <v>Electronics</v>
      </c>
      <c r="F2573" s="1" t="s">
        <v>125</v>
      </c>
      <c r="G2573" s="1" t="str">
        <f>_xlfn.XLOOKUP(Orders[[#This Row],[CustomerID]],'Customers'!A:A,'Customers'!E:E)</f>
        <v>consumer</v>
      </c>
      <c r="H2573" s="2">
        <v>45676</v>
      </c>
      <c r="I2573" s="2">
        <v>45689</v>
      </c>
      <c r="J2573">
        <v>15</v>
      </c>
      <c r="K2573">
        <v>3524.02</v>
      </c>
      <c r="L2573">
        <v>0</v>
      </c>
      <c r="M2573" s="1" t="s">
        <v>52</v>
      </c>
      <c r="N2573" s="1" t="s">
        <v>84</v>
      </c>
      <c r="O2573" s="1" t="s">
        <v>21</v>
      </c>
      <c r="P2573" s="3">
        <f>Orders[[#This Row],[Quantity]]*Orders[[#This Row],[UnitPrice]]*(1-Orders[[#This Row],[Discount]])</f>
        <v>52860.3</v>
      </c>
      <c r="Q2573" s="1" t="str">
        <f>IF(AND(Orders[[#This Row],[Order Value]]&gt;50000,Orders[[#This Row],[Status]]="Completed"),"Yes","No")</f>
        <v>No</v>
      </c>
      <c r="R2573" s="1" t="str">
        <f>IF(OR(Orders[[#This Row],[Region]]="Dhaka",Orders[[#This Row],[Region]]="Chattogram"),"Priority","Standard")</f>
        <v>Priority</v>
      </c>
      <c r="S2573" s="1" t="str">
        <f>_xlfn.CONCAT(Orders[[#This Row],[OrderID]],Orders[[#This Row],[CustomerID]],Orders[[#This Row],[Order Value]])</f>
        <v>O03479C034652860.3</v>
      </c>
    </row>
    <row r="2574" spans="1:19" x14ac:dyDescent="0.25">
      <c r="A2574" s="1" t="s">
        <v>3028</v>
      </c>
      <c r="B2574" s="1" t="s">
        <v>31</v>
      </c>
      <c r="C2574" s="1" t="s">
        <v>191</v>
      </c>
      <c r="D2574" s="1" t="str">
        <f>VLOOKUP(C2574,Products[],2,FALSE)</f>
        <v>Snacks Standard 597</v>
      </c>
      <c r="E2574" s="1" t="str">
        <f>VLOOKUP(Orders[[#This Row],[ProductID]],Products[],3,FALSE)</f>
        <v>Groceries</v>
      </c>
      <c r="F2574" s="1" t="s">
        <v>125</v>
      </c>
      <c r="G2574" s="1" t="str">
        <f>_xlfn.XLOOKUP(Orders[[#This Row],[CustomerID]],'Customers'!A:A,'Customers'!E:E)</f>
        <v>Consumer</v>
      </c>
      <c r="H2574" s="2">
        <v>45866</v>
      </c>
      <c r="I2574" s="2">
        <v>45874</v>
      </c>
      <c r="J2574">
        <v>11</v>
      </c>
      <c r="K2574">
        <v>1766.38</v>
      </c>
      <c r="L2574">
        <v>0.15</v>
      </c>
      <c r="M2574" s="1" t="s">
        <v>52</v>
      </c>
      <c r="N2574" s="1" t="s">
        <v>15</v>
      </c>
      <c r="O2574" s="1" t="s">
        <v>29</v>
      </c>
      <c r="P2574" s="3">
        <f>Orders[[#This Row],[Quantity]]*Orders[[#This Row],[UnitPrice]]*(1-Orders[[#This Row],[Discount]])</f>
        <v>16515.652999999998</v>
      </c>
      <c r="Q2574" s="1" t="str">
        <f>IF(AND(Orders[[#This Row],[Order Value]]&gt;50000,Orders[[#This Row],[Status]]="Completed"),"Yes","No")</f>
        <v>No</v>
      </c>
      <c r="R2574" s="1" t="str">
        <f>IF(OR(Orders[[#This Row],[Region]]="Dhaka",Orders[[#This Row],[Region]]="Chattogram"),"Priority","Standard")</f>
        <v>Priority</v>
      </c>
      <c r="S2574" s="1" t="str">
        <f>_xlfn.CONCAT(Orders[[#This Row],[OrderID]],Orders[[#This Row],[CustomerID]],Orders[[#This Row],[Order Value]])</f>
        <v>O00437C036716515.653</v>
      </c>
    </row>
    <row r="2575" spans="1:19" x14ac:dyDescent="0.25">
      <c r="A2575" s="1" t="s">
        <v>3029</v>
      </c>
      <c r="B2575" s="1" t="s">
        <v>253</v>
      </c>
      <c r="C2575" s="1" t="s">
        <v>27</v>
      </c>
      <c r="D2575" s="1" t="str">
        <f>VLOOKUP(C2575,Products[],2,FALSE)</f>
        <v>Women Eco 225</v>
      </c>
      <c r="E2575" s="1" t="str">
        <f>VLOOKUP(Orders[[#This Row],[ProductID]],Products[],3,FALSE)</f>
        <v>Apparel</v>
      </c>
      <c r="F2575" s="1" t="s">
        <v>19</v>
      </c>
      <c r="G2575" s="1" t="str">
        <f>_xlfn.XLOOKUP(Orders[[#This Row],[CustomerID]],'Customers'!A:A,'Customers'!E:E)</f>
        <v>Consumer</v>
      </c>
      <c r="H2575" s="2">
        <v>45503</v>
      </c>
      <c r="I2575" s="2">
        <v>45511</v>
      </c>
      <c r="J2575">
        <v>9</v>
      </c>
      <c r="K2575">
        <v>6076.11</v>
      </c>
      <c r="L2575">
        <v>0.2</v>
      </c>
      <c r="M2575" s="1" t="s">
        <v>14</v>
      </c>
      <c r="N2575" s="1" t="s">
        <v>15</v>
      </c>
      <c r="O2575" s="1" t="s">
        <v>35</v>
      </c>
      <c r="P2575" s="3">
        <f>Orders[[#This Row],[Quantity]]*Orders[[#This Row],[UnitPrice]]*(1-Orders[[#This Row],[Discount]])</f>
        <v>43747.991999999998</v>
      </c>
      <c r="Q2575" s="1" t="str">
        <f>IF(AND(Orders[[#This Row],[Order Value]]&gt;50000,Orders[[#This Row],[Status]]="Completed"),"Yes","No")</f>
        <v>No</v>
      </c>
      <c r="R2575" s="1" t="str">
        <f>IF(OR(Orders[[#This Row],[Region]]="Dhaka",Orders[[#This Row],[Region]]="Chattogram"),"Priority","Standard")</f>
        <v>Standard</v>
      </c>
      <c r="S2575" s="1" t="str">
        <f>_xlfn.CONCAT(Orders[[#This Row],[OrderID]],Orders[[#This Row],[CustomerID]],Orders[[#This Row],[Order Value]])</f>
        <v>O04555C001943747.992</v>
      </c>
    </row>
    <row r="2576" spans="1:19" x14ac:dyDescent="0.25">
      <c r="A2576" s="1" t="s">
        <v>3030</v>
      </c>
      <c r="B2576" s="1" t="s">
        <v>156</v>
      </c>
      <c r="C2576" s="1" t="s">
        <v>159</v>
      </c>
      <c r="D2576" s="1" t="str">
        <f>VLOOKUP(C2576,Products[],2,FALSE)</f>
        <v>Kids Pro 394</v>
      </c>
      <c r="E2576" s="1" t="str">
        <f>VLOOKUP(Orders[[#This Row],[ProductID]],Products[],3,FALSE)</f>
        <v>Apparel</v>
      </c>
      <c r="F2576" s="1" t="s">
        <v>63</v>
      </c>
      <c r="G2576" s="1" t="str">
        <f>_xlfn.XLOOKUP(Orders[[#This Row],[CustomerID]],'Customers'!A:A,'Customers'!E:E)</f>
        <v>Home Office</v>
      </c>
      <c r="H2576" s="2">
        <v>45658</v>
      </c>
      <c r="I2576" s="2">
        <v>45664</v>
      </c>
      <c r="J2576">
        <v>7</v>
      </c>
      <c r="K2576">
        <v>3077.65</v>
      </c>
      <c r="L2576">
        <v>0.05</v>
      </c>
      <c r="M2576" s="1" t="s">
        <v>20</v>
      </c>
      <c r="N2576" s="1" t="s">
        <v>28</v>
      </c>
      <c r="O2576" s="1" t="s">
        <v>21</v>
      </c>
      <c r="P2576" s="3">
        <f>Orders[[#This Row],[Quantity]]*Orders[[#This Row],[UnitPrice]]*(1-Orders[[#This Row],[Discount]])</f>
        <v>20466.372499999998</v>
      </c>
      <c r="Q2576" s="1" t="str">
        <f>IF(AND(Orders[[#This Row],[Order Value]]&gt;50000,Orders[[#This Row],[Status]]="Completed"),"Yes","No")</f>
        <v>No</v>
      </c>
      <c r="R2576" s="1" t="str">
        <f>IF(OR(Orders[[#This Row],[Region]]="Dhaka",Orders[[#This Row],[Region]]="Chattogram"),"Priority","Standard")</f>
        <v>Priority</v>
      </c>
      <c r="S2576" s="1" t="str">
        <f>_xlfn.CONCAT(Orders[[#This Row],[OrderID]],Orders[[#This Row],[CustomerID]],Orders[[#This Row],[Order Value]])</f>
        <v>O02095C018320466.3725</v>
      </c>
    </row>
    <row r="2577" spans="1:19" x14ac:dyDescent="0.25">
      <c r="A2577" s="1" t="s">
        <v>3031</v>
      </c>
      <c r="B2577" s="1" t="s">
        <v>912</v>
      </c>
      <c r="C2577" s="1" t="s">
        <v>87</v>
      </c>
      <c r="D2577" s="1" t="str">
        <f>VLOOKUP(C2577,Products[],2,FALSE)</f>
        <v>Storage Plus 812</v>
      </c>
      <c r="E2577" s="1" t="str">
        <f>VLOOKUP(Orders[[#This Row],[ProductID]],Products[],3,FALSE)</f>
        <v>Furniture</v>
      </c>
      <c r="F2577" s="1" t="s">
        <v>105</v>
      </c>
      <c r="G2577" s="1" t="str">
        <f>_xlfn.XLOOKUP(Orders[[#This Row],[CustomerID]],'Customers'!A:A,'Customers'!E:E)</f>
        <v>SMB</v>
      </c>
      <c r="H2577" s="2">
        <v>45937</v>
      </c>
      <c r="I2577" s="2">
        <v>45942</v>
      </c>
      <c r="J2577">
        <v>2</v>
      </c>
      <c r="K2577">
        <v>3366.88</v>
      </c>
      <c r="L2577">
        <v>0.05</v>
      </c>
      <c r="M2577" s="1" t="s">
        <v>20</v>
      </c>
      <c r="N2577" s="1" t="s">
        <v>34</v>
      </c>
      <c r="O2577" s="1" t="s">
        <v>21</v>
      </c>
      <c r="P2577" s="3">
        <f>Orders[[#This Row],[Quantity]]*Orders[[#This Row],[UnitPrice]]*(1-Orders[[#This Row],[Discount]])</f>
        <v>6397.0720000000001</v>
      </c>
      <c r="Q2577" s="1" t="str">
        <f>IF(AND(Orders[[#This Row],[Order Value]]&gt;50000,Orders[[#This Row],[Status]]="Completed"),"Yes","No")</f>
        <v>No</v>
      </c>
      <c r="R2577" s="1" t="str">
        <f>IF(OR(Orders[[#This Row],[Region]]="Dhaka",Orders[[#This Row],[Region]]="Chattogram"),"Priority","Standard")</f>
        <v>Priority</v>
      </c>
      <c r="S2577" s="1" t="str">
        <f>_xlfn.CONCAT(Orders[[#This Row],[OrderID]],Orders[[#This Row],[CustomerID]],Orders[[#This Row],[Order Value]])</f>
        <v>O04350C02256397.072</v>
      </c>
    </row>
    <row r="2578" spans="1:19" hidden="1" x14ac:dyDescent="0.25">
      <c r="A2578" s="1" t="s">
        <v>3032</v>
      </c>
      <c r="B2578" s="1" t="s">
        <v>1000</v>
      </c>
      <c r="C2578" s="1" t="s">
        <v>248</v>
      </c>
      <c r="D2578" s="1" t="e">
        <f>VLOOKUP(C2578,Products[],2,FALSE)</f>
        <v>#N/A</v>
      </c>
      <c r="E2578" s="1" t="e">
        <f>VLOOKUP(Orders[[#This Row],[ProductID]],Products[],3,FALSE)</f>
        <v>#N/A</v>
      </c>
      <c r="F2578" s="1" t="s">
        <v>59</v>
      </c>
      <c r="G2578" s="1" t="str">
        <f>_xlfn.XLOOKUP(Orders[[#This Row],[CustomerID]],'Customers'!A:A,'Customers'!E:E)</f>
        <v>Home Office</v>
      </c>
      <c r="H2578" s="2">
        <v>45505</v>
      </c>
      <c r="I2578" s="2">
        <v>45512</v>
      </c>
      <c r="J2578">
        <v>20</v>
      </c>
      <c r="K2578">
        <v>5475.41</v>
      </c>
      <c r="L2578">
        <v>0</v>
      </c>
      <c r="M2578" s="1" t="s">
        <v>14</v>
      </c>
      <c r="N2578" s="1" t="s">
        <v>34</v>
      </c>
      <c r="O2578" s="1" t="s">
        <v>29</v>
      </c>
      <c r="P2578" s="3">
        <f>Orders[[#This Row],[Quantity]]*Orders[[#This Row],[UnitPrice]]*(1-Orders[[#This Row],[Discount]])</f>
        <v>109508.2</v>
      </c>
      <c r="Q2578" s="1" t="str">
        <f>IF(AND(Orders[[#This Row],[Order Value]]&gt;50000,Orders[[#This Row],[Status]]="Completed"),"Yes","No")</f>
        <v>Yes</v>
      </c>
      <c r="R2578" s="1" t="str">
        <f>IF(OR(Orders[[#This Row],[Region]]="Dhaka",Orders[[#This Row],[Region]]="Chattogram"),"Priority","Standard")</f>
        <v>Standard</v>
      </c>
      <c r="S2578" s="1" t="str">
        <f>_xlfn.CONCAT(Orders[[#This Row],[OrderID]],Orders[[#This Row],[CustomerID]],Orders[[#This Row],[Order Value]])</f>
        <v>O01504C0405109508.2</v>
      </c>
    </row>
    <row r="2579" spans="1:19" x14ac:dyDescent="0.25">
      <c r="A2579" s="1" t="s">
        <v>3033</v>
      </c>
      <c r="B2579" s="1" t="s">
        <v>1153</v>
      </c>
      <c r="C2579" s="1" t="s">
        <v>174</v>
      </c>
      <c r="D2579" s="1" t="str">
        <f>VLOOKUP(C2579,Products[],2,FALSE)</f>
        <v>Women Eco 309</v>
      </c>
      <c r="E2579" s="1" t="str">
        <f>VLOOKUP(Orders[[#This Row],[ProductID]],Products[],3,FALSE)</f>
        <v>Apparel</v>
      </c>
      <c r="F2579" s="1" t="s">
        <v>42</v>
      </c>
      <c r="G2579" s="1" t="str">
        <f>_xlfn.XLOOKUP(Orders[[#This Row],[CustomerID]],'Customers'!A:A,'Customers'!E:E)</f>
        <v>Consumer</v>
      </c>
      <c r="H2579" s="2">
        <v>45294</v>
      </c>
      <c r="I2579" s="2">
        <v>45296</v>
      </c>
      <c r="J2579">
        <v>17</v>
      </c>
      <c r="K2579">
        <v>528.9</v>
      </c>
      <c r="L2579">
        <v>0</v>
      </c>
      <c r="M2579" s="1" t="s">
        <v>39</v>
      </c>
      <c r="N2579" s="1" t="s">
        <v>34</v>
      </c>
      <c r="O2579" s="1" t="s">
        <v>24</v>
      </c>
      <c r="P2579" s="3">
        <f>Orders[[#This Row],[Quantity]]*Orders[[#This Row],[UnitPrice]]*(1-Orders[[#This Row],[Discount]])</f>
        <v>8991.2999999999993</v>
      </c>
      <c r="Q2579" s="1" t="str">
        <f>IF(AND(Orders[[#This Row],[Order Value]]&gt;50000,Orders[[#This Row],[Status]]="Completed"),"Yes","No")</f>
        <v>No</v>
      </c>
      <c r="R2579" s="1" t="str">
        <f>IF(OR(Orders[[#This Row],[Region]]="Dhaka",Orders[[#This Row],[Region]]="Chattogram"),"Priority","Standard")</f>
        <v>Standard</v>
      </c>
      <c r="S2579" s="1" t="str">
        <f>_xlfn.CONCAT(Orders[[#This Row],[OrderID]],Orders[[#This Row],[CustomerID]],Orders[[#This Row],[Order Value]])</f>
        <v>O01606C00048991.3</v>
      </c>
    </row>
    <row r="2580" spans="1:19" x14ac:dyDescent="0.25">
      <c r="A2580" s="1" t="s">
        <v>3034</v>
      </c>
      <c r="B2580" s="1" t="s">
        <v>524</v>
      </c>
      <c r="C2580" s="1" t="s">
        <v>194</v>
      </c>
      <c r="D2580" s="1" t="str">
        <f>VLOOKUP(C2580,Products[],2,FALSE)</f>
        <v>Pens Mini 388</v>
      </c>
      <c r="E2580" s="1" t="str">
        <f>VLOOKUP(Orders[[#This Row],[ProductID]],Products[],3,FALSE)</f>
        <v>Office Supplies</v>
      </c>
      <c r="F2580" s="1" t="s">
        <v>42</v>
      </c>
      <c r="G2580" s="1" t="str">
        <f>_xlfn.XLOOKUP(Orders[[#This Row],[CustomerID]],'Customers'!A:A,'Customers'!E:E)</f>
        <v>Consumer</v>
      </c>
      <c r="H2580" s="2">
        <v>45628</v>
      </c>
      <c r="I2580" s="2">
        <v>45627</v>
      </c>
      <c r="J2580">
        <v>6</v>
      </c>
      <c r="K2580">
        <v>4790.38</v>
      </c>
      <c r="L2580">
        <v>0.15</v>
      </c>
      <c r="M2580" s="1" t="s">
        <v>43</v>
      </c>
      <c r="N2580" s="1" t="s">
        <v>15</v>
      </c>
      <c r="O2580" s="1" t="s">
        <v>24</v>
      </c>
      <c r="P2580" s="3">
        <f>Orders[[#This Row],[Quantity]]*Orders[[#This Row],[UnitPrice]]*(1-Orders[[#This Row],[Discount]])</f>
        <v>24430.937999999998</v>
      </c>
      <c r="Q2580" s="1" t="str">
        <f>IF(AND(Orders[[#This Row],[Order Value]]&gt;50000,Orders[[#This Row],[Status]]="Completed"),"Yes","No")</f>
        <v>No</v>
      </c>
      <c r="R2580" s="1" t="str">
        <f>IF(OR(Orders[[#This Row],[Region]]="Dhaka",Orders[[#This Row],[Region]]="Chattogram"),"Priority","Standard")</f>
        <v>Standard</v>
      </c>
      <c r="S2580" s="1" t="str">
        <f>_xlfn.CONCAT(Orders[[#This Row],[OrderID]],Orders[[#This Row],[CustomerID]],Orders[[#This Row],[Order Value]])</f>
        <v>O01968C026624430.938</v>
      </c>
    </row>
    <row r="2581" spans="1:19" hidden="1" x14ac:dyDescent="0.25">
      <c r="A2581" s="1" t="s">
        <v>3035</v>
      </c>
      <c r="B2581" s="1" t="s">
        <v>959</v>
      </c>
      <c r="C2581" s="1" t="s">
        <v>95</v>
      </c>
      <c r="D2581" s="1" t="e">
        <f>VLOOKUP(C2581,Products[],2,FALSE)</f>
        <v>#N/A</v>
      </c>
      <c r="E2581" s="1" t="e">
        <f>VLOOKUP(Orders[[#This Row],[ProductID]],Products[],3,FALSE)</f>
        <v>#N/A</v>
      </c>
      <c r="F2581" s="1" t="s">
        <v>47</v>
      </c>
      <c r="G2581" s="1" t="str">
        <f>_xlfn.XLOOKUP(Orders[[#This Row],[CustomerID]],'Customers'!A:A,'Customers'!E:E)</f>
        <v>consumer</v>
      </c>
      <c r="H2581" s="2">
        <v>45942</v>
      </c>
      <c r="I2581" s="2">
        <v>45953</v>
      </c>
      <c r="J2581">
        <v>5</v>
      </c>
      <c r="K2581">
        <v>483.67</v>
      </c>
      <c r="L2581">
        <v>0</v>
      </c>
      <c r="M2581" s="1" t="s">
        <v>20</v>
      </c>
      <c r="N2581" s="1" t="s">
        <v>34</v>
      </c>
      <c r="O2581" s="1" t="s">
        <v>24</v>
      </c>
      <c r="P2581" s="3">
        <f>Orders[[#This Row],[Quantity]]*Orders[[#This Row],[UnitPrice]]*(1-Orders[[#This Row],[Discount]])</f>
        <v>2418.35</v>
      </c>
      <c r="Q2581" s="1" t="str">
        <f>IF(AND(Orders[[#This Row],[Order Value]]&gt;50000,Orders[[#This Row],[Status]]="Completed"),"Yes","No")</f>
        <v>No</v>
      </c>
      <c r="R2581" s="1" t="str">
        <f>IF(OR(Orders[[#This Row],[Region]]="Dhaka",Orders[[#This Row],[Region]]="Chattogram"),"Priority","Standard")</f>
        <v>Priority</v>
      </c>
      <c r="S2581" s="1" t="str">
        <f>_xlfn.CONCAT(Orders[[#This Row],[OrderID]],Orders[[#This Row],[CustomerID]],Orders[[#This Row],[Order Value]])</f>
        <v>O03827C02432418.35</v>
      </c>
    </row>
    <row r="2582" spans="1:19" x14ac:dyDescent="0.25">
      <c r="A2582" s="1" t="s">
        <v>3036</v>
      </c>
      <c r="B2582" s="1" t="s">
        <v>607</v>
      </c>
      <c r="C2582" s="1" t="s">
        <v>162</v>
      </c>
      <c r="D2582" s="1" t="str">
        <f>VLOOKUP(C2582,Products[],2,FALSE)</f>
        <v>Binders Lite 852</v>
      </c>
      <c r="E2582" s="1" t="str">
        <f>VLOOKUP(Orders[[#This Row],[ProductID]],Products[],3,FALSE)</f>
        <v>Office Supplies</v>
      </c>
      <c r="F2582" s="1" t="s">
        <v>23</v>
      </c>
      <c r="G2582" s="1" t="str">
        <f>_xlfn.XLOOKUP(Orders[[#This Row],[CustomerID]],'Customers'!A:A,'Customers'!E:E)</f>
        <v>Consumer</v>
      </c>
      <c r="H2582" s="2">
        <v>45345</v>
      </c>
      <c r="I2582" s="2">
        <v>45348</v>
      </c>
      <c r="J2582">
        <v>2</v>
      </c>
      <c r="K2582">
        <v>6272.84</v>
      </c>
      <c r="L2582">
        <v>0</v>
      </c>
      <c r="M2582" s="1" t="s">
        <v>39</v>
      </c>
      <c r="N2582" s="1" t="s">
        <v>84</v>
      </c>
      <c r="O2582" s="1" t="s">
        <v>29</v>
      </c>
      <c r="P2582" s="3">
        <f>Orders[[#This Row],[Quantity]]*Orders[[#This Row],[UnitPrice]]*(1-Orders[[#This Row],[Discount]])</f>
        <v>12545.68</v>
      </c>
      <c r="Q2582" s="1" t="str">
        <f>IF(AND(Orders[[#This Row],[Order Value]]&gt;50000,Orders[[#This Row],[Status]]="Completed"),"Yes","No")</f>
        <v>No</v>
      </c>
      <c r="R2582" s="1" t="str">
        <f>IF(OR(Orders[[#This Row],[Region]]="Dhaka",Orders[[#This Row],[Region]]="Chattogram"),"Priority","Standard")</f>
        <v>Standard</v>
      </c>
      <c r="S2582" s="1" t="str">
        <f>_xlfn.CONCAT(Orders[[#This Row],[OrderID]],Orders[[#This Row],[CustomerID]],Orders[[#This Row],[Order Value]])</f>
        <v>O05972C022112545.68</v>
      </c>
    </row>
    <row r="2583" spans="1:19" x14ac:dyDescent="0.25">
      <c r="A2583" s="1" t="s">
        <v>3037</v>
      </c>
      <c r="B2583" s="1" t="s">
        <v>493</v>
      </c>
      <c r="C2583" s="1" t="s">
        <v>131</v>
      </c>
      <c r="D2583" s="1" t="str">
        <f>VLOOKUP(C2583,Products[],2,FALSE)</f>
        <v>Tables Plus 844</v>
      </c>
      <c r="E2583" s="1" t="str">
        <f>VLOOKUP(Orders[[#This Row],[ProductID]],Products[],3,FALSE)</f>
        <v>Furniture</v>
      </c>
      <c r="F2583" s="1" t="s">
        <v>59</v>
      </c>
      <c r="G2583" s="1" t="str">
        <f>_xlfn.XLOOKUP(Orders[[#This Row],[CustomerID]],'Customers'!A:A,'Customers'!E:E)</f>
        <v>Consumer</v>
      </c>
      <c r="H2583" s="2">
        <v>45847</v>
      </c>
      <c r="I2583" s="2">
        <v>45848</v>
      </c>
      <c r="J2583">
        <v>2</v>
      </c>
      <c r="K2583">
        <v>2978.46</v>
      </c>
      <c r="L2583">
        <v>0</v>
      </c>
      <c r="M2583" s="1" t="s">
        <v>20</v>
      </c>
      <c r="N2583" s="1" t="s">
        <v>84</v>
      </c>
      <c r="O2583" s="1" t="s">
        <v>35</v>
      </c>
      <c r="P2583" s="3">
        <f>Orders[[#This Row],[Quantity]]*Orders[[#This Row],[UnitPrice]]*(1-Orders[[#This Row],[Discount]])</f>
        <v>5956.92</v>
      </c>
      <c r="Q2583" s="1" t="str">
        <f>IF(AND(Orders[[#This Row],[Order Value]]&gt;50000,Orders[[#This Row],[Status]]="Completed"),"Yes","No")</f>
        <v>No</v>
      </c>
      <c r="R2583" s="1" t="str">
        <f>IF(OR(Orders[[#This Row],[Region]]="Dhaka",Orders[[#This Row],[Region]]="Chattogram"),"Priority","Standard")</f>
        <v>Priority</v>
      </c>
      <c r="S2583" s="1" t="str">
        <f>_xlfn.CONCAT(Orders[[#This Row],[OrderID]],Orders[[#This Row],[CustomerID]],Orders[[#This Row],[Order Value]])</f>
        <v>O01028C04935956.92</v>
      </c>
    </row>
    <row r="2584" spans="1:19" x14ac:dyDescent="0.25">
      <c r="A2584" s="1" t="s">
        <v>3038</v>
      </c>
      <c r="B2584" s="1" t="s">
        <v>666</v>
      </c>
      <c r="C2584" s="1" t="s">
        <v>68</v>
      </c>
      <c r="D2584" s="1" t="str">
        <f>VLOOKUP(C2584,Products[],2,FALSE)</f>
        <v>Tables Prime 385</v>
      </c>
      <c r="E2584" s="1" t="str">
        <f>VLOOKUP(Orders[[#This Row],[ProductID]],Products[],3,FALSE)</f>
        <v>Furniture</v>
      </c>
      <c r="F2584" s="1" t="s">
        <v>63</v>
      </c>
      <c r="G2584" s="1" t="str">
        <f>_xlfn.XLOOKUP(Orders[[#This Row],[CustomerID]],'Customers'!A:A,'Customers'!E:E)</f>
        <v>Corporate</v>
      </c>
      <c r="H2584" s="2">
        <v>45527</v>
      </c>
      <c r="I2584" s="2">
        <v>45541</v>
      </c>
      <c r="J2584">
        <v>8</v>
      </c>
      <c r="K2584">
        <v>6106.9</v>
      </c>
      <c r="L2584">
        <v>0.1</v>
      </c>
      <c r="M2584" s="1" t="s">
        <v>52</v>
      </c>
      <c r="N2584" s="1" t="s">
        <v>34</v>
      </c>
      <c r="O2584" s="1" t="s">
        <v>24</v>
      </c>
      <c r="P2584" s="3">
        <f>Orders[[#This Row],[Quantity]]*Orders[[#This Row],[UnitPrice]]*(1-Orders[[#This Row],[Discount]])</f>
        <v>43969.68</v>
      </c>
      <c r="Q2584" s="1" t="str">
        <f>IF(AND(Orders[[#This Row],[Order Value]]&gt;50000,Orders[[#This Row],[Status]]="Completed"),"Yes","No")</f>
        <v>No</v>
      </c>
      <c r="R2584" s="1" t="str">
        <f>IF(OR(Orders[[#This Row],[Region]]="Dhaka",Orders[[#This Row],[Region]]="Chattogram"),"Priority","Standard")</f>
        <v>Priority</v>
      </c>
      <c r="S2584" s="1" t="str">
        <f>_xlfn.CONCAT(Orders[[#This Row],[OrderID]],Orders[[#This Row],[CustomerID]],Orders[[#This Row],[Order Value]])</f>
        <v>O04306C036543969.68</v>
      </c>
    </row>
    <row r="2585" spans="1:19" x14ac:dyDescent="0.25">
      <c r="A2585" s="1" t="s">
        <v>3039</v>
      </c>
      <c r="B2585" s="1" t="s">
        <v>508</v>
      </c>
      <c r="C2585" s="1" t="s">
        <v>22</v>
      </c>
      <c r="D2585" s="1" t="str">
        <f>VLOOKUP(C2585,Products[],2,FALSE)</f>
        <v>Laptops Lite 159</v>
      </c>
      <c r="E2585" s="1" t="str">
        <f>VLOOKUP(Orders[[#This Row],[ProductID]],Products[],3,FALSE)</f>
        <v>Electronics</v>
      </c>
      <c r="F2585" s="1" t="s">
        <v>63</v>
      </c>
      <c r="G2585" s="1" t="str">
        <f>_xlfn.XLOOKUP(Orders[[#This Row],[CustomerID]],'Customers'!A:A,'Customers'!E:E)</f>
        <v>Consumer</v>
      </c>
      <c r="H2585" s="2">
        <v>45493</v>
      </c>
      <c r="I2585" s="2">
        <v>45494</v>
      </c>
      <c r="J2585">
        <v>4</v>
      </c>
      <c r="K2585">
        <v>6932.44</v>
      </c>
      <c r="L2585">
        <v>0.15</v>
      </c>
      <c r="M2585" s="1" t="s">
        <v>39</v>
      </c>
      <c r="N2585" s="1" t="s">
        <v>34</v>
      </c>
      <c r="O2585" s="1" t="s">
        <v>35</v>
      </c>
      <c r="P2585" s="3">
        <f>Orders[[#This Row],[Quantity]]*Orders[[#This Row],[UnitPrice]]*(1-Orders[[#This Row],[Discount]])</f>
        <v>23570.295999999998</v>
      </c>
      <c r="Q2585" s="1" t="str">
        <f>IF(AND(Orders[[#This Row],[Order Value]]&gt;50000,Orders[[#This Row],[Status]]="Completed"),"Yes","No")</f>
        <v>No</v>
      </c>
      <c r="R2585" s="1" t="str">
        <f>IF(OR(Orders[[#This Row],[Region]]="Dhaka",Orders[[#This Row],[Region]]="Chattogram"),"Priority","Standard")</f>
        <v>Standard</v>
      </c>
      <c r="S2585" s="1" t="str">
        <f>_xlfn.CONCAT(Orders[[#This Row],[OrderID]],Orders[[#This Row],[CustomerID]],Orders[[#This Row],[Order Value]])</f>
        <v>O04958C027423570.296</v>
      </c>
    </row>
    <row r="2586" spans="1:19" x14ac:dyDescent="0.25">
      <c r="A2586" s="1" t="s">
        <v>3040</v>
      </c>
      <c r="B2586" s="1" t="s">
        <v>806</v>
      </c>
      <c r="C2586" s="1" t="s">
        <v>176</v>
      </c>
      <c r="D2586" s="1" t="str">
        <f>VLOOKUP(C2586,Products[],2,FALSE)</f>
        <v>Decor Standard 312 (New)</v>
      </c>
      <c r="E2586" s="1" t="str">
        <f>VLOOKUP(Orders[[#This Row],[ProductID]],Products[],3,FALSE)</f>
        <v>Furniture</v>
      </c>
      <c r="F2586" s="1" t="s">
        <v>105</v>
      </c>
      <c r="G2586" s="1" t="str">
        <f>_xlfn.XLOOKUP(Orders[[#This Row],[CustomerID]],'Customers'!A:A,'Customers'!E:E)</f>
        <v>Corporate</v>
      </c>
      <c r="H2586" s="2">
        <v>45805</v>
      </c>
      <c r="I2586" s="2">
        <v>45807</v>
      </c>
      <c r="J2586">
        <v>14</v>
      </c>
      <c r="K2586">
        <v>5578.81</v>
      </c>
      <c r="L2586">
        <v>0</v>
      </c>
      <c r="M2586" s="1" t="s">
        <v>52</v>
      </c>
      <c r="N2586" s="1" t="s">
        <v>34</v>
      </c>
      <c r="O2586" s="1" t="s">
        <v>21</v>
      </c>
      <c r="P2586" s="3">
        <f>Orders[[#This Row],[Quantity]]*Orders[[#This Row],[UnitPrice]]*(1-Orders[[#This Row],[Discount]])</f>
        <v>78103.340000000011</v>
      </c>
      <c r="Q2586" s="1" t="str">
        <f>IF(AND(Orders[[#This Row],[Order Value]]&gt;50000,Orders[[#This Row],[Status]]="Completed"),"Yes","No")</f>
        <v>Yes</v>
      </c>
      <c r="R2586" s="1" t="str">
        <f>IF(OR(Orders[[#This Row],[Region]]="Dhaka",Orders[[#This Row],[Region]]="Chattogram"),"Priority","Standard")</f>
        <v>Priority</v>
      </c>
      <c r="S2586" s="1" t="str">
        <f>_xlfn.CONCAT(Orders[[#This Row],[OrderID]],Orders[[#This Row],[CustomerID]],Orders[[#This Row],[Order Value]])</f>
        <v>O03276C018178103.34</v>
      </c>
    </row>
    <row r="2587" spans="1:19" x14ac:dyDescent="0.25">
      <c r="A2587" s="1" t="s">
        <v>3041</v>
      </c>
      <c r="B2587" s="1" t="s">
        <v>863</v>
      </c>
      <c r="C2587" s="1" t="s">
        <v>160</v>
      </c>
      <c r="D2587" s="1" t="str">
        <f>VLOOKUP(C2587,Products[],2,FALSE)</f>
        <v>Audio Pro 619</v>
      </c>
      <c r="E2587" s="1" t="str">
        <f>VLOOKUP(Orders[[#This Row],[ProductID]],Products[],3,FALSE)</f>
        <v>Electronics</v>
      </c>
      <c r="F2587" s="1" t="s">
        <v>105</v>
      </c>
      <c r="G2587" s="1" t="str">
        <f>_xlfn.XLOOKUP(Orders[[#This Row],[CustomerID]],'Customers'!A:A,'Customers'!E:E)</f>
        <v>SMB</v>
      </c>
      <c r="H2587" s="2">
        <v>45634</v>
      </c>
      <c r="I2587" s="2">
        <v>45647</v>
      </c>
      <c r="J2587">
        <v>18</v>
      </c>
      <c r="K2587">
        <v>2567.2399999999998</v>
      </c>
      <c r="L2587">
        <v>0.1</v>
      </c>
      <c r="M2587" s="1" t="s">
        <v>20</v>
      </c>
      <c r="N2587" s="1" t="s">
        <v>34</v>
      </c>
      <c r="O2587" s="1" t="s">
        <v>21</v>
      </c>
      <c r="P2587" s="3">
        <f>Orders[[#This Row],[Quantity]]*Orders[[#This Row],[UnitPrice]]*(1-Orders[[#This Row],[Discount]])</f>
        <v>41589.287999999993</v>
      </c>
      <c r="Q2587" s="1" t="str">
        <f>IF(AND(Orders[[#This Row],[Order Value]]&gt;50000,Orders[[#This Row],[Status]]="Completed"),"Yes","No")</f>
        <v>No</v>
      </c>
      <c r="R2587" s="1" t="str">
        <f>IF(OR(Orders[[#This Row],[Region]]="Dhaka",Orders[[#This Row],[Region]]="Chattogram"),"Priority","Standard")</f>
        <v>Priority</v>
      </c>
      <c r="S2587" s="1" t="str">
        <f>_xlfn.CONCAT(Orders[[#This Row],[OrderID]],Orders[[#This Row],[CustomerID]],Orders[[#This Row],[Order Value]])</f>
        <v>O05517C041941589.288</v>
      </c>
    </row>
    <row r="2588" spans="1:19" hidden="1" x14ac:dyDescent="0.25">
      <c r="A2588" s="1" t="s">
        <v>3042</v>
      </c>
      <c r="B2588" s="1" t="s">
        <v>306</v>
      </c>
      <c r="C2588" s="1" t="s">
        <v>248</v>
      </c>
      <c r="D2588" s="1" t="e">
        <f>VLOOKUP(C2588,Products[],2,FALSE)</f>
        <v>#N/A</v>
      </c>
      <c r="E2588" s="1" t="e">
        <f>VLOOKUP(Orders[[#This Row],[ProductID]],Products[],3,FALSE)</f>
        <v>#N/A</v>
      </c>
      <c r="F2588" s="1" t="s">
        <v>51</v>
      </c>
      <c r="G2588" s="1" t="str">
        <f>_xlfn.XLOOKUP(Orders[[#This Row],[CustomerID]],'Customers'!A:A,'Customers'!E:E)</f>
        <v>SMB</v>
      </c>
      <c r="H2588" s="2">
        <v>45808</v>
      </c>
      <c r="I2588" s="2">
        <v>45812</v>
      </c>
      <c r="J2588">
        <v>20</v>
      </c>
      <c r="K2588">
        <v>598.63</v>
      </c>
      <c r="L2588">
        <v>0.05</v>
      </c>
      <c r="M2588" s="1" t="s">
        <v>20</v>
      </c>
      <c r="N2588" s="1" t="s">
        <v>34</v>
      </c>
      <c r="O2588" s="1" t="s">
        <v>24</v>
      </c>
      <c r="P2588" s="3">
        <f>Orders[[#This Row],[Quantity]]*Orders[[#This Row],[UnitPrice]]*(1-Orders[[#This Row],[Discount]])</f>
        <v>11373.97</v>
      </c>
      <c r="Q2588" s="1" t="str">
        <f>IF(AND(Orders[[#This Row],[Order Value]]&gt;50000,Orders[[#This Row],[Status]]="Completed"),"Yes","No")</f>
        <v>No</v>
      </c>
      <c r="R2588" s="1" t="str">
        <f>IF(OR(Orders[[#This Row],[Region]]="Dhaka",Orders[[#This Row],[Region]]="Chattogram"),"Priority","Standard")</f>
        <v>Priority</v>
      </c>
      <c r="S2588" s="1" t="str">
        <f>_xlfn.CONCAT(Orders[[#This Row],[OrderID]],Orders[[#This Row],[CustomerID]],Orders[[#This Row],[Order Value]])</f>
        <v>O00350C000111373.97</v>
      </c>
    </row>
    <row r="2589" spans="1:19" x14ac:dyDescent="0.25">
      <c r="A2589" s="1" t="s">
        <v>3043</v>
      </c>
      <c r="B2589" s="1" t="s">
        <v>118</v>
      </c>
      <c r="C2589" s="1" t="s">
        <v>124</v>
      </c>
      <c r="D2589" s="1" t="str">
        <f>VLOOKUP(C2589,Products[],2,FALSE)</f>
        <v>Decor Lite 474</v>
      </c>
      <c r="E2589" s="1" t="str">
        <f>VLOOKUP(Orders[[#This Row],[ProductID]],Products[],3,FALSE)</f>
        <v>Furniture</v>
      </c>
      <c r="F2589" s="1" t="s">
        <v>59</v>
      </c>
      <c r="G2589" s="1" t="str">
        <f>_xlfn.XLOOKUP(Orders[[#This Row],[CustomerID]],'Customers'!A:A,'Customers'!E:E)</f>
        <v>Consumer</v>
      </c>
      <c r="H2589" s="2">
        <v>45597</v>
      </c>
      <c r="I2589" s="2">
        <v>45597</v>
      </c>
      <c r="J2589">
        <v>8</v>
      </c>
      <c r="K2589">
        <v>6406.97</v>
      </c>
      <c r="L2589">
        <v>0</v>
      </c>
      <c r="M2589" s="1" t="s">
        <v>14</v>
      </c>
      <c r="N2589" s="1" t="s">
        <v>15</v>
      </c>
      <c r="O2589" s="1" t="s">
        <v>21</v>
      </c>
      <c r="P2589" s="3">
        <f>Orders[[#This Row],[Quantity]]*Orders[[#This Row],[UnitPrice]]*(1-Orders[[#This Row],[Discount]])</f>
        <v>51255.76</v>
      </c>
      <c r="Q2589" s="1" t="str">
        <f>IF(AND(Orders[[#This Row],[Order Value]]&gt;50000,Orders[[#This Row],[Status]]="Completed"),"Yes","No")</f>
        <v>No</v>
      </c>
      <c r="R2589" s="1" t="str">
        <f>IF(OR(Orders[[#This Row],[Region]]="Dhaka",Orders[[#This Row],[Region]]="Chattogram"),"Priority","Standard")</f>
        <v>Standard</v>
      </c>
      <c r="S2589" s="1" t="str">
        <f>_xlfn.CONCAT(Orders[[#This Row],[OrderID]],Orders[[#This Row],[CustomerID]],Orders[[#This Row],[Order Value]])</f>
        <v>O00863C034951255.76</v>
      </c>
    </row>
    <row r="2590" spans="1:19" x14ac:dyDescent="0.25">
      <c r="A2590" s="1" t="s">
        <v>3044</v>
      </c>
      <c r="B2590" s="1" t="s">
        <v>661</v>
      </c>
      <c r="C2590" s="1" t="s">
        <v>270</v>
      </c>
      <c r="D2590" s="1" t="str">
        <f>VLOOKUP(C2590,Products[],2,FALSE)</f>
        <v>Storage Mini 899</v>
      </c>
      <c r="E2590" s="1" t="str">
        <f>VLOOKUP(Orders[[#This Row],[ProductID]],Products[],3,FALSE)</f>
        <v>Furniture</v>
      </c>
      <c r="F2590" s="1" t="s">
        <v>55</v>
      </c>
      <c r="G2590" s="1" t="str">
        <f>_xlfn.XLOOKUP(Orders[[#This Row],[CustomerID]],'Customers'!A:A,'Customers'!E:E)</f>
        <v>SMB</v>
      </c>
      <c r="H2590" s="2">
        <v>45602</v>
      </c>
      <c r="I2590" s="2">
        <v>45610</v>
      </c>
      <c r="J2590">
        <v>7</v>
      </c>
      <c r="K2590">
        <v>3489.69</v>
      </c>
      <c r="L2590">
        <v>0</v>
      </c>
      <c r="M2590" s="1" t="s">
        <v>20</v>
      </c>
      <c r="N2590" s="1" t="s">
        <v>34</v>
      </c>
      <c r="O2590" s="1" t="s">
        <v>24</v>
      </c>
      <c r="P2590" s="3">
        <f>Orders[[#This Row],[Quantity]]*Orders[[#This Row],[UnitPrice]]*(1-Orders[[#This Row],[Discount]])</f>
        <v>24427.83</v>
      </c>
      <c r="Q2590" s="1" t="str">
        <f>IF(AND(Orders[[#This Row],[Order Value]]&gt;50000,Orders[[#This Row],[Status]]="Completed"),"Yes","No")</f>
        <v>No</v>
      </c>
      <c r="R2590" s="1" t="str">
        <f>IF(OR(Orders[[#This Row],[Region]]="Dhaka",Orders[[#This Row],[Region]]="Chattogram"),"Priority","Standard")</f>
        <v>Priority</v>
      </c>
      <c r="S2590" s="1" t="str">
        <f>_xlfn.CONCAT(Orders[[#This Row],[OrderID]],Orders[[#This Row],[CustomerID]],Orders[[#This Row],[Order Value]])</f>
        <v>O01493C002424427.83</v>
      </c>
    </row>
    <row r="2591" spans="1:19" x14ac:dyDescent="0.25">
      <c r="A2591" s="1" t="s">
        <v>3045</v>
      </c>
      <c r="B2591" s="1" t="s">
        <v>632</v>
      </c>
      <c r="C2591" s="1" t="s">
        <v>81</v>
      </c>
      <c r="D2591" s="1" t="str">
        <f>VLOOKUP(C2591,Products[],2,FALSE)</f>
        <v>Beverages Pro 760</v>
      </c>
      <c r="E2591" s="1" t="str">
        <f>VLOOKUP(Orders[[#This Row],[ProductID]],Products[],3,FALSE)</f>
        <v>Groceries</v>
      </c>
      <c r="F2591" s="1" t="s">
        <v>59</v>
      </c>
      <c r="G2591" s="1" t="str">
        <f>_xlfn.XLOOKUP(Orders[[#This Row],[CustomerID]],'Customers'!A:A,'Customers'!E:E)</f>
        <v>Home Office</v>
      </c>
      <c r="H2591" s="2">
        <v>45709</v>
      </c>
      <c r="I2591" s="2">
        <v>45714</v>
      </c>
      <c r="J2591">
        <v>4</v>
      </c>
      <c r="K2591">
        <v>7573.59</v>
      </c>
      <c r="L2591">
        <v>0.05</v>
      </c>
      <c r="M2591" s="1" t="s">
        <v>52</v>
      </c>
      <c r="N2591" s="1" t="s">
        <v>84</v>
      </c>
      <c r="O2591" s="1" t="s">
        <v>35</v>
      </c>
      <c r="P2591" s="3">
        <f>Orders[[#This Row],[Quantity]]*Orders[[#This Row],[UnitPrice]]*(1-Orders[[#This Row],[Discount]])</f>
        <v>28779.642</v>
      </c>
      <c r="Q2591" s="1" t="str">
        <f>IF(AND(Orders[[#This Row],[Order Value]]&gt;50000,Orders[[#This Row],[Status]]="Completed"),"Yes","No")</f>
        <v>No</v>
      </c>
      <c r="R2591" s="1" t="str">
        <f>IF(OR(Orders[[#This Row],[Region]]="Dhaka",Orders[[#This Row],[Region]]="Chattogram"),"Priority","Standard")</f>
        <v>Priority</v>
      </c>
      <c r="S2591" s="1" t="str">
        <f>_xlfn.CONCAT(Orders[[#This Row],[OrderID]],Orders[[#This Row],[CustomerID]],Orders[[#This Row],[Order Value]])</f>
        <v>O00038C036128779.642</v>
      </c>
    </row>
    <row r="2592" spans="1:19" x14ac:dyDescent="0.25">
      <c r="A2592" s="1" t="s">
        <v>3046</v>
      </c>
      <c r="B2592" s="1" t="s">
        <v>381</v>
      </c>
      <c r="C2592" s="1" t="s">
        <v>162</v>
      </c>
      <c r="D2592" s="1" t="str">
        <f>VLOOKUP(C2592,Products[],2,FALSE)</f>
        <v>Binders Lite 852</v>
      </c>
      <c r="E2592" s="1" t="str">
        <f>VLOOKUP(Orders[[#This Row],[ProductID]],Products[],3,FALSE)</f>
        <v>Office Supplies</v>
      </c>
      <c r="F2592" s="1" t="s">
        <v>51</v>
      </c>
      <c r="G2592" s="1" t="str">
        <f>_xlfn.XLOOKUP(Orders[[#This Row],[CustomerID]],'Customers'!A:A,'Customers'!E:E)</f>
        <v>Corporate</v>
      </c>
      <c r="H2592" s="2">
        <v>45329</v>
      </c>
      <c r="I2592" s="2">
        <v>45330</v>
      </c>
      <c r="J2592">
        <v>19</v>
      </c>
      <c r="K2592">
        <v>2749.51</v>
      </c>
      <c r="L2592">
        <v>0</v>
      </c>
      <c r="M2592" s="1" t="s">
        <v>52</v>
      </c>
      <c r="N2592" s="1" t="s">
        <v>34</v>
      </c>
      <c r="O2592" s="1" t="s">
        <v>29</v>
      </c>
      <c r="P2592" s="3">
        <f>Orders[[#This Row],[Quantity]]*Orders[[#This Row],[UnitPrice]]*(1-Orders[[#This Row],[Discount]])</f>
        <v>52240.69</v>
      </c>
      <c r="Q2592" s="1" t="str">
        <f>IF(AND(Orders[[#This Row],[Order Value]]&gt;50000,Orders[[#This Row],[Status]]="Completed"),"Yes","No")</f>
        <v>Yes</v>
      </c>
      <c r="R2592" s="1" t="str">
        <f>IF(OR(Orders[[#This Row],[Region]]="Dhaka",Orders[[#This Row],[Region]]="Chattogram"),"Priority","Standard")</f>
        <v>Priority</v>
      </c>
      <c r="S2592" s="1" t="str">
        <f>_xlfn.CONCAT(Orders[[#This Row],[OrderID]],Orders[[#This Row],[CustomerID]],Orders[[#This Row],[Order Value]])</f>
        <v>O03495C033052240.69</v>
      </c>
    </row>
    <row r="2593" spans="1:19" x14ac:dyDescent="0.25">
      <c r="A2593" s="1" t="s">
        <v>3047</v>
      </c>
      <c r="B2593" s="1" t="s">
        <v>507</v>
      </c>
      <c r="C2593" s="1" t="s">
        <v>141</v>
      </c>
      <c r="D2593" s="1" t="str">
        <f>VLOOKUP(C2593,Products[],2,FALSE)</f>
        <v>Footwear Deluxe 366</v>
      </c>
      <c r="E2593" s="1" t="str">
        <f>VLOOKUP(Orders[[#This Row],[ProductID]],Products[],3,FALSE)</f>
        <v>Apparel</v>
      </c>
      <c r="F2593" s="1" t="s">
        <v>13</v>
      </c>
      <c r="G2593" s="1" t="str">
        <f>_xlfn.XLOOKUP(Orders[[#This Row],[CustomerID]],'Customers'!A:A,'Customers'!E:E)</f>
        <v>Consumer</v>
      </c>
      <c r="H2593" s="2">
        <v>45840</v>
      </c>
      <c r="I2593" s="2">
        <v>45841</v>
      </c>
      <c r="J2593">
        <v>5</v>
      </c>
      <c r="K2593">
        <v>586.83000000000004</v>
      </c>
      <c r="L2593">
        <v>0.05</v>
      </c>
      <c r="M2593" s="1" t="s">
        <v>52</v>
      </c>
      <c r="N2593" s="1" t="s">
        <v>84</v>
      </c>
      <c r="O2593" s="1" t="s">
        <v>21</v>
      </c>
      <c r="P2593" s="3">
        <f>Orders[[#This Row],[Quantity]]*Orders[[#This Row],[UnitPrice]]*(1-Orders[[#This Row],[Discount]])</f>
        <v>2787.4425000000001</v>
      </c>
      <c r="Q2593" s="1" t="str">
        <f>IF(AND(Orders[[#This Row],[Order Value]]&gt;50000,Orders[[#This Row],[Status]]="Completed"),"Yes","No")</f>
        <v>No</v>
      </c>
      <c r="R2593" s="1" t="str">
        <f>IF(OR(Orders[[#This Row],[Region]]="Dhaka",Orders[[#This Row],[Region]]="Chattogram"),"Priority","Standard")</f>
        <v>Priority</v>
      </c>
      <c r="S2593" s="1" t="str">
        <f>_xlfn.CONCAT(Orders[[#This Row],[OrderID]],Orders[[#This Row],[CustomerID]],Orders[[#This Row],[Order Value]])</f>
        <v>O01282C00802787.4425</v>
      </c>
    </row>
    <row r="2594" spans="1:19" x14ac:dyDescent="0.25">
      <c r="A2594" s="1" t="s">
        <v>3048</v>
      </c>
      <c r="B2594" s="1" t="s">
        <v>510</v>
      </c>
      <c r="C2594" s="1" t="s">
        <v>212</v>
      </c>
      <c r="D2594" s="1" t="str">
        <f>VLOOKUP(C2594,Products[],2,FALSE)</f>
        <v>Binders Lite 858</v>
      </c>
      <c r="E2594" s="1" t="str">
        <f>VLOOKUP(Orders[[#This Row],[ProductID]],Products[],3,FALSE)</f>
        <v>Office Supplies</v>
      </c>
      <c r="F2594" s="1" t="s">
        <v>19</v>
      </c>
      <c r="G2594" s="1" t="str">
        <f>_xlfn.XLOOKUP(Orders[[#This Row],[CustomerID]],'Customers'!A:A,'Customers'!E:E)</f>
        <v>SMB</v>
      </c>
      <c r="H2594" s="2">
        <v>45803</v>
      </c>
      <c r="I2594" s="2">
        <v>45807</v>
      </c>
      <c r="J2594">
        <v>20</v>
      </c>
      <c r="K2594">
        <v>2669.01</v>
      </c>
      <c r="L2594">
        <v>0</v>
      </c>
      <c r="M2594" s="1" t="s">
        <v>39</v>
      </c>
      <c r="N2594" s="1" t="s">
        <v>15</v>
      </c>
      <c r="O2594" s="1" t="s">
        <v>29</v>
      </c>
      <c r="P2594" s="3">
        <f>Orders[[#This Row],[Quantity]]*Orders[[#This Row],[UnitPrice]]*(1-Orders[[#This Row],[Discount]])</f>
        <v>53380.200000000004</v>
      </c>
      <c r="Q2594" s="1" t="str">
        <f>IF(AND(Orders[[#This Row],[Order Value]]&gt;50000,Orders[[#This Row],[Status]]="Completed"),"Yes","No")</f>
        <v>No</v>
      </c>
      <c r="R2594" s="1" t="str">
        <f>IF(OR(Orders[[#This Row],[Region]]="Dhaka",Orders[[#This Row],[Region]]="Chattogram"),"Priority","Standard")</f>
        <v>Standard</v>
      </c>
      <c r="S2594" s="1" t="str">
        <f>_xlfn.CONCAT(Orders[[#This Row],[OrderID]],Orders[[#This Row],[CustomerID]],Orders[[#This Row],[Order Value]])</f>
        <v>O03889C044853380.2</v>
      </c>
    </row>
    <row r="2595" spans="1:19" x14ac:dyDescent="0.25">
      <c r="A2595" s="1" t="s">
        <v>3049</v>
      </c>
      <c r="B2595" s="1" t="s">
        <v>265</v>
      </c>
      <c r="C2595" s="1" t="s">
        <v>89</v>
      </c>
      <c r="D2595" s="1" t="str">
        <f>VLOOKUP(C2595,Products[],2,FALSE)</f>
        <v>Chairs Mini 737</v>
      </c>
      <c r="E2595" s="1" t="str">
        <f>VLOOKUP(Orders[[#This Row],[ProductID]],Products[],3,FALSE)</f>
        <v>Furniture</v>
      </c>
      <c r="F2595" s="1" t="s">
        <v>82</v>
      </c>
      <c r="G2595" s="1" t="str">
        <f>_xlfn.XLOOKUP(Orders[[#This Row],[CustomerID]],'Customers'!A:A,'Customers'!E:E)</f>
        <v>Corporate</v>
      </c>
      <c r="H2595" s="2">
        <v>45747</v>
      </c>
      <c r="I2595" s="2">
        <v>45758</v>
      </c>
      <c r="J2595">
        <v>12</v>
      </c>
      <c r="K2595">
        <v>1001.42</v>
      </c>
      <c r="L2595">
        <v>0.2</v>
      </c>
      <c r="M2595" s="1" t="s">
        <v>52</v>
      </c>
      <c r="N2595" s="1" t="s">
        <v>34</v>
      </c>
      <c r="O2595" s="1" t="s">
        <v>35</v>
      </c>
      <c r="P2595" s="3">
        <f>Orders[[#This Row],[Quantity]]*Orders[[#This Row],[UnitPrice]]*(1-Orders[[#This Row],[Discount]])</f>
        <v>9613.6319999999996</v>
      </c>
      <c r="Q2595" s="1" t="str">
        <f>IF(AND(Orders[[#This Row],[Order Value]]&gt;50000,Orders[[#This Row],[Status]]="Completed"),"Yes","No")</f>
        <v>No</v>
      </c>
      <c r="R2595" s="1" t="str">
        <f>IF(OR(Orders[[#This Row],[Region]]="Dhaka",Orders[[#This Row],[Region]]="Chattogram"),"Priority","Standard")</f>
        <v>Priority</v>
      </c>
      <c r="S2595" s="1" t="str">
        <f>_xlfn.CONCAT(Orders[[#This Row],[OrderID]],Orders[[#This Row],[CustomerID]],Orders[[#This Row],[Order Value]])</f>
        <v>O00086C04539613.632</v>
      </c>
    </row>
    <row r="2596" spans="1:19" x14ac:dyDescent="0.25">
      <c r="A2596" s="1" t="s">
        <v>3050</v>
      </c>
      <c r="B2596" s="1" t="s">
        <v>1196</v>
      </c>
      <c r="C2596" s="1" t="s">
        <v>76</v>
      </c>
      <c r="D2596" s="1" t="str">
        <f>VLOOKUP(C2596,Products[],2,FALSE)</f>
        <v>Mobile Accessories Mini 994</v>
      </c>
      <c r="E2596" s="1" t="str">
        <f>VLOOKUP(Orders[[#This Row],[ProductID]],Products[],3,FALSE)</f>
        <v>Electronics</v>
      </c>
      <c r="F2596" s="1" t="s">
        <v>125</v>
      </c>
      <c r="G2596" s="1" t="str">
        <f>_xlfn.XLOOKUP(Orders[[#This Row],[CustomerID]],'Customers'!A:A,'Customers'!E:E)</f>
        <v>SMB</v>
      </c>
      <c r="H2596" s="2">
        <v>45898</v>
      </c>
      <c r="I2596" s="2">
        <v>45911</v>
      </c>
      <c r="J2596">
        <v>8</v>
      </c>
      <c r="K2596">
        <v>7481.97</v>
      </c>
      <c r="L2596">
        <v>0.05</v>
      </c>
      <c r="M2596" s="1" t="s">
        <v>14</v>
      </c>
      <c r="N2596" s="1" t="s">
        <v>34</v>
      </c>
      <c r="O2596" s="1" t="s">
        <v>29</v>
      </c>
      <c r="P2596" s="3">
        <f>Orders[[#This Row],[Quantity]]*Orders[[#This Row],[UnitPrice]]*(1-Orders[[#This Row],[Discount]])</f>
        <v>56862.972000000002</v>
      </c>
      <c r="Q2596" s="1" t="str">
        <f>IF(AND(Orders[[#This Row],[Order Value]]&gt;50000,Orders[[#This Row],[Status]]="Completed"),"Yes","No")</f>
        <v>Yes</v>
      </c>
      <c r="R2596" s="1" t="str">
        <f>IF(OR(Orders[[#This Row],[Region]]="Dhaka",Orders[[#This Row],[Region]]="Chattogram"),"Priority","Standard")</f>
        <v>Standard</v>
      </c>
      <c r="S2596" s="1" t="str">
        <f>_xlfn.CONCAT(Orders[[#This Row],[OrderID]],Orders[[#This Row],[CustomerID]],Orders[[#This Row],[Order Value]])</f>
        <v>O03393C011656862.972</v>
      </c>
    </row>
    <row r="2597" spans="1:19" x14ac:dyDescent="0.25">
      <c r="A2597" s="1" t="s">
        <v>3051</v>
      </c>
      <c r="B2597" s="1" t="s">
        <v>1340</v>
      </c>
      <c r="C2597" s="1" t="s">
        <v>111</v>
      </c>
      <c r="D2597" s="1" t="str">
        <f>VLOOKUP(C2597,Products[],2,FALSE)</f>
        <v>Footwear Eco 867</v>
      </c>
      <c r="E2597" s="1" t="str">
        <f>VLOOKUP(Orders[[#This Row],[ProductID]],Products[],3,FALSE)</f>
        <v>Apparel</v>
      </c>
      <c r="F2597" s="1" t="s">
        <v>47</v>
      </c>
      <c r="G2597" s="1" t="str">
        <f>_xlfn.XLOOKUP(Orders[[#This Row],[CustomerID]],'Customers'!A:A,'Customers'!E:E)</f>
        <v>Corporate</v>
      </c>
      <c r="H2597" s="2">
        <v>45654</v>
      </c>
      <c r="I2597" s="2">
        <v>45654</v>
      </c>
      <c r="J2597">
        <v>17</v>
      </c>
      <c r="K2597">
        <v>1973.52</v>
      </c>
      <c r="L2597">
        <v>0.15</v>
      </c>
      <c r="M2597" s="1" t="s">
        <v>43</v>
      </c>
      <c r="N2597" s="1" t="s">
        <v>34</v>
      </c>
      <c r="O2597" s="1" t="s">
        <v>21</v>
      </c>
      <c r="P2597" s="3">
        <f>Orders[[#This Row],[Quantity]]*Orders[[#This Row],[UnitPrice]]*(1-Orders[[#This Row],[Discount]])</f>
        <v>28517.363999999998</v>
      </c>
      <c r="Q2597" s="1" t="str">
        <f>IF(AND(Orders[[#This Row],[Order Value]]&gt;50000,Orders[[#This Row],[Status]]="Completed"),"Yes","No")</f>
        <v>No</v>
      </c>
      <c r="R2597" s="1" t="str">
        <f>IF(OR(Orders[[#This Row],[Region]]="Dhaka",Orders[[#This Row],[Region]]="Chattogram"),"Priority","Standard")</f>
        <v>Standard</v>
      </c>
      <c r="S2597" s="1" t="str">
        <f>_xlfn.CONCAT(Orders[[#This Row],[OrderID]],Orders[[#This Row],[CustomerID]],Orders[[#This Row],[Order Value]])</f>
        <v>O03412C028828517.364</v>
      </c>
    </row>
    <row r="2598" spans="1:19" x14ac:dyDescent="0.25">
      <c r="A2598" s="1" t="s">
        <v>3052</v>
      </c>
      <c r="B2598" s="1" t="s">
        <v>789</v>
      </c>
      <c r="C2598" s="1" t="s">
        <v>230</v>
      </c>
      <c r="D2598" s="1" t="str">
        <f>VLOOKUP(C2598,Products[],2,FALSE)</f>
        <v>Footwear Eco 532</v>
      </c>
      <c r="E2598" s="1" t="str">
        <f>VLOOKUP(Orders[[#This Row],[ProductID]],Products[],3,FALSE)</f>
        <v>Apparel</v>
      </c>
      <c r="F2598" s="1" t="s">
        <v>125</v>
      </c>
      <c r="G2598" s="1" t="str">
        <f>_xlfn.XLOOKUP(Orders[[#This Row],[CustomerID]],'Customers'!A:A,'Customers'!E:E)</f>
        <v>Consumer</v>
      </c>
      <c r="H2598" s="2">
        <v>45411</v>
      </c>
      <c r="I2598" s="2">
        <v>45413</v>
      </c>
      <c r="J2598">
        <v>21</v>
      </c>
      <c r="K2598">
        <v>3813.79</v>
      </c>
      <c r="L2598">
        <v>0.05</v>
      </c>
      <c r="M2598" s="1" t="s">
        <v>52</v>
      </c>
      <c r="N2598" s="1" t="s">
        <v>84</v>
      </c>
      <c r="O2598" s="1" t="s">
        <v>21</v>
      </c>
      <c r="P2598" s="3">
        <f>Orders[[#This Row],[Quantity]]*Orders[[#This Row],[UnitPrice]]*(1-Orders[[#This Row],[Discount]])</f>
        <v>76085.110499999995</v>
      </c>
      <c r="Q2598" s="1" t="str">
        <f>IF(AND(Orders[[#This Row],[Order Value]]&gt;50000,Orders[[#This Row],[Status]]="Completed"),"Yes","No")</f>
        <v>No</v>
      </c>
      <c r="R2598" s="1" t="str">
        <f>IF(OR(Orders[[#This Row],[Region]]="Dhaka",Orders[[#This Row],[Region]]="Chattogram"),"Priority","Standard")</f>
        <v>Priority</v>
      </c>
      <c r="S2598" s="1" t="str">
        <f>_xlfn.CONCAT(Orders[[#This Row],[OrderID]],Orders[[#This Row],[CustomerID]],Orders[[#This Row],[Order Value]])</f>
        <v>O04258C025476085.1105</v>
      </c>
    </row>
    <row r="2599" spans="1:19" x14ac:dyDescent="0.25">
      <c r="A2599" s="1" t="s">
        <v>3053</v>
      </c>
      <c r="B2599" s="1" t="s">
        <v>415</v>
      </c>
      <c r="C2599" s="1" t="s">
        <v>114</v>
      </c>
      <c r="D2599" s="1" t="str">
        <f>VLOOKUP(C2599,Products[],2,FALSE)</f>
        <v>Snacks Standard 963</v>
      </c>
      <c r="E2599" s="1" t="str">
        <f>VLOOKUP(Orders[[#This Row],[ProductID]],Products[],3,FALSE)</f>
        <v>Groceries</v>
      </c>
      <c r="F2599" s="1" t="s">
        <v>82</v>
      </c>
      <c r="G2599" s="1" t="str">
        <f>_xlfn.XLOOKUP(Orders[[#This Row],[CustomerID]],'Customers'!A:A,'Customers'!E:E)</f>
        <v>SMB</v>
      </c>
      <c r="H2599" s="2">
        <v>45698</v>
      </c>
      <c r="I2599" s="2">
        <v>45701</v>
      </c>
      <c r="J2599">
        <v>23</v>
      </c>
      <c r="K2599">
        <v>386.16</v>
      </c>
      <c r="L2599">
        <v>0.15</v>
      </c>
      <c r="M2599" s="1" t="s">
        <v>14</v>
      </c>
      <c r="N2599" s="1" t="s">
        <v>34</v>
      </c>
      <c r="O2599" s="1" t="s">
        <v>29</v>
      </c>
      <c r="P2599" s="3">
        <f>Orders[[#This Row],[Quantity]]*Orders[[#This Row],[UnitPrice]]*(1-Orders[[#This Row],[Discount]])</f>
        <v>7549.4279999999999</v>
      </c>
      <c r="Q2599" s="1" t="str">
        <f>IF(AND(Orders[[#This Row],[Order Value]]&gt;50000,Orders[[#This Row],[Status]]="Completed"),"Yes","No")</f>
        <v>No</v>
      </c>
      <c r="R2599" s="1" t="str">
        <f>IF(OR(Orders[[#This Row],[Region]]="Dhaka",Orders[[#This Row],[Region]]="Chattogram"),"Priority","Standard")</f>
        <v>Standard</v>
      </c>
      <c r="S2599" s="1" t="str">
        <f>_xlfn.CONCAT(Orders[[#This Row],[OrderID]],Orders[[#This Row],[CustomerID]],Orders[[#This Row],[Order Value]])</f>
        <v>O00837C00847549.428</v>
      </c>
    </row>
    <row r="2600" spans="1:19" x14ac:dyDescent="0.25">
      <c r="A2600" s="1" t="s">
        <v>3054</v>
      </c>
      <c r="B2600" s="1" t="s">
        <v>1077</v>
      </c>
      <c r="C2600" s="1" t="s">
        <v>81</v>
      </c>
      <c r="D2600" s="1" t="str">
        <f>VLOOKUP(C2600,Products[],2,FALSE)</f>
        <v>Beverages Pro 760</v>
      </c>
      <c r="E2600" s="1" t="str">
        <f>VLOOKUP(Orders[[#This Row],[ProductID]],Products[],3,FALSE)</f>
        <v>Groceries</v>
      </c>
      <c r="F2600" s="1" t="s">
        <v>42</v>
      </c>
      <c r="G2600" s="1" t="str">
        <f>_xlfn.XLOOKUP(Orders[[#This Row],[CustomerID]],'Customers'!A:A,'Customers'!E:E)</f>
        <v>Home Office</v>
      </c>
      <c r="H2600" s="2">
        <v>45489</v>
      </c>
      <c r="I2600" s="2">
        <v>45495</v>
      </c>
      <c r="J2600">
        <v>9</v>
      </c>
      <c r="K2600">
        <v>460.73</v>
      </c>
      <c r="L2600">
        <v>0</v>
      </c>
      <c r="M2600" s="1" t="s">
        <v>52</v>
      </c>
      <c r="N2600" s="1" t="s">
        <v>34</v>
      </c>
      <c r="O2600" s="1" t="s">
        <v>35</v>
      </c>
      <c r="P2600" s="3">
        <f>Orders[[#This Row],[Quantity]]*Orders[[#This Row],[UnitPrice]]*(1-Orders[[#This Row],[Discount]])</f>
        <v>4146.57</v>
      </c>
      <c r="Q2600" s="1" t="str">
        <f>IF(AND(Orders[[#This Row],[Order Value]]&gt;50000,Orders[[#This Row],[Status]]="Completed"),"Yes","No")</f>
        <v>No</v>
      </c>
      <c r="R2600" s="1" t="str">
        <f>IF(OR(Orders[[#This Row],[Region]]="Dhaka",Orders[[#This Row],[Region]]="Chattogram"),"Priority","Standard")</f>
        <v>Priority</v>
      </c>
      <c r="S2600" s="1" t="str">
        <f>_xlfn.CONCAT(Orders[[#This Row],[OrderID]],Orders[[#This Row],[CustomerID]],Orders[[#This Row],[Order Value]])</f>
        <v>O00827C00344146.57</v>
      </c>
    </row>
    <row r="2601" spans="1:19" x14ac:dyDescent="0.25">
      <c r="A2601" s="1" t="s">
        <v>3055</v>
      </c>
      <c r="B2601" s="1" t="s">
        <v>195</v>
      </c>
      <c r="C2601" s="1" t="s">
        <v>128</v>
      </c>
      <c r="D2601" s="1" t="str">
        <f>VLOOKUP(C2601,Products[],2,FALSE)</f>
        <v>Paper Prime 195</v>
      </c>
      <c r="E2601" s="1" t="str">
        <f>VLOOKUP(Orders[[#This Row],[ProductID]],Products[],3,FALSE)</f>
        <v>Office Supplies</v>
      </c>
      <c r="F2601" s="1" t="s">
        <v>19</v>
      </c>
      <c r="G2601" s="1" t="str">
        <f>_xlfn.XLOOKUP(Orders[[#This Row],[CustomerID]],'Customers'!A:A,'Customers'!E:E)</f>
        <v>Corporate</v>
      </c>
      <c r="H2601" s="2">
        <v>45473</v>
      </c>
      <c r="I2601" s="2">
        <v>45475</v>
      </c>
      <c r="J2601">
        <v>4</v>
      </c>
      <c r="K2601">
        <v>1254.4100000000001</v>
      </c>
      <c r="L2601">
        <v>0.1</v>
      </c>
      <c r="M2601" s="1" t="s">
        <v>20</v>
      </c>
      <c r="N2601" s="1" t="s">
        <v>15</v>
      </c>
      <c r="O2601" s="1" t="s">
        <v>24</v>
      </c>
      <c r="P2601" s="3">
        <f>Orders[[#This Row],[Quantity]]*Orders[[#This Row],[UnitPrice]]*(1-Orders[[#This Row],[Discount]])</f>
        <v>4515.8760000000002</v>
      </c>
      <c r="Q2601" s="1" t="str">
        <f>IF(AND(Orders[[#This Row],[Order Value]]&gt;50000,Orders[[#This Row],[Status]]="Completed"),"Yes","No")</f>
        <v>No</v>
      </c>
      <c r="R2601" s="1" t="str">
        <f>IF(OR(Orders[[#This Row],[Region]]="Dhaka",Orders[[#This Row],[Region]]="Chattogram"),"Priority","Standard")</f>
        <v>Priority</v>
      </c>
      <c r="S2601" s="1" t="str">
        <f>_xlfn.CONCAT(Orders[[#This Row],[OrderID]],Orders[[#This Row],[CustomerID]],Orders[[#This Row],[Order Value]])</f>
        <v>O03933C02174515.876</v>
      </c>
    </row>
    <row r="2602" spans="1:19" x14ac:dyDescent="0.25">
      <c r="A2602" s="1" t="s">
        <v>2449</v>
      </c>
      <c r="B2602" s="1" t="s">
        <v>1340</v>
      </c>
      <c r="C2602" s="1" t="s">
        <v>218</v>
      </c>
      <c r="D2602" s="1" t="str">
        <f>VLOOKUP(C2602,Products[],2,FALSE)</f>
        <v>Kids Eco 762</v>
      </c>
      <c r="E2602" s="1" t="str">
        <f>VLOOKUP(Orders[[#This Row],[ProductID]],Products[],3,FALSE)</f>
        <v>Apparel</v>
      </c>
      <c r="F2602" s="1" t="s">
        <v>152</v>
      </c>
      <c r="G2602" s="1" t="str">
        <f>_xlfn.XLOOKUP(Orders[[#This Row],[CustomerID]],'Customers'!A:A,'Customers'!E:E)</f>
        <v>Corporate</v>
      </c>
      <c r="H2602" s="2">
        <v>46019</v>
      </c>
      <c r="I2602" s="2">
        <v>46027</v>
      </c>
      <c r="J2602">
        <v>17</v>
      </c>
      <c r="K2602">
        <v>3660.02</v>
      </c>
      <c r="L2602">
        <v>0</v>
      </c>
      <c r="M2602" s="1" t="s">
        <v>20</v>
      </c>
      <c r="N2602" s="1" t="s">
        <v>28</v>
      </c>
      <c r="O2602" s="1" t="s">
        <v>24</v>
      </c>
      <c r="P2602" s="3">
        <f>Orders[[#This Row],[Quantity]]*Orders[[#This Row],[UnitPrice]]*(1-Orders[[#This Row],[Discount]])</f>
        <v>62220.34</v>
      </c>
      <c r="Q2602" s="1" t="str">
        <f>IF(AND(Orders[[#This Row],[Order Value]]&gt;50000,Orders[[#This Row],[Status]]="Completed"),"Yes","No")</f>
        <v>No</v>
      </c>
      <c r="R2602" s="1" t="str">
        <f>IF(OR(Orders[[#This Row],[Region]]="Dhaka",Orders[[#This Row],[Region]]="Chattogram"),"Priority","Standard")</f>
        <v>Priority</v>
      </c>
      <c r="S2602" s="1" t="str">
        <f>_xlfn.CONCAT(Orders[[#This Row],[OrderID]],Orders[[#This Row],[CustomerID]],Orders[[#This Row],[Order Value]])</f>
        <v>O04626C028862220.34</v>
      </c>
    </row>
    <row r="2603" spans="1:19" hidden="1" x14ac:dyDescent="0.25">
      <c r="A2603" s="1" t="s">
        <v>3056</v>
      </c>
      <c r="B2603" s="1" t="s">
        <v>1538</v>
      </c>
      <c r="C2603" s="1" t="s">
        <v>181</v>
      </c>
      <c r="D2603" s="1" t="e">
        <f>VLOOKUP(C2603,Products[],2,FALSE)</f>
        <v>#N/A</v>
      </c>
      <c r="E2603" s="1" t="e">
        <f>VLOOKUP(Orders[[#This Row],[ProductID]],Products[],3,FALSE)</f>
        <v>#N/A</v>
      </c>
      <c r="F2603" s="1" t="s">
        <v>47</v>
      </c>
      <c r="G2603" s="1" t="str">
        <f>_xlfn.XLOOKUP(Orders[[#This Row],[CustomerID]],'Customers'!A:A,'Customers'!E:E)</f>
        <v>Consumer</v>
      </c>
      <c r="H2603" s="2">
        <v>46000</v>
      </c>
      <c r="I2603" s="2">
        <v>46012</v>
      </c>
      <c r="J2603">
        <v>22</v>
      </c>
      <c r="K2603">
        <v>2597.6799999999998</v>
      </c>
      <c r="L2603">
        <v>0</v>
      </c>
      <c r="M2603" s="1" t="s">
        <v>39</v>
      </c>
      <c r="N2603" s="1" t="s">
        <v>15</v>
      </c>
      <c r="O2603" s="1" t="s">
        <v>35</v>
      </c>
      <c r="P2603" s="3">
        <f>Orders[[#This Row],[Quantity]]*Orders[[#This Row],[UnitPrice]]*(1-Orders[[#This Row],[Discount]])</f>
        <v>57148.959999999999</v>
      </c>
      <c r="Q2603" s="1" t="str">
        <f>IF(AND(Orders[[#This Row],[Order Value]]&gt;50000,Orders[[#This Row],[Status]]="Completed"),"Yes","No")</f>
        <v>No</v>
      </c>
      <c r="R2603" s="1" t="str">
        <f>IF(OR(Orders[[#This Row],[Region]]="Dhaka",Orders[[#This Row],[Region]]="Chattogram"),"Priority","Standard")</f>
        <v>Standard</v>
      </c>
      <c r="S2603" s="1" t="str">
        <f>_xlfn.CONCAT(Orders[[#This Row],[OrderID]],Orders[[#This Row],[CustomerID]],Orders[[#This Row],[Order Value]])</f>
        <v>O02645C039457148.96</v>
      </c>
    </row>
    <row r="2604" spans="1:19" x14ac:dyDescent="0.25">
      <c r="A2604" s="1" t="s">
        <v>3057</v>
      </c>
      <c r="B2604" s="1" t="s">
        <v>86</v>
      </c>
      <c r="C2604" s="1" t="s">
        <v>65</v>
      </c>
      <c r="D2604" s="1" t="str">
        <f>VLOOKUP(C2604,Products[],2,FALSE)</f>
        <v>Household Classic 671</v>
      </c>
      <c r="E2604" s="1" t="str">
        <f>VLOOKUP(Orders[[#This Row],[ProductID]],Products[],3,FALSE)</f>
        <v>Groceries</v>
      </c>
      <c r="F2604" s="1" t="s">
        <v>13</v>
      </c>
      <c r="G2604" s="1" t="str">
        <f>_xlfn.XLOOKUP(Orders[[#This Row],[CustomerID]],'Customers'!A:A,'Customers'!E:E)</f>
        <v>Consumer</v>
      </c>
      <c r="H2604" s="2">
        <v>45979</v>
      </c>
      <c r="I2604" s="2">
        <v>45990</v>
      </c>
      <c r="J2604">
        <v>22</v>
      </c>
      <c r="K2604">
        <v>4507.83</v>
      </c>
      <c r="L2604">
        <v>0.05</v>
      </c>
      <c r="M2604" s="1" t="s">
        <v>43</v>
      </c>
      <c r="N2604" s="1" t="s">
        <v>34</v>
      </c>
      <c r="O2604" s="1" t="s">
        <v>35</v>
      </c>
      <c r="P2604" s="3">
        <f>Orders[[#This Row],[Quantity]]*Orders[[#This Row],[UnitPrice]]*(1-Orders[[#This Row],[Discount]])</f>
        <v>94213.646999999997</v>
      </c>
      <c r="Q2604" s="1" t="str">
        <f>IF(AND(Orders[[#This Row],[Order Value]]&gt;50000,Orders[[#This Row],[Status]]="Completed"),"Yes","No")</f>
        <v>Yes</v>
      </c>
      <c r="R2604" s="1" t="str">
        <f>IF(OR(Orders[[#This Row],[Region]]="Dhaka",Orders[[#This Row],[Region]]="Chattogram"),"Priority","Standard")</f>
        <v>Standard</v>
      </c>
      <c r="S2604" s="1" t="str">
        <f>_xlfn.CONCAT(Orders[[#This Row],[OrderID]],Orders[[#This Row],[CustomerID]],Orders[[#This Row],[Order Value]])</f>
        <v>O02106C046294213.647</v>
      </c>
    </row>
    <row r="2605" spans="1:19" x14ac:dyDescent="0.25">
      <c r="A2605" s="1" t="s">
        <v>3058</v>
      </c>
      <c r="B2605" s="1" t="s">
        <v>706</v>
      </c>
      <c r="C2605" s="1" t="s">
        <v>68</v>
      </c>
      <c r="D2605" s="1" t="str">
        <f>VLOOKUP(C2605,Products[],2,FALSE)</f>
        <v>Tables Prime 385</v>
      </c>
      <c r="E2605" s="1" t="str">
        <f>VLOOKUP(Orders[[#This Row],[ProductID]],Products[],3,FALSE)</f>
        <v>Furniture</v>
      </c>
      <c r="F2605" s="1" t="s">
        <v>152</v>
      </c>
      <c r="G2605" s="1" t="str">
        <f>_xlfn.XLOOKUP(Orders[[#This Row],[CustomerID]],'Customers'!A:A,'Customers'!E:E)</f>
        <v>SMB</v>
      </c>
      <c r="H2605" s="2">
        <v>45677</v>
      </c>
      <c r="I2605" s="2">
        <v>45684</v>
      </c>
      <c r="J2605">
        <v>12</v>
      </c>
      <c r="K2605">
        <v>6265.99</v>
      </c>
      <c r="L2605">
        <v>0</v>
      </c>
      <c r="M2605" s="1" t="s">
        <v>14</v>
      </c>
      <c r="N2605" s="1" t="s">
        <v>28</v>
      </c>
      <c r="O2605" s="1" t="s">
        <v>35</v>
      </c>
      <c r="P2605" s="3">
        <f>Orders[[#This Row],[Quantity]]*Orders[[#This Row],[UnitPrice]]*(1-Orders[[#This Row],[Discount]])</f>
        <v>75191.88</v>
      </c>
      <c r="Q2605" s="1" t="str">
        <f>IF(AND(Orders[[#This Row],[Order Value]]&gt;50000,Orders[[#This Row],[Status]]="Completed"),"Yes","No")</f>
        <v>No</v>
      </c>
      <c r="R2605" s="1" t="str">
        <f>IF(OR(Orders[[#This Row],[Region]]="Dhaka",Orders[[#This Row],[Region]]="Chattogram"),"Priority","Standard")</f>
        <v>Standard</v>
      </c>
      <c r="S2605" s="1" t="str">
        <f>_xlfn.CONCAT(Orders[[#This Row],[OrderID]],Orders[[#This Row],[CustomerID]],Orders[[#This Row],[Order Value]])</f>
        <v>O03619C012875191.88</v>
      </c>
    </row>
    <row r="2606" spans="1:19" x14ac:dyDescent="0.25">
      <c r="A2606" s="1" t="s">
        <v>2275</v>
      </c>
      <c r="B2606" s="1" t="s">
        <v>483</v>
      </c>
      <c r="C2606" s="1" t="s">
        <v>78</v>
      </c>
      <c r="D2606" s="1" t="str">
        <f>VLOOKUP(C2606,Products[],2,FALSE)</f>
        <v>Personal Care Eco 185</v>
      </c>
      <c r="E2606" s="1" t="str">
        <f>VLOOKUP(Orders[[#This Row],[ProductID]],Products[],3,FALSE)</f>
        <v>Groceries</v>
      </c>
      <c r="F2606" s="1" t="s">
        <v>125</v>
      </c>
      <c r="G2606" s="1" t="str">
        <f>_xlfn.XLOOKUP(Orders[[#This Row],[CustomerID]],'Customers'!A:A,'Customers'!E:E)</f>
        <v>Consumer</v>
      </c>
      <c r="H2606" s="2">
        <v>46006</v>
      </c>
      <c r="I2606" s="2">
        <v>46011</v>
      </c>
      <c r="J2606">
        <v>19</v>
      </c>
      <c r="K2606">
        <v>2288.44</v>
      </c>
      <c r="L2606">
        <v>0</v>
      </c>
      <c r="M2606" s="1" t="s">
        <v>39</v>
      </c>
      <c r="N2606" s="1" t="s">
        <v>15</v>
      </c>
      <c r="O2606" s="1" t="s">
        <v>24</v>
      </c>
      <c r="P2606" s="3">
        <f>Orders[[#This Row],[Quantity]]*Orders[[#This Row],[UnitPrice]]*(1-Orders[[#This Row],[Discount]])</f>
        <v>43480.36</v>
      </c>
      <c r="Q2606" s="1" t="str">
        <f>IF(AND(Orders[[#This Row],[Order Value]]&gt;50000,Orders[[#This Row],[Status]]="Completed"),"Yes","No")</f>
        <v>No</v>
      </c>
      <c r="R2606" s="1" t="str">
        <f>IF(OR(Orders[[#This Row],[Region]]="Dhaka",Orders[[#This Row],[Region]]="Chattogram"),"Priority","Standard")</f>
        <v>Standard</v>
      </c>
      <c r="S2606" s="1" t="str">
        <f>_xlfn.CONCAT(Orders[[#This Row],[OrderID]],Orders[[#This Row],[CustomerID]],Orders[[#This Row],[Order Value]])</f>
        <v>O05965C024543480.36</v>
      </c>
    </row>
    <row r="2607" spans="1:19" hidden="1" x14ac:dyDescent="0.25">
      <c r="A2607" s="1" t="s">
        <v>3059</v>
      </c>
      <c r="B2607" s="1" t="s">
        <v>289</v>
      </c>
      <c r="C2607" s="1" t="s">
        <v>95</v>
      </c>
      <c r="D2607" s="1" t="e">
        <f>VLOOKUP(C2607,Products[],2,FALSE)</f>
        <v>#N/A</v>
      </c>
      <c r="E2607" s="1" t="e">
        <f>VLOOKUP(Orders[[#This Row],[ProductID]],Products[],3,FALSE)</f>
        <v>#N/A</v>
      </c>
      <c r="F2607" s="1" t="s">
        <v>105</v>
      </c>
      <c r="G2607" s="1" t="str">
        <f>_xlfn.XLOOKUP(Orders[[#This Row],[CustomerID]],'Customers'!A:A,'Customers'!E:E)</f>
        <v>Corporate</v>
      </c>
      <c r="H2607" s="2">
        <v>45613</v>
      </c>
      <c r="I2607" s="2">
        <v>45619</v>
      </c>
      <c r="J2607">
        <v>12</v>
      </c>
      <c r="K2607">
        <v>7036.13</v>
      </c>
      <c r="L2607">
        <v>0.2</v>
      </c>
      <c r="M2607" s="1" t="s">
        <v>39</v>
      </c>
      <c r="N2607" s="1" t="s">
        <v>84</v>
      </c>
      <c r="O2607" s="1" t="s">
        <v>35</v>
      </c>
      <c r="P2607" s="3">
        <f>Orders[[#This Row],[Quantity]]*Orders[[#This Row],[UnitPrice]]*(1-Orders[[#This Row],[Discount]])</f>
        <v>67546.847999999998</v>
      </c>
      <c r="Q2607" s="1" t="str">
        <f>IF(AND(Orders[[#This Row],[Order Value]]&gt;50000,Orders[[#This Row],[Status]]="Completed"),"Yes","No")</f>
        <v>No</v>
      </c>
      <c r="R2607" s="1" t="str">
        <f>IF(OR(Orders[[#This Row],[Region]]="Dhaka",Orders[[#This Row],[Region]]="Chattogram"),"Priority","Standard")</f>
        <v>Standard</v>
      </c>
      <c r="S2607" s="1" t="str">
        <f>_xlfn.CONCAT(Orders[[#This Row],[OrderID]],Orders[[#This Row],[CustomerID]],Orders[[#This Row],[Order Value]])</f>
        <v>O01015C047367546.848</v>
      </c>
    </row>
    <row r="2608" spans="1:19" x14ac:dyDescent="0.25">
      <c r="A2608" s="1" t="s">
        <v>3060</v>
      </c>
      <c r="B2608" s="1" t="s">
        <v>833</v>
      </c>
      <c r="C2608" s="1" t="s">
        <v>27</v>
      </c>
      <c r="D2608" s="1" t="str">
        <f>VLOOKUP(C2608,Products[],2,FALSE)</f>
        <v>Women Eco 225</v>
      </c>
      <c r="E2608" s="1" t="str">
        <f>VLOOKUP(Orders[[#This Row],[ProductID]],Products[],3,FALSE)</f>
        <v>Apparel</v>
      </c>
      <c r="F2608" s="1" t="s">
        <v>82</v>
      </c>
      <c r="G2608" s="1" t="str">
        <f>_xlfn.XLOOKUP(Orders[[#This Row],[CustomerID]],'Customers'!A:A,'Customers'!E:E)</f>
        <v>consumer</v>
      </c>
      <c r="H2608" s="2">
        <v>45576</v>
      </c>
      <c r="I2608" s="2">
        <v>45581</v>
      </c>
      <c r="J2608">
        <v>8</v>
      </c>
      <c r="K2608">
        <v>3633.48</v>
      </c>
      <c r="L2608">
        <v>0.1</v>
      </c>
      <c r="M2608" s="1" t="s">
        <v>14</v>
      </c>
      <c r="N2608" s="1" t="s">
        <v>28</v>
      </c>
      <c r="O2608" s="1" t="s">
        <v>35</v>
      </c>
      <c r="P2608" s="3">
        <f>Orders[[#This Row],[Quantity]]*Orders[[#This Row],[UnitPrice]]*(1-Orders[[#This Row],[Discount]])</f>
        <v>26161.056</v>
      </c>
      <c r="Q2608" s="1" t="str">
        <f>IF(AND(Orders[[#This Row],[Order Value]]&gt;50000,Orders[[#This Row],[Status]]="Completed"),"Yes","No")</f>
        <v>No</v>
      </c>
      <c r="R2608" s="1" t="str">
        <f>IF(OR(Orders[[#This Row],[Region]]="Dhaka",Orders[[#This Row],[Region]]="Chattogram"),"Priority","Standard")</f>
        <v>Standard</v>
      </c>
      <c r="S2608" s="1" t="str">
        <f>_xlfn.CONCAT(Orders[[#This Row],[OrderID]],Orders[[#This Row],[CustomerID]],Orders[[#This Row],[Order Value]])</f>
        <v>O00771C014026161.056</v>
      </c>
    </row>
    <row r="2609" spans="1:19" x14ac:dyDescent="0.25">
      <c r="A2609" s="1" t="s">
        <v>3061</v>
      </c>
      <c r="B2609" s="1" t="s">
        <v>150</v>
      </c>
      <c r="C2609" s="1" t="s">
        <v>41</v>
      </c>
      <c r="D2609" s="1" t="str">
        <f>VLOOKUP(C2609,Products[],2,FALSE)</f>
        <v>Personal Care Mini 941</v>
      </c>
      <c r="E2609" s="1" t="str">
        <f>VLOOKUP(Orders[[#This Row],[ProductID]],Products[],3,FALSE)</f>
        <v>Groceries</v>
      </c>
      <c r="F2609" s="1" t="s">
        <v>13</v>
      </c>
      <c r="G2609" s="1" t="str">
        <f>_xlfn.XLOOKUP(Orders[[#This Row],[CustomerID]],'Customers'!A:A,'Customers'!E:E)</f>
        <v>Consumer</v>
      </c>
      <c r="H2609" s="2">
        <v>45340</v>
      </c>
      <c r="I2609" s="2">
        <v>45351</v>
      </c>
      <c r="J2609">
        <v>13</v>
      </c>
      <c r="K2609">
        <v>2156.75</v>
      </c>
      <c r="L2609">
        <v>0.2</v>
      </c>
      <c r="M2609" s="1" t="s">
        <v>39</v>
      </c>
      <c r="N2609" s="1" t="s">
        <v>15</v>
      </c>
      <c r="O2609" s="1" t="s">
        <v>21</v>
      </c>
      <c r="P2609" s="3">
        <f>Orders[[#This Row],[Quantity]]*Orders[[#This Row],[UnitPrice]]*(1-Orders[[#This Row],[Discount]])</f>
        <v>22430.2</v>
      </c>
      <c r="Q2609" s="1" t="str">
        <f>IF(AND(Orders[[#This Row],[Order Value]]&gt;50000,Orders[[#This Row],[Status]]="Completed"),"Yes","No")</f>
        <v>No</v>
      </c>
      <c r="R2609" s="1" t="str">
        <f>IF(OR(Orders[[#This Row],[Region]]="Dhaka",Orders[[#This Row],[Region]]="Chattogram"),"Priority","Standard")</f>
        <v>Standard</v>
      </c>
      <c r="S2609" s="1" t="str">
        <f>_xlfn.CONCAT(Orders[[#This Row],[OrderID]],Orders[[#This Row],[CustomerID]],Orders[[#This Row],[Order Value]])</f>
        <v>O04310C039122430.2</v>
      </c>
    </row>
    <row r="2610" spans="1:19" hidden="1" x14ac:dyDescent="0.25">
      <c r="A2610" s="1" t="s">
        <v>3062</v>
      </c>
      <c r="B2610" s="1" t="s">
        <v>57</v>
      </c>
      <c r="C2610" s="1" t="s">
        <v>38</v>
      </c>
      <c r="D2610" s="1" t="e">
        <f>VLOOKUP(C2610,Products[],2,FALSE)</f>
        <v>#N/A</v>
      </c>
      <c r="E2610" s="1" t="e">
        <f>VLOOKUP(Orders[[#This Row],[ProductID]],Products[],3,FALSE)</f>
        <v>#N/A</v>
      </c>
      <c r="F2610" s="1" t="s">
        <v>33</v>
      </c>
      <c r="G2610" s="1" t="str">
        <f>_xlfn.XLOOKUP(Orders[[#This Row],[CustomerID]],'Customers'!A:A,'Customers'!E:E)</f>
        <v>Home Office</v>
      </c>
      <c r="H2610" s="2">
        <v>45806</v>
      </c>
      <c r="I2610" s="2">
        <v>45820</v>
      </c>
      <c r="J2610">
        <v>22</v>
      </c>
      <c r="K2610">
        <v>890.83</v>
      </c>
      <c r="L2610">
        <v>0</v>
      </c>
      <c r="M2610" s="1" t="s">
        <v>20</v>
      </c>
      <c r="N2610" s="1" t="s">
        <v>34</v>
      </c>
      <c r="O2610" s="1" t="s">
        <v>24</v>
      </c>
      <c r="P2610" s="3">
        <f>Orders[[#This Row],[Quantity]]*Orders[[#This Row],[UnitPrice]]*(1-Orders[[#This Row],[Discount]])</f>
        <v>19598.260000000002</v>
      </c>
      <c r="Q2610" s="1" t="str">
        <f>IF(AND(Orders[[#This Row],[Order Value]]&gt;50000,Orders[[#This Row],[Status]]="Completed"),"Yes","No")</f>
        <v>No</v>
      </c>
      <c r="R2610" s="1" t="str">
        <f>IF(OR(Orders[[#This Row],[Region]]="Dhaka",Orders[[#This Row],[Region]]="Chattogram"),"Priority","Standard")</f>
        <v>Priority</v>
      </c>
      <c r="S2610" s="1" t="str">
        <f>_xlfn.CONCAT(Orders[[#This Row],[OrderID]],Orders[[#This Row],[CustomerID]],Orders[[#This Row],[Order Value]])</f>
        <v>O01827C044319598.26</v>
      </c>
    </row>
    <row r="2611" spans="1:19" x14ac:dyDescent="0.25">
      <c r="A2611" s="1" t="s">
        <v>3063</v>
      </c>
      <c r="B2611" s="1" t="s">
        <v>500</v>
      </c>
      <c r="C2611" s="1" t="s">
        <v>121</v>
      </c>
      <c r="D2611" s="1" t="str">
        <f>VLOOKUP(C2611,Products[],2,FALSE)</f>
        <v>Storage Max 865</v>
      </c>
      <c r="E2611" s="1" t="str">
        <f>VLOOKUP(Orders[[#This Row],[ProductID]],Products[],3,FALSE)</f>
        <v>Furniture</v>
      </c>
      <c r="F2611" s="1" t="s">
        <v>42</v>
      </c>
      <c r="G2611" s="1" t="str">
        <f>_xlfn.XLOOKUP(Orders[[#This Row],[CustomerID]],'Customers'!A:A,'Customers'!E:E)</f>
        <v>SMB</v>
      </c>
      <c r="H2611" s="2">
        <v>45998</v>
      </c>
      <c r="I2611" s="2">
        <v>46002</v>
      </c>
      <c r="J2611">
        <v>5</v>
      </c>
      <c r="K2611">
        <v>4918.1499999999996</v>
      </c>
      <c r="L2611">
        <v>0</v>
      </c>
      <c r="M2611" s="1" t="s">
        <v>20</v>
      </c>
      <c r="N2611" s="1" t="s">
        <v>28</v>
      </c>
      <c r="O2611" s="1" t="s">
        <v>24</v>
      </c>
      <c r="P2611" s="3">
        <f>Orders[[#This Row],[Quantity]]*Orders[[#This Row],[UnitPrice]]*(1-Orders[[#This Row],[Discount]])</f>
        <v>24590.75</v>
      </c>
      <c r="Q2611" s="1" t="str">
        <f>IF(AND(Orders[[#This Row],[Order Value]]&gt;50000,Orders[[#This Row],[Status]]="Completed"),"Yes","No")</f>
        <v>No</v>
      </c>
      <c r="R2611" s="1" t="str">
        <f>IF(OR(Orders[[#This Row],[Region]]="Dhaka",Orders[[#This Row],[Region]]="Chattogram"),"Priority","Standard")</f>
        <v>Priority</v>
      </c>
      <c r="S2611" s="1" t="str">
        <f>_xlfn.CONCAT(Orders[[#This Row],[OrderID]],Orders[[#This Row],[CustomerID]],Orders[[#This Row],[Order Value]])</f>
        <v>O05424C026824590.75</v>
      </c>
    </row>
    <row r="2612" spans="1:19" x14ac:dyDescent="0.25">
      <c r="A2612" s="1" t="s">
        <v>3064</v>
      </c>
      <c r="B2612" s="1" t="s">
        <v>823</v>
      </c>
      <c r="C2612" s="1" t="s">
        <v>32</v>
      </c>
      <c r="D2612" s="1" t="str">
        <f>VLOOKUP(C2612,Products[],2,FALSE)</f>
        <v>Binders Max 146</v>
      </c>
      <c r="E2612" s="1" t="str">
        <f>VLOOKUP(Orders[[#This Row],[ProductID]],Products[],3,FALSE)</f>
        <v>Office Supplies</v>
      </c>
      <c r="F2612" s="1" t="s">
        <v>79</v>
      </c>
      <c r="G2612" s="1" t="str">
        <f>_xlfn.XLOOKUP(Orders[[#This Row],[CustomerID]],'Customers'!A:A,'Customers'!E:E)</f>
        <v>Home Office</v>
      </c>
      <c r="H2612" s="2">
        <v>45917</v>
      </c>
      <c r="I2612" s="2">
        <v>45915</v>
      </c>
      <c r="J2612">
        <v>19</v>
      </c>
      <c r="K2612">
        <v>4408.5</v>
      </c>
      <c r="L2612">
        <v>0.05</v>
      </c>
      <c r="M2612" s="1" t="s">
        <v>52</v>
      </c>
      <c r="N2612" s="1" t="s">
        <v>84</v>
      </c>
      <c r="O2612" s="1" t="s">
        <v>21</v>
      </c>
      <c r="P2612" s="3">
        <f>Orders[[#This Row],[Quantity]]*Orders[[#This Row],[UnitPrice]]*(1-Orders[[#This Row],[Discount]])</f>
        <v>79573.425000000003</v>
      </c>
      <c r="Q2612" s="1" t="str">
        <f>IF(AND(Orders[[#This Row],[Order Value]]&gt;50000,Orders[[#This Row],[Status]]="Completed"),"Yes","No")</f>
        <v>No</v>
      </c>
      <c r="R2612" s="1" t="str">
        <f>IF(OR(Orders[[#This Row],[Region]]="Dhaka",Orders[[#This Row],[Region]]="Chattogram"),"Priority","Standard")</f>
        <v>Priority</v>
      </c>
      <c r="S2612" s="1" t="str">
        <f>_xlfn.CONCAT(Orders[[#This Row],[OrderID]],Orders[[#This Row],[CustomerID]],Orders[[#This Row],[Order Value]])</f>
        <v>O02790C014679573.425</v>
      </c>
    </row>
    <row r="2613" spans="1:19" x14ac:dyDescent="0.25">
      <c r="A2613" s="1" t="s">
        <v>3065</v>
      </c>
      <c r="B2613" s="1" t="s">
        <v>567</v>
      </c>
      <c r="C2613" s="1" t="s">
        <v>87</v>
      </c>
      <c r="D2613" s="1" t="str">
        <f>VLOOKUP(C2613,Products[],2,FALSE)</f>
        <v>Storage Plus 812</v>
      </c>
      <c r="E2613" s="1" t="str">
        <f>VLOOKUP(Orders[[#This Row],[ProductID]],Products[],3,FALSE)</f>
        <v>Furniture</v>
      </c>
      <c r="F2613" s="1" t="s">
        <v>33</v>
      </c>
      <c r="G2613" s="1" t="str">
        <f>_xlfn.XLOOKUP(Orders[[#This Row],[CustomerID]],'Customers'!A:A,'Customers'!E:E)</f>
        <v>Consumer</v>
      </c>
      <c r="H2613" s="2">
        <v>45891</v>
      </c>
      <c r="I2613" s="2">
        <v>45889</v>
      </c>
      <c r="J2613">
        <v>9</v>
      </c>
      <c r="K2613">
        <v>5441.9</v>
      </c>
      <c r="L2613">
        <v>0.05</v>
      </c>
      <c r="M2613" s="1" t="s">
        <v>14</v>
      </c>
      <c r="N2613" s="1" t="s">
        <v>34</v>
      </c>
      <c r="O2613" s="1" t="s">
        <v>24</v>
      </c>
      <c r="P2613" s="3">
        <f>Orders[[#This Row],[Quantity]]*Orders[[#This Row],[UnitPrice]]*(1-Orders[[#This Row],[Discount]])</f>
        <v>46528.244999999995</v>
      </c>
      <c r="Q2613" s="1" t="str">
        <f>IF(AND(Orders[[#This Row],[Order Value]]&gt;50000,Orders[[#This Row],[Status]]="Completed"),"Yes","No")</f>
        <v>No</v>
      </c>
      <c r="R2613" s="1" t="str">
        <f>IF(OR(Orders[[#This Row],[Region]]="Dhaka",Orders[[#This Row],[Region]]="Chattogram"),"Priority","Standard")</f>
        <v>Standard</v>
      </c>
      <c r="S2613" s="1" t="str">
        <f>_xlfn.CONCAT(Orders[[#This Row],[OrderID]],Orders[[#This Row],[CustomerID]],Orders[[#This Row],[Order Value]])</f>
        <v>O05987C018246528.245</v>
      </c>
    </row>
    <row r="2614" spans="1:19" x14ac:dyDescent="0.25">
      <c r="A2614" s="1" t="s">
        <v>3066</v>
      </c>
      <c r="B2614" s="1" t="s">
        <v>586</v>
      </c>
      <c r="C2614" s="1" t="s">
        <v>54</v>
      </c>
      <c r="D2614" s="1" t="str">
        <f>VLOOKUP(C2614,Products[],2,FALSE)</f>
        <v>Women Lite 643</v>
      </c>
      <c r="E2614" s="1" t="str">
        <f>VLOOKUP(Orders[[#This Row],[ProductID]],Products[],3,FALSE)</f>
        <v>Apparel</v>
      </c>
      <c r="F2614" s="1" t="s">
        <v>105</v>
      </c>
      <c r="G2614" s="1" t="str">
        <f>_xlfn.XLOOKUP(Orders[[#This Row],[CustomerID]],'Customers'!A:A,'Customers'!E:E)</f>
        <v>SMB</v>
      </c>
      <c r="H2614" s="2">
        <v>45368</v>
      </c>
      <c r="I2614" s="2">
        <v>45368</v>
      </c>
      <c r="J2614">
        <v>5</v>
      </c>
      <c r="K2614">
        <v>3497.3</v>
      </c>
      <c r="L2614">
        <v>0.15</v>
      </c>
      <c r="M2614" s="1" t="s">
        <v>43</v>
      </c>
      <c r="N2614" s="1" t="s">
        <v>34</v>
      </c>
      <c r="O2614" s="1" t="s">
        <v>35</v>
      </c>
      <c r="P2614" s="3">
        <f>Orders[[#This Row],[Quantity]]*Orders[[#This Row],[UnitPrice]]*(1-Orders[[#This Row],[Discount]])</f>
        <v>14863.525</v>
      </c>
      <c r="Q2614" s="1" t="str">
        <f>IF(AND(Orders[[#This Row],[Order Value]]&gt;50000,Orders[[#This Row],[Status]]="Completed"),"Yes","No")</f>
        <v>No</v>
      </c>
      <c r="R2614" s="1" t="str">
        <f>IF(OR(Orders[[#This Row],[Region]]="Dhaka",Orders[[#This Row],[Region]]="Chattogram"),"Priority","Standard")</f>
        <v>Standard</v>
      </c>
      <c r="S2614" s="1" t="str">
        <f>_xlfn.CONCAT(Orders[[#This Row],[OrderID]],Orders[[#This Row],[CustomerID]],Orders[[#This Row],[Order Value]])</f>
        <v>O03477C048514863.525</v>
      </c>
    </row>
    <row r="2615" spans="1:19" x14ac:dyDescent="0.25">
      <c r="A2615" s="1" t="s">
        <v>3067</v>
      </c>
      <c r="B2615" s="1" t="s">
        <v>411</v>
      </c>
      <c r="C2615" s="1" t="s">
        <v>102</v>
      </c>
      <c r="D2615" s="1" t="str">
        <f>VLOOKUP(C2615,Products[],2,FALSE)</f>
        <v>Pens Mini 821</v>
      </c>
      <c r="E2615" s="1" t="str">
        <f>VLOOKUP(Orders[[#This Row],[ProductID]],Products[],3,FALSE)</f>
        <v>Office Supplies</v>
      </c>
      <c r="F2615" s="1" t="s">
        <v>42</v>
      </c>
      <c r="G2615" s="1" t="str">
        <f>_xlfn.XLOOKUP(Orders[[#This Row],[CustomerID]],'Customers'!A:A,'Customers'!E:E)</f>
        <v>Corporate</v>
      </c>
      <c r="H2615" s="2">
        <v>45864</v>
      </c>
      <c r="I2615" s="2">
        <v>45867</v>
      </c>
      <c r="J2615">
        <v>8</v>
      </c>
      <c r="K2615">
        <v>7374.96</v>
      </c>
      <c r="L2615">
        <v>0</v>
      </c>
      <c r="M2615" s="1" t="s">
        <v>14</v>
      </c>
      <c r="N2615" s="1" t="s">
        <v>34</v>
      </c>
      <c r="O2615" s="1" t="s">
        <v>24</v>
      </c>
      <c r="P2615" s="3">
        <f>Orders[[#This Row],[Quantity]]*Orders[[#This Row],[UnitPrice]]*(1-Orders[[#This Row],[Discount]])</f>
        <v>58999.68</v>
      </c>
      <c r="Q2615" s="1" t="str">
        <f>IF(AND(Orders[[#This Row],[Order Value]]&gt;50000,Orders[[#This Row],[Status]]="Completed"),"Yes","No")</f>
        <v>Yes</v>
      </c>
      <c r="R2615" s="1" t="str">
        <f>IF(OR(Orders[[#This Row],[Region]]="Dhaka",Orders[[#This Row],[Region]]="Chattogram"),"Priority","Standard")</f>
        <v>Standard</v>
      </c>
      <c r="S2615" s="1" t="str">
        <f>_xlfn.CONCAT(Orders[[#This Row],[OrderID]],Orders[[#This Row],[CustomerID]],Orders[[#This Row],[Order Value]])</f>
        <v>O02616C049558999.68</v>
      </c>
    </row>
    <row r="2616" spans="1:19" x14ac:dyDescent="0.25">
      <c r="A2616" s="1" t="s">
        <v>3068</v>
      </c>
      <c r="B2616" s="1" t="s">
        <v>283</v>
      </c>
      <c r="C2616" s="1" t="s">
        <v>124</v>
      </c>
      <c r="D2616" s="1" t="str">
        <f>VLOOKUP(C2616,Products[],2,FALSE)</f>
        <v>Decor Lite 474</v>
      </c>
      <c r="E2616" s="1" t="str">
        <f>VLOOKUP(Orders[[#This Row],[ProductID]],Products[],3,FALSE)</f>
        <v>Furniture</v>
      </c>
      <c r="F2616" s="1" t="s">
        <v>19</v>
      </c>
      <c r="G2616" s="1" t="str">
        <f>_xlfn.XLOOKUP(Orders[[#This Row],[CustomerID]],'Customers'!A:A,'Customers'!E:E)</f>
        <v>Corporate</v>
      </c>
      <c r="H2616" s="2">
        <v>45475</v>
      </c>
      <c r="I2616" s="2">
        <v>45485</v>
      </c>
      <c r="J2616">
        <v>17</v>
      </c>
      <c r="K2616">
        <v>1945.56</v>
      </c>
      <c r="L2616">
        <v>0</v>
      </c>
      <c r="M2616" s="1" t="s">
        <v>43</v>
      </c>
      <c r="N2616" s="1" t="s">
        <v>84</v>
      </c>
      <c r="O2616" s="1" t="s">
        <v>24</v>
      </c>
      <c r="P2616" s="3">
        <f>Orders[[#This Row],[Quantity]]*Orders[[#This Row],[UnitPrice]]*(1-Orders[[#This Row],[Discount]])</f>
        <v>33074.519999999997</v>
      </c>
      <c r="Q2616" s="1" t="str">
        <f>IF(AND(Orders[[#This Row],[Order Value]]&gt;50000,Orders[[#This Row],[Status]]="Completed"),"Yes","No")</f>
        <v>No</v>
      </c>
      <c r="R2616" s="1" t="str">
        <f>IF(OR(Orders[[#This Row],[Region]]="Dhaka",Orders[[#This Row],[Region]]="Chattogram"),"Priority","Standard")</f>
        <v>Standard</v>
      </c>
      <c r="S2616" s="1" t="str">
        <f>_xlfn.CONCAT(Orders[[#This Row],[OrderID]],Orders[[#This Row],[CustomerID]],Orders[[#This Row],[Order Value]])</f>
        <v>O05179C027033074.52</v>
      </c>
    </row>
    <row r="2617" spans="1:19" x14ac:dyDescent="0.25">
      <c r="A2617" s="1" t="s">
        <v>3069</v>
      </c>
      <c r="B2617" s="1" t="s">
        <v>253</v>
      </c>
      <c r="C2617" s="1" t="s">
        <v>212</v>
      </c>
      <c r="D2617" s="1" t="str">
        <f>VLOOKUP(C2617,Products[],2,FALSE)</f>
        <v>Binders Lite 858</v>
      </c>
      <c r="E2617" s="1" t="str">
        <f>VLOOKUP(Orders[[#This Row],[ProductID]],Products[],3,FALSE)</f>
        <v>Office Supplies</v>
      </c>
      <c r="F2617" s="1" t="s">
        <v>82</v>
      </c>
      <c r="G2617" s="1" t="str">
        <f>_xlfn.XLOOKUP(Orders[[#This Row],[CustomerID]],'Customers'!A:A,'Customers'!E:E)</f>
        <v>Consumer</v>
      </c>
      <c r="H2617" s="2">
        <v>45499</v>
      </c>
      <c r="I2617" s="2">
        <v>45503</v>
      </c>
      <c r="J2617">
        <v>11</v>
      </c>
      <c r="K2617">
        <v>1835.46</v>
      </c>
      <c r="L2617">
        <v>0</v>
      </c>
      <c r="M2617" s="1" t="s">
        <v>52</v>
      </c>
      <c r="N2617" s="1" t="s">
        <v>34</v>
      </c>
      <c r="O2617" s="1" t="s">
        <v>24</v>
      </c>
      <c r="P2617" s="3">
        <f>Orders[[#This Row],[Quantity]]*Orders[[#This Row],[UnitPrice]]*(1-Orders[[#This Row],[Discount]])</f>
        <v>20190.060000000001</v>
      </c>
      <c r="Q2617" s="1" t="str">
        <f>IF(AND(Orders[[#This Row],[Order Value]]&gt;50000,Orders[[#This Row],[Status]]="Completed"),"Yes","No")</f>
        <v>No</v>
      </c>
      <c r="R2617" s="1" t="str">
        <f>IF(OR(Orders[[#This Row],[Region]]="Dhaka",Orders[[#This Row],[Region]]="Chattogram"),"Priority","Standard")</f>
        <v>Priority</v>
      </c>
      <c r="S2617" s="1" t="str">
        <f>_xlfn.CONCAT(Orders[[#This Row],[OrderID]],Orders[[#This Row],[CustomerID]],Orders[[#This Row],[Order Value]])</f>
        <v>O05640C001920190.06</v>
      </c>
    </row>
    <row r="2618" spans="1:19" x14ac:dyDescent="0.25">
      <c r="A2618" s="1" t="s">
        <v>3070</v>
      </c>
      <c r="B2618" s="1" t="s">
        <v>147</v>
      </c>
      <c r="C2618" s="1" t="s">
        <v>148</v>
      </c>
      <c r="D2618" s="1" t="str">
        <f>VLOOKUP(C2618,Products[],2,FALSE)</f>
        <v>Audio Classic 927</v>
      </c>
      <c r="E2618" s="1" t="str">
        <f>VLOOKUP(Orders[[#This Row],[ProductID]],Products[],3,FALSE)</f>
        <v>Electronics</v>
      </c>
      <c r="F2618" s="1" t="s">
        <v>42</v>
      </c>
      <c r="G2618" s="1" t="str">
        <f>_xlfn.XLOOKUP(Orders[[#This Row],[CustomerID]],'Customers'!A:A,'Customers'!E:E)</f>
        <v>Consumer</v>
      </c>
      <c r="H2618" s="2">
        <v>45661</v>
      </c>
      <c r="I2618" s="2">
        <v>45666</v>
      </c>
      <c r="J2618">
        <v>11</v>
      </c>
      <c r="K2618">
        <v>1390.79</v>
      </c>
      <c r="L2618">
        <v>0.1</v>
      </c>
      <c r="M2618" s="1" t="s">
        <v>43</v>
      </c>
      <c r="N2618" s="1" t="s">
        <v>34</v>
      </c>
      <c r="O2618" s="1" t="s">
        <v>29</v>
      </c>
      <c r="P2618" s="3">
        <f>Orders[[#This Row],[Quantity]]*Orders[[#This Row],[UnitPrice]]*(1-Orders[[#This Row],[Discount]])</f>
        <v>13768.821</v>
      </c>
      <c r="Q2618" s="1" t="str">
        <f>IF(AND(Orders[[#This Row],[Order Value]]&gt;50000,Orders[[#This Row],[Status]]="Completed"),"Yes","No")</f>
        <v>No</v>
      </c>
      <c r="R2618" s="1" t="str">
        <f>IF(OR(Orders[[#This Row],[Region]]="Dhaka",Orders[[#This Row],[Region]]="Chattogram"),"Priority","Standard")</f>
        <v>Standard</v>
      </c>
      <c r="S2618" s="1" t="str">
        <f>_xlfn.CONCAT(Orders[[#This Row],[OrderID]],Orders[[#This Row],[CustomerID]],Orders[[#This Row],[Order Value]])</f>
        <v>O00336C015513768.821</v>
      </c>
    </row>
    <row r="2619" spans="1:19" x14ac:dyDescent="0.25">
      <c r="A2619" s="1" t="s">
        <v>3071</v>
      </c>
      <c r="B2619" s="1" t="s">
        <v>1000</v>
      </c>
      <c r="C2619" s="1" t="s">
        <v>78</v>
      </c>
      <c r="D2619" s="1" t="str">
        <f>VLOOKUP(C2619,Products[],2,FALSE)</f>
        <v>Personal Care Eco 185</v>
      </c>
      <c r="E2619" s="1" t="str">
        <f>VLOOKUP(Orders[[#This Row],[ProductID]],Products[],3,FALSE)</f>
        <v>Groceries</v>
      </c>
      <c r="F2619" s="1" t="s">
        <v>125</v>
      </c>
      <c r="G2619" s="1" t="str">
        <f>_xlfn.XLOOKUP(Orders[[#This Row],[CustomerID]],'Customers'!A:A,'Customers'!E:E)</f>
        <v>Home Office</v>
      </c>
      <c r="H2619" s="2">
        <v>45793</v>
      </c>
      <c r="I2619" s="2">
        <v>45798</v>
      </c>
      <c r="J2619">
        <v>19</v>
      </c>
      <c r="K2619">
        <v>4655.58</v>
      </c>
      <c r="L2619">
        <v>0</v>
      </c>
      <c r="M2619" s="1" t="s">
        <v>52</v>
      </c>
      <c r="N2619" s="1" t="s">
        <v>34</v>
      </c>
      <c r="O2619" s="1" t="s">
        <v>21</v>
      </c>
      <c r="P2619" s="3">
        <f>Orders[[#This Row],[Quantity]]*Orders[[#This Row],[UnitPrice]]*(1-Orders[[#This Row],[Discount]])</f>
        <v>88456.02</v>
      </c>
      <c r="Q2619" s="1" t="str">
        <f>IF(AND(Orders[[#This Row],[Order Value]]&gt;50000,Orders[[#This Row],[Status]]="Completed"),"Yes","No")</f>
        <v>Yes</v>
      </c>
      <c r="R2619" s="1" t="str">
        <f>IF(OR(Orders[[#This Row],[Region]]="Dhaka",Orders[[#This Row],[Region]]="Chattogram"),"Priority","Standard")</f>
        <v>Priority</v>
      </c>
      <c r="S2619" s="1" t="str">
        <f>_xlfn.CONCAT(Orders[[#This Row],[OrderID]],Orders[[#This Row],[CustomerID]],Orders[[#This Row],[Order Value]])</f>
        <v>O04449C040588456.02</v>
      </c>
    </row>
    <row r="2620" spans="1:19" hidden="1" x14ac:dyDescent="0.25">
      <c r="A2620" s="1" t="s">
        <v>3072</v>
      </c>
      <c r="B2620" s="1" t="s">
        <v>604</v>
      </c>
      <c r="C2620" s="1" t="s">
        <v>221</v>
      </c>
      <c r="D2620" s="1" t="e">
        <f>VLOOKUP(C2620,Products[],2,FALSE)</f>
        <v>#N/A</v>
      </c>
      <c r="E2620" s="1" t="e">
        <f>VLOOKUP(Orders[[#This Row],[ProductID]],Products[],3,FALSE)</f>
        <v>#N/A</v>
      </c>
      <c r="F2620" s="1" t="s">
        <v>23</v>
      </c>
      <c r="G2620" s="1" t="str">
        <f>_xlfn.XLOOKUP(Orders[[#This Row],[CustomerID]],'Customers'!A:A,'Customers'!E:E)</f>
        <v>consumer</v>
      </c>
      <c r="H2620" s="2">
        <v>45679</v>
      </c>
      <c r="I2620" s="2">
        <v>45689</v>
      </c>
      <c r="J2620">
        <v>16</v>
      </c>
      <c r="K2620">
        <v>2489.59</v>
      </c>
      <c r="L2620">
        <v>0</v>
      </c>
      <c r="M2620" s="1" t="s">
        <v>39</v>
      </c>
      <c r="N2620" s="1" t="s">
        <v>15</v>
      </c>
      <c r="O2620" s="1" t="s">
        <v>35</v>
      </c>
      <c r="P2620" s="3">
        <f>Orders[[#This Row],[Quantity]]*Orders[[#This Row],[UnitPrice]]*(1-Orders[[#This Row],[Discount]])</f>
        <v>39833.440000000002</v>
      </c>
      <c r="Q2620" s="1" t="str">
        <f>IF(AND(Orders[[#This Row],[Order Value]]&gt;50000,Orders[[#This Row],[Status]]="Completed"),"Yes","No")</f>
        <v>No</v>
      </c>
      <c r="R2620" s="1" t="str">
        <f>IF(OR(Orders[[#This Row],[Region]]="Dhaka",Orders[[#This Row],[Region]]="Chattogram"),"Priority","Standard")</f>
        <v>Standard</v>
      </c>
      <c r="S2620" s="1" t="str">
        <f>_xlfn.CONCAT(Orders[[#This Row],[OrderID]],Orders[[#This Row],[CustomerID]],Orders[[#This Row],[Order Value]])</f>
        <v>O00225C047939833.44</v>
      </c>
    </row>
    <row r="2621" spans="1:19" x14ac:dyDescent="0.25">
      <c r="A2621" s="1" t="s">
        <v>3073</v>
      </c>
      <c r="B2621" s="1" t="s">
        <v>1099</v>
      </c>
      <c r="C2621" s="1" t="s">
        <v>89</v>
      </c>
      <c r="D2621" s="1" t="str">
        <f>VLOOKUP(C2621,Products[],2,FALSE)</f>
        <v>Chairs Mini 737</v>
      </c>
      <c r="E2621" s="1" t="str">
        <f>VLOOKUP(Orders[[#This Row],[ProductID]],Products[],3,FALSE)</f>
        <v>Furniture</v>
      </c>
      <c r="F2621" s="1" t="s">
        <v>82</v>
      </c>
      <c r="G2621" s="1" t="str">
        <f>_xlfn.XLOOKUP(Orders[[#This Row],[CustomerID]],'Customers'!A:A,'Customers'!E:E)</f>
        <v>SMB</v>
      </c>
      <c r="H2621" s="2">
        <v>45583</v>
      </c>
      <c r="I2621" s="2">
        <v>45594</v>
      </c>
      <c r="J2621">
        <v>11</v>
      </c>
      <c r="K2621">
        <v>4882.01</v>
      </c>
      <c r="L2621">
        <v>0.2</v>
      </c>
      <c r="M2621" s="1" t="s">
        <v>14</v>
      </c>
      <c r="N2621" s="1" t="s">
        <v>15</v>
      </c>
      <c r="O2621" s="1" t="s">
        <v>24</v>
      </c>
      <c r="P2621" s="3">
        <f>Orders[[#This Row],[Quantity]]*Orders[[#This Row],[UnitPrice]]*(1-Orders[[#This Row],[Discount]])</f>
        <v>42961.688000000002</v>
      </c>
      <c r="Q2621" s="1" t="str">
        <f>IF(AND(Orders[[#This Row],[Order Value]]&gt;50000,Orders[[#This Row],[Status]]="Completed"),"Yes","No")</f>
        <v>No</v>
      </c>
      <c r="R2621" s="1" t="str">
        <f>IF(OR(Orders[[#This Row],[Region]]="Dhaka",Orders[[#This Row],[Region]]="Chattogram"),"Priority","Standard")</f>
        <v>Standard</v>
      </c>
      <c r="S2621" s="1" t="str">
        <f>_xlfn.CONCAT(Orders[[#This Row],[OrderID]],Orders[[#This Row],[CustomerID]],Orders[[#This Row],[Order Value]])</f>
        <v>O04204C011742961.688</v>
      </c>
    </row>
    <row r="2622" spans="1:19" x14ac:dyDescent="0.25">
      <c r="A2622" s="1" t="s">
        <v>3074</v>
      </c>
      <c r="B2622" s="1" t="s">
        <v>696</v>
      </c>
      <c r="C2622" s="1" t="s">
        <v>65</v>
      </c>
      <c r="D2622" s="1" t="str">
        <f>VLOOKUP(C2622,Products[],2,FALSE)</f>
        <v>Household Classic 671</v>
      </c>
      <c r="E2622" s="1" t="str">
        <f>VLOOKUP(Orders[[#This Row],[ProductID]],Products[],3,FALSE)</f>
        <v>Groceries</v>
      </c>
      <c r="F2622" s="1" t="s">
        <v>105</v>
      </c>
      <c r="G2622" s="1" t="str">
        <f>_xlfn.XLOOKUP(Orders[[#This Row],[CustomerID]],'Customers'!A:A,'Customers'!E:E)</f>
        <v>SMB</v>
      </c>
      <c r="H2622" s="2">
        <v>45924</v>
      </c>
      <c r="I2622" s="2">
        <v>45934</v>
      </c>
      <c r="J2622">
        <v>9</v>
      </c>
      <c r="K2622">
        <v>134.47</v>
      </c>
      <c r="L2622">
        <v>0</v>
      </c>
      <c r="M2622" s="1" t="s">
        <v>20</v>
      </c>
      <c r="N2622" s="1" t="s">
        <v>28</v>
      </c>
      <c r="O2622" s="1" t="s">
        <v>29</v>
      </c>
      <c r="P2622" s="3">
        <f>Orders[[#This Row],[Quantity]]*Orders[[#This Row],[UnitPrice]]*(1-Orders[[#This Row],[Discount]])</f>
        <v>1210.23</v>
      </c>
      <c r="Q2622" s="1" t="str">
        <f>IF(AND(Orders[[#This Row],[Order Value]]&gt;50000,Orders[[#This Row],[Status]]="Completed"),"Yes","No")</f>
        <v>No</v>
      </c>
      <c r="R2622" s="1" t="str">
        <f>IF(OR(Orders[[#This Row],[Region]]="Dhaka",Orders[[#This Row],[Region]]="Chattogram"),"Priority","Standard")</f>
        <v>Priority</v>
      </c>
      <c r="S2622" s="1" t="str">
        <f>_xlfn.CONCAT(Orders[[#This Row],[OrderID]],Orders[[#This Row],[CustomerID]],Orders[[#This Row],[Order Value]])</f>
        <v>O00940C01261210.23</v>
      </c>
    </row>
    <row r="2623" spans="1:19" x14ac:dyDescent="0.25">
      <c r="A2623" s="1" t="s">
        <v>3075</v>
      </c>
      <c r="B2623" s="1" t="s">
        <v>792</v>
      </c>
      <c r="C2623" s="1" t="s">
        <v>58</v>
      </c>
      <c r="D2623" s="1" t="str">
        <f>VLOOKUP(C2623,Products[],2,FALSE)</f>
        <v>Beverages Standard 258</v>
      </c>
      <c r="E2623" s="1" t="str">
        <f>VLOOKUP(Orders[[#This Row],[ProductID]],Products[],3,FALSE)</f>
        <v>Groceries</v>
      </c>
      <c r="F2623" s="1" t="s">
        <v>19</v>
      </c>
      <c r="G2623" s="1" t="str">
        <f>_xlfn.XLOOKUP(Orders[[#This Row],[CustomerID]],'Customers'!A:A,'Customers'!E:E)</f>
        <v>SMB</v>
      </c>
      <c r="H2623" s="2">
        <v>45296</v>
      </c>
      <c r="I2623" s="2">
        <v>45307</v>
      </c>
      <c r="J2623">
        <v>23</v>
      </c>
      <c r="K2623">
        <v>2211.71</v>
      </c>
      <c r="L2623">
        <v>0.1</v>
      </c>
      <c r="M2623" s="1" t="s">
        <v>20</v>
      </c>
      <c r="N2623" s="1" t="s">
        <v>84</v>
      </c>
      <c r="O2623" s="1" t="s">
        <v>35</v>
      </c>
      <c r="P2623" s="3">
        <f>Orders[[#This Row],[Quantity]]*Orders[[#This Row],[UnitPrice]]*(1-Orders[[#This Row],[Discount]])</f>
        <v>45782.397000000004</v>
      </c>
      <c r="Q2623" s="1" t="str">
        <f>IF(AND(Orders[[#This Row],[Order Value]]&gt;50000,Orders[[#This Row],[Status]]="Completed"),"Yes","No")</f>
        <v>No</v>
      </c>
      <c r="R2623" s="1" t="str">
        <f>IF(OR(Orders[[#This Row],[Region]]="Dhaka",Orders[[#This Row],[Region]]="Chattogram"),"Priority","Standard")</f>
        <v>Priority</v>
      </c>
      <c r="S2623" s="1" t="str">
        <f>_xlfn.CONCAT(Orders[[#This Row],[OrderID]],Orders[[#This Row],[CustomerID]],Orders[[#This Row],[Order Value]])</f>
        <v>O04803C001745782.397</v>
      </c>
    </row>
    <row r="2624" spans="1:19" x14ac:dyDescent="0.25">
      <c r="A2624" s="1" t="s">
        <v>3076</v>
      </c>
      <c r="B2624" s="1" t="s">
        <v>1262</v>
      </c>
      <c r="C2624" s="1" t="s">
        <v>138</v>
      </c>
      <c r="D2624" s="1" t="str">
        <f>VLOOKUP(C2624,Products[],2,FALSE)</f>
        <v>Pens Deluxe 654</v>
      </c>
      <c r="E2624" s="1" t="str">
        <f>VLOOKUP(Orders[[#This Row],[ProductID]],Products[],3,FALSE)</f>
        <v>Office Supplies</v>
      </c>
      <c r="F2624" s="1" t="s">
        <v>79</v>
      </c>
      <c r="G2624" s="1" t="str">
        <f>_xlfn.XLOOKUP(Orders[[#This Row],[CustomerID]],'Customers'!A:A,'Customers'!E:E)</f>
        <v>consumer</v>
      </c>
      <c r="H2624" s="2">
        <v>45609</v>
      </c>
      <c r="I2624" s="2">
        <v>45623</v>
      </c>
      <c r="J2624">
        <v>22</v>
      </c>
      <c r="K2624">
        <v>3104.05</v>
      </c>
      <c r="L2624">
        <v>0</v>
      </c>
      <c r="M2624" s="1" t="s">
        <v>52</v>
      </c>
      <c r="N2624" s="1" t="s">
        <v>28</v>
      </c>
      <c r="O2624" s="1" t="s">
        <v>21</v>
      </c>
      <c r="P2624" s="3">
        <f>Orders[[#This Row],[Quantity]]*Orders[[#This Row],[UnitPrice]]*(1-Orders[[#This Row],[Discount]])</f>
        <v>68289.100000000006</v>
      </c>
      <c r="Q2624" s="1" t="str">
        <f>IF(AND(Orders[[#This Row],[Order Value]]&gt;50000,Orders[[#This Row],[Status]]="Completed"),"Yes","No")</f>
        <v>No</v>
      </c>
      <c r="R2624" s="1" t="str">
        <f>IF(OR(Orders[[#This Row],[Region]]="Dhaka",Orders[[#This Row],[Region]]="Chattogram"),"Priority","Standard")</f>
        <v>Priority</v>
      </c>
      <c r="S2624" s="1" t="str">
        <f>_xlfn.CONCAT(Orders[[#This Row],[OrderID]],Orders[[#This Row],[CustomerID]],Orders[[#This Row],[Order Value]])</f>
        <v>O04871C044968289.1</v>
      </c>
    </row>
    <row r="2625" spans="1:19" x14ac:dyDescent="0.25">
      <c r="A2625" s="1" t="s">
        <v>3077</v>
      </c>
      <c r="B2625" s="1" t="s">
        <v>590</v>
      </c>
      <c r="C2625" s="1" t="s">
        <v>133</v>
      </c>
      <c r="D2625" s="1" t="str">
        <f>VLOOKUP(C2625,Products[],2,FALSE)</f>
        <v>Paper Eco 932</v>
      </c>
      <c r="E2625" s="1" t="str">
        <f>VLOOKUP(Orders[[#This Row],[ProductID]],Products[],3,FALSE)</f>
        <v>Office Supplies</v>
      </c>
      <c r="F2625" s="1" t="s">
        <v>105</v>
      </c>
      <c r="G2625" s="1" t="str">
        <f>_xlfn.XLOOKUP(Orders[[#This Row],[CustomerID]],'Customers'!A:A,'Customers'!E:E)</f>
        <v>Corporate</v>
      </c>
      <c r="H2625" s="2">
        <v>45691</v>
      </c>
      <c r="I2625" s="2">
        <v>45703</v>
      </c>
      <c r="J2625">
        <v>4</v>
      </c>
      <c r="K2625">
        <v>546.64</v>
      </c>
      <c r="L2625">
        <v>0</v>
      </c>
      <c r="M2625" s="1" t="s">
        <v>14</v>
      </c>
      <c r="N2625" s="1" t="s">
        <v>34</v>
      </c>
      <c r="O2625" s="1" t="s">
        <v>21</v>
      </c>
      <c r="P2625" s="3">
        <f>Orders[[#This Row],[Quantity]]*Orders[[#This Row],[UnitPrice]]*(1-Orders[[#This Row],[Discount]])</f>
        <v>2186.56</v>
      </c>
      <c r="Q2625" s="1" t="str">
        <f>IF(AND(Orders[[#This Row],[Order Value]]&gt;50000,Orders[[#This Row],[Status]]="Completed"),"Yes","No")</f>
        <v>No</v>
      </c>
      <c r="R2625" s="1" t="str">
        <f>IF(OR(Orders[[#This Row],[Region]]="Dhaka",Orders[[#This Row],[Region]]="Chattogram"),"Priority","Standard")</f>
        <v>Standard</v>
      </c>
      <c r="S2625" s="1" t="str">
        <f>_xlfn.CONCAT(Orders[[#This Row],[OrderID]],Orders[[#This Row],[CustomerID]],Orders[[#This Row],[Order Value]])</f>
        <v>O04551C01792186.56</v>
      </c>
    </row>
    <row r="2626" spans="1:19" x14ac:dyDescent="0.25">
      <c r="A2626" s="1" t="s">
        <v>3078</v>
      </c>
      <c r="B2626" s="1" t="s">
        <v>721</v>
      </c>
      <c r="C2626" s="1" t="s">
        <v>194</v>
      </c>
      <c r="D2626" s="1" t="str">
        <f>VLOOKUP(C2626,Products[],2,FALSE)</f>
        <v>Pens Mini 388</v>
      </c>
      <c r="E2626" s="1" t="str">
        <f>VLOOKUP(Orders[[#This Row],[ProductID]],Products[],3,FALSE)</f>
        <v>Office Supplies</v>
      </c>
      <c r="F2626" s="1" t="s">
        <v>51</v>
      </c>
      <c r="G2626" s="1" t="str">
        <f>_xlfn.XLOOKUP(Orders[[#This Row],[CustomerID]],'Customers'!A:A,'Customers'!E:E)</f>
        <v>Corporate</v>
      </c>
      <c r="H2626" s="2">
        <v>45552</v>
      </c>
      <c r="I2626" s="2">
        <v>45561</v>
      </c>
      <c r="J2626">
        <v>5</v>
      </c>
      <c r="K2626">
        <v>694.35</v>
      </c>
      <c r="L2626">
        <v>0</v>
      </c>
      <c r="M2626" s="1" t="s">
        <v>39</v>
      </c>
      <c r="N2626" s="1" t="s">
        <v>34</v>
      </c>
      <c r="O2626" s="1" t="s">
        <v>24</v>
      </c>
      <c r="P2626" s="3">
        <f>Orders[[#This Row],[Quantity]]*Orders[[#This Row],[UnitPrice]]*(1-Orders[[#This Row],[Discount]])</f>
        <v>3471.75</v>
      </c>
      <c r="Q2626" s="1" t="str">
        <f>IF(AND(Orders[[#This Row],[Order Value]]&gt;50000,Orders[[#This Row],[Status]]="Completed"),"Yes","No")</f>
        <v>No</v>
      </c>
      <c r="R2626" s="1" t="str">
        <f>IF(OR(Orders[[#This Row],[Region]]="Dhaka",Orders[[#This Row],[Region]]="Chattogram"),"Priority","Standard")</f>
        <v>Standard</v>
      </c>
      <c r="S2626" s="1" t="str">
        <f>_xlfn.CONCAT(Orders[[#This Row],[OrderID]],Orders[[#This Row],[CustomerID]],Orders[[#This Row],[Order Value]])</f>
        <v>O05495C03443471.75</v>
      </c>
    </row>
    <row r="2627" spans="1:19" x14ac:dyDescent="0.25">
      <c r="A2627" s="1" t="s">
        <v>3079</v>
      </c>
      <c r="B2627" s="1" t="s">
        <v>493</v>
      </c>
      <c r="C2627" s="1" t="s">
        <v>27</v>
      </c>
      <c r="D2627" s="1" t="str">
        <f>VLOOKUP(C2627,Products[],2,FALSE)</f>
        <v>Women Eco 225</v>
      </c>
      <c r="E2627" s="1" t="str">
        <f>VLOOKUP(Orders[[#This Row],[ProductID]],Products[],3,FALSE)</f>
        <v>Apparel</v>
      </c>
      <c r="F2627" s="1" t="s">
        <v>59</v>
      </c>
      <c r="G2627" s="1" t="str">
        <f>_xlfn.XLOOKUP(Orders[[#This Row],[CustomerID]],'Customers'!A:A,'Customers'!E:E)</f>
        <v>Consumer</v>
      </c>
      <c r="H2627" s="2">
        <v>45977</v>
      </c>
      <c r="I2627" s="2">
        <v>45988</v>
      </c>
      <c r="J2627">
        <v>24</v>
      </c>
      <c r="K2627">
        <v>4835.4399999999996</v>
      </c>
      <c r="L2627">
        <v>0</v>
      </c>
      <c r="M2627" s="1" t="s">
        <v>52</v>
      </c>
      <c r="N2627" s="1" t="s">
        <v>34</v>
      </c>
      <c r="O2627" s="1" t="s">
        <v>35</v>
      </c>
      <c r="P2627" s="3">
        <f>Orders[[#This Row],[Quantity]]*Orders[[#This Row],[UnitPrice]]*(1-Orders[[#This Row],[Discount]])</f>
        <v>116050.56</v>
      </c>
      <c r="Q2627" s="1" t="str">
        <f>IF(AND(Orders[[#This Row],[Order Value]]&gt;50000,Orders[[#This Row],[Status]]="Completed"),"Yes","No")</f>
        <v>Yes</v>
      </c>
      <c r="R2627" s="1" t="str">
        <f>IF(OR(Orders[[#This Row],[Region]]="Dhaka",Orders[[#This Row],[Region]]="Chattogram"),"Priority","Standard")</f>
        <v>Priority</v>
      </c>
      <c r="S2627" s="1" t="str">
        <f>_xlfn.CONCAT(Orders[[#This Row],[OrderID]],Orders[[#This Row],[CustomerID]],Orders[[#This Row],[Order Value]])</f>
        <v>O04671C0493116050.56</v>
      </c>
    </row>
    <row r="2628" spans="1:19" x14ac:dyDescent="0.25">
      <c r="A2628" s="1" t="s">
        <v>3080</v>
      </c>
      <c r="B2628" s="1" t="s">
        <v>727</v>
      </c>
      <c r="C2628" s="1" t="s">
        <v>108</v>
      </c>
      <c r="D2628" s="1" t="str">
        <f>VLOOKUP(C2628,Products[],2,FALSE)</f>
        <v>Men Max 446</v>
      </c>
      <c r="E2628" s="1" t="str">
        <f>VLOOKUP(Orders[[#This Row],[ProductID]],Products[],3,FALSE)</f>
        <v>Apparel</v>
      </c>
      <c r="F2628" s="1" t="s">
        <v>59</v>
      </c>
      <c r="G2628" s="1" t="str">
        <f>_xlfn.XLOOKUP(Orders[[#This Row],[CustomerID]],'Customers'!A:A,'Customers'!E:E)</f>
        <v>consumer</v>
      </c>
      <c r="H2628" s="2">
        <v>45702</v>
      </c>
      <c r="I2628" s="2">
        <v>45703</v>
      </c>
      <c r="J2628">
        <v>1</v>
      </c>
      <c r="K2628">
        <v>1536.54</v>
      </c>
      <c r="L2628">
        <v>0</v>
      </c>
      <c r="M2628" s="1" t="s">
        <v>43</v>
      </c>
      <c r="N2628" s="1" t="s">
        <v>28</v>
      </c>
      <c r="O2628" s="1" t="s">
        <v>21</v>
      </c>
      <c r="P2628" s="3">
        <f>Orders[[#This Row],[Quantity]]*Orders[[#This Row],[UnitPrice]]*(1-Orders[[#This Row],[Discount]])</f>
        <v>1536.54</v>
      </c>
      <c r="Q2628" s="1" t="str">
        <f>IF(AND(Orders[[#This Row],[Order Value]]&gt;50000,Orders[[#This Row],[Status]]="Completed"),"Yes","No")</f>
        <v>No</v>
      </c>
      <c r="R2628" s="1" t="str">
        <f>IF(OR(Orders[[#This Row],[Region]]="Dhaka",Orders[[#This Row],[Region]]="Chattogram"),"Priority","Standard")</f>
        <v>Standard</v>
      </c>
      <c r="S2628" s="1" t="str">
        <f>_xlfn.CONCAT(Orders[[#This Row],[OrderID]],Orders[[#This Row],[CustomerID]],Orders[[#This Row],[Order Value]])</f>
        <v>O05906C04561536.54</v>
      </c>
    </row>
    <row r="2629" spans="1:19" x14ac:dyDescent="0.25">
      <c r="A2629" s="1" t="s">
        <v>3081</v>
      </c>
      <c r="B2629" s="1" t="s">
        <v>1099</v>
      </c>
      <c r="C2629" s="1" t="s">
        <v>133</v>
      </c>
      <c r="D2629" s="1" t="str">
        <f>VLOOKUP(C2629,Products[],2,FALSE)</f>
        <v>Paper Eco 932</v>
      </c>
      <c r="E2629" s="1" t="str">
        <f>VLOOKUP(Orders[[#This Row],[ProductID]],Products[],3,FALSE)</f>
        <v>Office Supplies</v>
      </c>
      <c r="F2629" s="1" t="s">
        <v>42</v>
      </c>
      <c r="G2629" s="1" t="str">
        <f>_xlfn.XLOOKUP(Orders[[#This Row],[CustomerID]],'Customers'!A:A,'Customers'!E:E)</f>
        <v>SMB</v>
      </c>
      <c r="H2629" s="2">
        <v>45427</v>
      </c>
      <c r="I2629" s="2">
        <v>45434</v>
      </c>
      <c r="J2629">
        <v>23</v>
      </c>
      <c r="K2629">
        <v>7753.71</v>
      </c>
      <c r="L2629">
        <v>0.15</v>
      </c>
      <c r="M2629" s="1" t="s">
        <v>52</v>
      </c>
      <c r="N2629" s="1" t="s">
        <v>34</v>
      </c>
      <c r="O2629" s="1" t="s">
        <v>29</v>
      </c>
      <c r="P2629" s="3">
        <f>Orders[[#This Row],[Quantity]]*Orders[[#This Row],[UnitPrice]]*(1-Orders[[#This Row],[Discount]])</f>
        <v>151585.03049999999</v>
      </c>
      <c r="Q2629" s="1" t="str">
        <f>IF(AND(Orders[[#This Row],[Order Value]]&gt;50000,Orders[[#This Row],[Status]]="Completed"),"Yes","No")</f>
        <v>Yes</v>
      </c>
      <c r="R2629" s="1" t="str">
        <f>IF(OR(Orders[[#This Row],[Region]]="Dhaka",Orders[[#This Row],[Region]]="Chattogram"),"Priority","Standard")</f>
        <v>Priority</v>
      </c>
      <c r="S2629" s="1" t="str">
        <f>_xlfn.CONCAT(Orders[[#This Row],[OrderID]],Orders[[#This Row],[CustomerID]],Orders[[#This Row],[Order Value]])</f>
        <v>O05520C0117151585.0305</v>
      </c>
    </row>
    <row r="2630" spans="1:19" x14ac:dyDescent="0.25">
      <c r="A2630" s="1" t="s">
        <v>3082</v>
      </c>
      <c r="B2630" s="1" t="s">
        <v>193</v>
      </c>
      <c r="C2630" s="1" t="s">
        <v>230</v>
      </c>
      <c r="D2630" s="1" t="str">
        <f>VLOOKUP(C2630,Products[],2,FALSE)</f>
        <v>Footwear Eco 532</v>
      </c>
      <c r="E2630" s="1" t="str">
        <f>VLOOKUP(Orders[[#This Row],[ProductID]],Products[],3,FALSE)</f>
        <v>Apparel</v>
      </c>
      <c r="F2630" s="1" t="s">
        <v>55</v>
      </c>
      <c r="G2630" s="1" t="str">
        <f>_xlfn.XLOOKUP(Orders[[#This Row],[CustomerID]],'Customers'!A:A,'Customers'!E:E)</f>
        <v>Corporate</v>
      </c>
      <c r="H2630" s="2">
        <v>45399</v>
      </c>
      <c r="I2630" s="2">
        <v>45402</v>
      </c>
      <c r="J2630">
        <v>8</v>
      </c>
      <c r="K2630">
        <v>6341.3</v>
      </c>
      <c r="L2630">
        <v>0.05</v>
      </c>
      <c r="M2630" s="1" t="s">
        <v>39</v>
      </c>
      <c r="N2630" s="1" t="s">
        <v>34</v>
      </c>
      <c r="O2630" s="1" t="s">
        <v>29</v>
      </c>
      <c r="P2630" s="3">
        <f>Orders[[#This Row],[Quantity]]*Orders[[#This Row],[UnitPrice]]*(1-Orders[[#This Row],[Discount]])</f>
        <v>48193.88</v>
      </c>
      <c r="Q2630" s="1" t="str">
        <f>IF(AND(Orders[[#This Row],[Order Value]]&gt;50000,Orders[[#This Row],[Status]]="Completed"),"Yes","No")</f>
        <v>No</v>
      </c>
      <c r="R2630" s="1" t="str">
        <f>IF(OR(Orders[[#This Row],[Region]]="Dhaka",Orders[[#This Row],[Region]]="Chattogram"),"Priority","Standard")</f>
        <v>Standard</v>
      </c>
      <c r="S2630" s="1" t="str">
        <f>_xlfn.CONCAT(Orders[[#This Row],[OrderID]],Orders[[#This Row],[CustomerID]],Orders[[#This Row],[Order Value]])</f>
        <v>O02683C013748193.88</v>
      </c>
    </row>
    <row r="2631" spans="1:19" x14ac:dyDescent="0.25">
      <c r="A2631" s="1" t="s">
        <v>3083</v>
      </c>
      <c r="B2631" s="1" t="s">
        <v>247</v>
      </c>
      <c r="C2631" s="1" t="s">
        <v>194</v>
      </c>
      <c r="D2631" s="1" t="str">
        <f>VLOOKUP(C2631,Products[],2,FALSE)</f>
        <v>Pens Mini 388</v>
      </c>
      <c r="E2631" s="1" t="str">
        <f>VLOOKUP(Orders[[#This Row],[ProductID]],Products[],3,FALSE)</f>
        <v>Office Supplies</v>
      </c>
      <c r="F2631" s="1" t="s">
        <v>19</v>
      </c>
      <c r="G2631" s="1" t="str">
        <f>_xlfn.XLOOKUP(Orders[[#This Row],[CustomerID]],'Customers'!A:A,'Customers'!E:E)</f>
        <v>consumer</v>
      </c>
      <c r="H2631" s="2">
        <v>45314</v>
      </c>
      <c r="I2631" s="2">
        <v>45314</v>
      </c>
      <c r="J2631">
        <v>17</v>
      </c>
      <c r="K2631">
        <v>4110.6499999999996</v>
      </c>
      <c r="L2631">
        <v>0.15</v>
      </c>
      <c r="M2631" s="1" t="s">
        <v>14</v>
      </c>
      <c r="N2631" s="1" t="s">
        <v>84</v>
      </c>
      <c r="O2631" s="1" t="s">
        <v>35</v>
      </c>
      <c r="P2631" s="3">
        <f>Orders[[#This Row],[Quantity]]*Orders[[#This Row],[UnitPrice]]*(1-Orders[[#This Row],[Discount]])</f>
        <v>59398.892499999987</v>
      </c>
      <c r="Q2631" s="1" t="str">
        <f>IF(AND(Orders[[#This Row],[Order Value]]&gt;50000,Orders[[#This Row],[Status]]="Completed"),"Yes","No")</f>
        <v>No</v>
      </c>
      <c r="R2631" s="1" t="str">
        <f>IF(OR(Orders[[#This Row],[Region]]="Dhaka",Orders[[#This Row],[Region]]="Chattogram"),"Priority","Standard")</f>
        <v>Standard</v>
      </c>
      <c r="S2631" s="1" t="str">
        <f>_xlfn.CONCAT(Orders[[#This Row],[OrderID]],Orders[[#This Row],[CustomerID]],Orders[[#This Row],[Order Value]])</f>
        <v>O00637C006959398.8925</v>
      </c>
    </row>
    <row r="2632" spans="1:19" x14ac:dyDescent="0.25">
      <c r="A2632" s="1" t="s">
        <v>3084</v>
      </c>
      <c r="B2632" s="1" t="s">
        <v>903</v>
      </c>
      <c r="C2632" s="1" t="s">
        <v>148</v>
      </c>
      <c r="D2632" s="1" t="str">
        <f>VLOOKUP(C2632,Products[],2,FALSE)</f>
        <v>Audio Classic 927</v>
      </c>
      <c r="E2632" s="1" t="str">
        <f>VLOOKUP(Orders[[#This Row],[ProductID]],Products[],3,FALSE)</f>
        <v>Electronics</v>
      </c>
      <c r="F2632" s="1" t="s">
        <v>47</v>
      </c>
      <c r="G2632" s="1" t="str">
        <f>_xlfn.XLOOKUP(Orders[[#This Row],[CustomerID]],'Customers'!A:A,'Customers'!E:E)</f>
        <v>Corporate</v>
      </c>
      <c r="H2632" s="2">
        <v>45586</v>
      </c>
      <c r="I2632" s="2">
        <v>45596</v>
      </c>
      <c r="J2632">
        <v>2</v>
      </c>
      <c r="K2632">
        <v>2175.56</v>
      </c>
      <c r="L2632">
        <v>0</v>
      </c>
      <c r="M2632" s="1" t="s">
        <v>14</v>
      </c>
      <c r="N2632" s="1" t="s">
        <v>84</v>
      </c>
      <c r="O2632" s="1" t="s">
        <v>29</v>
      </c>
      <c r="P2632" s="3">
        <f>Orders[[#This Row],[Quantity]]*Orders[[#This Row],[UnitPrice]]*(1-Orders[[#This Row],[Discount]])</f>
        <v>4351.12</v>
      </c>
      <c r="Q2632" s="1" t="str">
        <f>IF(AND(Orders[[#This Row],[Order Value]]&gt;50000,Orders[[#This Row],[Status]]="Completed"),"Yes","No")</f>
        <v>No</v>
      </c>
      <c r="R2632" s="1" t="str">
        <f>IF(OR(Orders[[#This Row],[Region]]="Dhaka",Orders[[#This Row],[Region]]="Chattogram"),"Priority","Standard")</f>
        <v>Standard</v>
      </c>
      <c r="S2632" s="1" t="str">
        <f>_xlfn.CONCAT(Orders[[#This Row],[OrderID]],Orders[[#This Row],[CustomerID]],Orders[[#This Row],[Order Value]])</f>
        <v>O00656C02844351.12</v>
      </c>
    </row>
    <row r="2633" spans="1:19" x14ac:dyDescent="0.25">
      <c r="A2633" s="1" t="s">
        <v>2426</v>
      </c>
      <c r="B2633" s="1" t="s">
        <v>184</v>
      </c>
      <c r="C2633" s="1" t="s">
        <v>12</v>
      </c>
      <c r="D2633" s="1" t="str">
        <f>VLOOKUP(C2633,Products[],2,FALSE)</f>
        <v>Beverages Plus 578</v>
      </c>
      <c r="E2633" s="1" t="str">
        <f>VLOOKUP(Orders[[#This Row],[ProductID]],Products[],3,FALSE)</f>
        <v>Groceries</v>
      </c>
      <c r="F2633" s="1" t="s">
        <v>51</v>
      </c>
      <c r="G2633" s="1" t="str">
        <f>_xlfn.XLOOKUP(Orders[[#This Row],[CustomerID]],'Customers'!A:A,'Customers'!E:E)</f>
        <v>consumer</v>
      </c>
      <c r="H2633" s="2">
        <v>45804</v>
      </c>
      <c r="I2633" s="2">
        <v>45804</v>
      </c>
      <c r="J2633">
        <v>5</v>
      </c>
      <c r="K2633">
        <v>3613.64</v>
      </c>
      <c r="L2633">
        <v>0</v>
      </c>
      <c r="M2633" s="1" t="s">
        <v>43</v>
      </c>
      <c r="N2633" s="1" t="s">
        <v>15</v>
      </c>
      <c r="O2633" s="1" t="s">
        <v>29</v>
      </c>
      <c r="P2633" s="3">
        <f>Orders[[#This Row],[Quantity]]*Orders[[#This Row],[UnitPrice]]*(1-Orders[[#This Row],[Discount]])</f>
        <v>18068.2</v>
      </c>
      <c r="Q2633" s="1" t="str">
        <f>IF(AND(Orders[[#This Row],[Order Value]]&gt;50000,Orders[[#This Row],[Status]]="Completed"),"Yes","No")</f>
        <v>No</v>
      </c>
      <c r="R2633" s="1" t="str">
        <f>IF(OR(Orders[[#This Row],[Region]]="Dhaka",Orders[[#This Row],[Region]]="Chattogram"),"Priority","Standard")</f>
        <v>Standard</v>
      </c>
      <c r="S2633" s="1" t="str">
        <f>_xlfn.CONCAT(Orders[[#This Row],[OrderID]],Orders[[#This Row],[CustomerID]],Orders[[#This Row],[Order Value]])</f>
        <v>O04089C020018068.2</v>
      </c>
    </row>
    <row r="2634" spans="1:19" hidden="1" x14ac:dyDescent="0.25">
      <c r="A2634" s="1" t="s">
        <v>3085</v>
      </c>
      <c r="B2634" s="1" t="s">
        <v>483</v>
      </c>
      <c r="C2634" s="1" t="s">
        <v>38</v>
      </c>
      <c r="D2634" s="1" t="e">
        <f>VLOOKUP(C2634,Products[],2,FALSE)</f>
        <v>#N/A</v>
      </c>
      <c r="E2634" s="1" t="e">
        <f>VLOOKUP(Orders[[#This Row],[ProductID]],Products[],3,FALSE)</f>
        <v>#N/A</v>
      </c>
      <c r="F2634" s="1" t="s">
        <v>23</v>
      </c>
      <c r="G2634" s="1" t="str">
        <f>_xlfn.XLOOKUP(Orders[[#This Row],[CustomerID]],'Customers'!A:A,'Customers'!E:E)</f>
        <v>Consumer</v>
      </c>
      <c r="H2634" s="2">
        <v>45609</v>
      </c>
      <c r="I2634" s="2">
        <v>45610</v>
      </c>
      <c r="J2634">
        <v>4</v>
      </c>
      <c r="K2634">
        <v>7924.49</v>
      </c>
      <c r="L2634">
        <v>0.05</v>
      </c>
      <c r="M2634" s="1" t="s">
        <v>14</v>
      </c>
      <c r="N2634" s="1" t="s">
        <v>28</v>
      </c>
      <c r="O2634" s="1" t="s">
        <v>24</v>
      </c>
      <c r="P2634" s="3">
        <f>Orders[[#This Row],[Quantity]]*Orders[[#This Row],[UnitPrice]]*(1-Orders[[#This Row],[Discount]])</f>
        <v>30113.061999999998</v>
      </c>
      <c r="Q2634" s="1" t="str">
        <f>IF(AND(Orders[[#This Row],[Order Value]]&gt;50000,Orders[[#This Row],[Status]]="Completed"),"Yes","No")</f>
        <v>No</v>
      </c>
      <c r="R2634" s="1" t="str">
        <f>IF(OR(Orders[[#This Row],[Region]]="Dhaka",Orders[[#This Row],[Region]]="Chattogram"),"Priority","Standard")</f>
        <v>Standard</v>
      </c>
      <c r="S2634" s="1" t="str">
        <f>_xlfn.CONCAT(Orders[[#This Row],[OrderID]],Orders[[#This Row],[CustomerID]],Orders[[#This Row],[Order Value]])</f>
        <v>O01209C024530113.062</v>
      </c>
    </row>
    <row r="2635" spans="1:19" x14ac:dyDescent="0.25">
      <c r="A2635" s="1" t="s">
        <v>3086</v>
      </c>
      <c r="B2635" s="1" t="s">
        <v>642</v>
      </c>
      <c r="C2635" s="1" t="s">
        <v>148</v>
      </c>
      <c r="D2635" s="1" t="str">
        <f>VLOOKUP(C2635,Products[],2,FALSE)</f>
        <v>Audio Classic 927</v>
      </c>
      <c r="E2635" s="1" t="str">
        <f>VLOOKUP(Orders[[#This Row],[ProductID]],Products[],3,FALSE)</f>
        <v>Electronics</v>
      </c>
      <c r="F2635" s="1" t="s">
        <v>82</v>
      </c>
      <c r="G2635" s="1" t="str">
        <f>_xlfn.XLOOKUP(Orders[[#This Row],[CustomerID]],'Customers'!A:A,'Customers'!E:E)</f>
        <v>SMB</v>
      </c>
      <c r="H2635" s="2">
        <v>45326</v>
      </c>
      <c r="I2635" s="2">
        <v>45339</v>
      </c>
      <c r="J2635">
        <v>17</v>
      </c>
      <c r="K2635">
        <v>6557.4</v>
      </c>
      <c r="L2635">
        <v>0.1</v>
      </c>
      <c r="M2635" s="1" t="s">
        <v>52</v>
      </c>
      <c r="N2635" s="1" t="s">
        <v>34</v>
      </c>
      <c r="O2635" s="1" t="s">
        <v>35</v>
      </c>
      <c r="P2635" s="3">
        <f>Orders[[#This Row],[Quantity]]*Orders[[#This Row],[UnitPrice]]*(1-Orders[[#This Row],[Discount]])</f>
        <v>100328.21999999999</v>
      </c>
      <c r="Q2635" s="1" t="str">
        <f>IF(AND(Orders[[#This Row],[Order Value]]&gt;50000,Orders[[#This Row],[Status]]="Completed"),"Yes","No")</f>
        <v>Yes</v>
      </c>
      <c r="R2635" s="1" t="str">
        <f>IF(OR(Orders[[#This Row],[Region]]="Dhaka",Orders[[#This Row],[Region]]="Chattogram"),"Priority","Standard")</f>
        <v>Priority</v>
      </c>
      <c r="S2635" s="1" t="str">
        <f>_xlfn.CONCAT(Orders[[#This Row],[OrderID]],Orders[[#This Row],[CustomerID]],Orders[[#This Row],[Order Value]])</f>
        <v>O05969C0497100328.22</v>
      </c>
    </row>
    <row r="2636" spans="1:19" x14ac:dyDescent="0.25">
      <c r="A2636" s="1" t="s">
        <v>3087</v>
      </c>
      <c r="B2636" s="1" t="s">
        <v>860</v>
      </c>
      <c r="C2636" s="1" t="s">
        <v>131</v>
      </c>
      <c r="D2636" s="1" t="str">
        <f>VLOOKUP(C2636,Products[],2,FALSE)</f>
        <v>Tables Plus 844</v>
      </c>
      <c r="E2636" s="1" t="str">
        <f>VLOOKUP(Orders[[#This Row],[ProductID]],Products[],3,FALSE)</f>
        <v>Furniture</v>
      </c>
      <c r="F2636" s="1" t="s">
        <v>125</v>
      </c>
      <c r="G2636" s="1" t="str">
        <f>_xlfn.XLOOKUP(Orders[[#This Row],[CustomerID]],'Customers'!A:A,'Customers'!E:E)</f>
        <v>Corporate</v>
      </c>
      <c r="H2636" s="2">
        <v>45471</v>
      </c>
      <c r="I2636" s="2">
        <v>45479</v>
      </c>
      <c r="J2636">
        <v>5</v>
      </c>
      <c r="K2636">
        <v>1883.65</v>
      </c>
      <c r="L2636">
        <v>0</v>
      </c>
      <c r="M2636" s="1" t="s">
        <v>52</v>
      </c>
      <c r="N2636" s="1" t="s">
        <v>34</v>
      </c>
      <c r="O2636" s="1" t="s">
        <v>35</v>
      </c>
      <c r="P2636" s="3">
        <f>Orders[[#This Row],[Quantity]]*Orders[[#This Row],[UnitPrice]]*(1-Orders[[#This Row],[Discount]])</f>
        <v>9418.25</v>
      </c>
      <c r="Q2636" s="1" t="str">
        <f>IF(AND(Orders[[#This Row],[Order Value]]&gt;50000,Orders[[#This Row],[Status]]="Completed"),"Yes","No")</f>
        <v>No</v>
      </c>
      <c r="R2636" s="1" t="str">
        <f>IF(OR(Orders[[#This Row],[Region]]="Dhaka",Orders[[#This Row],[Region]]="Chattogram"),"Priority","Standard")</f>
        <v>Priority</v>
      </c>
      <c r="S2636" s="1" t="str">
        <f>_xlfn.CONCAT(Orders[[#This Row],[OrderID]],Orders[[#This Row],[CustomerID]],Orders[[#This Row],[Order Value]])</f>
        <v>O01083C02879418.25</v>
      </c>
    </row>
    <row r="2637" spans="1:19" x14ac:dyDescent="0.25">
      <c r="A2637" s="1" t="s">
        <v>3088</v>
      </c>
      <c r="B2637" s="1" t="s">
        <v>581</v>
      </c>
      <c r="C2637" s="1" t="s">
        <v>121</v>
      </c>
      <c r="D2637" s="1" t="str">
        <f>VLOOKUP(C2637,Products[],2,FALSE)</f>
        <v>Storage Max 865</v>
      </c>
      <c r="E2637" s="1" t="str">
        <f>VLOOKUP(Orders[[#This Row],[ProductID]],Products[],3,FALSE)</f>
        <v>Furniture</v>
      </c>
      <c r="F2637" s="1" t="s">
        <v>152</v>
      </c>
      <c r="G2637" s="1" t="str">
        <f>_xlfn.XLOOKUP(Orders[[#This Row],[CustomerID]],'Customers'!A:A,'Customers'!E:E)</f>
        <v>consumer</v>
      </c>
      <c r="H2637" s="2">
        <v>45748</v>
      </c>
      <c r="I2637" s="2">
        <v>45762</v>
      </c>
      <c r="J2637">
        <v>16</v>
      </c>
      <c r="K2637">
        <v>1489.99</v>
      </c>
      <c r="L2637">
        <v>0</v>
      </c>
      <c r="M2637" s="1" t="s">
        <v>52</v>
      </c>
      <c r="N2637" s="1" t="s">
        <v>34</v>
      </c>
      <c r="O2637" s="1" t="s">
        <v>29</v>
      </c>
      <c r="P2637" s="3">
        <f>Orders[[#This Row],[Quantity]]*Orders[[#This Row],[UnitPrice]]*(1-Orders[[#This Row],[Discount]])</f>
        <v>23839.84</v>
      </c>
      <c r="Q2637" s="1" t="str">
        <f>IF(AND(Orders[[#This Row],[Order Value]]&gt;50000,Orders[[#This Row],[Status]]="Completed"),"Yes","No")</f>
        <v>No</v>
      </c>
      <c r="R2637" s="1" t="str">
        <f>IF(OR(Orders[[#This Row],[Region]]="Dhaka",Orders[[#This Row],[Region]]="Chattogram"),"Priority","Standard")</f>
        <v>Priority</v>
      </c>
      <c r="S2637" s="1" t="str">
        <f>_xlfn.CONCAT(Orders[[#This Row],[OrderID]],Orders[[#This Row],[CustomerID]],Orders[[#This Row],[Order Value]])</f>
        <v>O03799C005923839.84</v>
      </c>
    </row>
    <row r="2638" spans="1:19" x14ac:dyDescent="0.25">
      <c r="A2638" s="1" t="s">
        <v>3089</v>
      </c>
      <c r="B2638" s="1" t="s">
        <v>583</v>
      </c>
      <c r="C2638" s="1" t="s">
        <v>87</v>
      </c>
      <c r="D2638" s="1" t="str">
        <f>VLOOKUP(C2638,Products[],2,FALSE)</f>
        <v>Storage Plus 812</v>
      </c>
      <c r="E2638" s="1" t="str">
        <f>VLOOKUP(Orders[[#This Row],[ProductID]],Products[],3,FALSE)</f>
        <v>Furniture</v>
      </c>
      <c r="F2638" s="1" t="s">
        <v>33</v>
      </c>
      <c r="G2638" s="1" t="str">
        <f>_xlfn.XLOOKUP(Orders[[#This Row],[CustomerID]],'Customers'!A:A,'Customers'!E:E)</f>
        <v>consumer</v>
      </c>
      <c r="H2638" s="2">
        <v>45697</v>
      </c>
      <c r="I2638" s="2">
        <v>45710</v>
      </c>
      <c r="J2638">
        <v>11</v>
      </c>
      <c r="K2638">
        <v>3884.23</v>
      </c>
      <c r="L2638">
        <v>0.2</v>
      </c>
      <c r="M2638" s="1" t="s">
        <v>39</v>
      </c>
      <c r="N2638" s="1" t="s">
        <v>34</v>
      </c>
      <c r="O2638" s="1" t="s">
        <v>24</v>
      </c>
      <c r="P2638" s="3">
        <f>Orders[[#This Row],[Quantity]]*Orders[[#This Row],[UnitPrice]]*(1-Orders[[#This Row],[Discount]])</f>
        <v>34181.224000000002</v>
      </c>
      <c r="Q2638" s="1" t="str">
        <f>IF(AND(Orders[[#This Row],[Order Value]]&gt;50000,Orders[[#This Row],[Status]]="Completed"),"Yes","No")</f>
        <v>No</v>
      </c>
      <c r="R2638" s="1" t="str">
        <f>IF(OR(Orders[[#This Row],[Region]]="Dhaka",Orders[[#This Row],[Region]]="Chattogram"),"Priority","Standard")</f>
        <v>Standard</v>
      </c>
      <c r="S2638" s="1" t="str">
        <f>_xlfn.CONCAT(Orders[[#This Row],[OrderID]],Orders[[#This Row],[CustomerID]],Orders[[#This Row],[Order Value]])</f>
        <v>O04497C010134181.224</v>
      </c>
    </row>
    <row r="2639" spans="1:19" x14ac:dyDescent="0.25">
      <c r="A2639" s="1" t="s">
        <v>3090</v>
      </c>
      <c r="B2639" s="1" t="s">
        <v>384</v>
      </c>
      <c r="C2639" s="1" t="s">
        <v>199</v>
      </c>
      <c r="D2639" s="1" t="str">
        <f>VLOOKUP(C2639,Products[],2,FALSE)</f>
        <v>Laptops Deluxe 892</v>
      </c>
      <c r="E2639" s="1" t="str">
        <f>VLOOKUP(Orders[[#This Row],[ProductID]],Products[],3,FALSE)</f>
        <v>Electronics</v>
      </c>
      <c r="F2639" s="1" t="s">
        <v>105</v>
      </c>
      <c r="G2639" s="1" t="str">
        <f>_xlfn.XLOOKUP(Orders[[#This Row],[CustomerID]],'Customers'!A:A,'Customers'!E:E)</f>
        <v>Home Office</v>
      </c>
      <c r="H2639" s="2">
        <v>45806</v>
      </c>
      <c r="I2639" s="2">
        <v>45815</v>
      </c>
      <c r="J2639">
        <v>8</v>
      </c>
      <c r="K2639">
        <v>839.31</v>
      </c>
      <c r="L2639">
        <v>0</v>
      </c>
      <c r="M2639" s="1" t="s">
        <v>20</v>
      </c>
      <c r="N2639" s="1" t="s">
        <v>34</v>
      </c>
      <c r="O2639" s="1" t="s">
        <v>29</v>
      </c>
      <c r="P2639" s="3">
        <f>Orders[[#This Row],[Quantity]]*Orders[[#This Row],[UnitPrice]]*(1-Orders[[#This Row],[Discount]])</f>
        <v>6714.48</v>
      </c>
      <c r="Q2639" s="1" t="str">
        <f>IF(AND(Orders[[#This Row],[Order Value]]&gt;50000,Orders[[#This Row],[Status]]="Completed"),"Yes","No")</f>
        <v>No</v>
      </c>
      <c r="R2639" s="1" t="str">
        <f>IF(OR(Orders[[#This Row],[Region]]="Dhaka",Orders[[#This Row],[Region]]="Chattogram"),"Priority","Standard")</f>
        <v>Priority</v>
      </c>
      <c r="S2639" s="1" t="str">
        <f>_xlfn.CONCAT(Orders[[#This Row],[OrderID]],Orders[[#This Row],[CustomerID]],Orders[[#This Row],[Order Value]])</f>
        <v>O00643C00146714.48</v>
      </c>
    </row>
    <row r="2640" spans="1:19" x14ac:dyDescent="0.25">
      <c r="A2640" s="1" t="s">
        <v>3091</v>
      </c>
      <c r="B2640" s="1" t="s">
        <v>375</v>
      </c>
      <c r="C2640" s="1" t="s">
        <v>27</v>
      </c>
      <c r="D2640" s="1" t="str">
        <f>VLOOKUP(C2640,Products[],2,FALSE)</f>
        <v>Women Eco 225</v>
      </c>
      <c r="E2640" s="1" t="str">
        <f>VLOOKUP(Orders[[#This Row],[ProductID]],Products[],3,FALSE)</f>
        <v>Apparel</v>
      </c>
      <c r="F2640" s="1" t="s">
        <v>13</v>
      </c>
      <c r="G2640" s="1" t="str">
        <f>_xlfn.XLOOKUP(Orders[[#This Row],[CustomerID]],'Customers'!A:A,'Customers'!E:E)</f>
        <v>SMB</v>
      </c>
      <c r="H2640" s="2">
        <v>45556</v>
      </c>
      <c r="I2640" s="2">
        <v>45561</v>
      </c>
      <c r="J2640">
        <v>2</v>
      </c>
      <c r="K2640">
        <v>1927.08</v>
      </c>
      <c r="L2640">
        <v>0</v>
      </c>
      <c r="M2640" s="1" t="s">
        <v>52</v>
      </c>
      <c r="N2640" s="1" t="s">
        <v>34</v>
      </c>
      <c r="O2640" s="1" t="s">
        <v>35</v>
      </c>
      <c r="P2640" s="3">
        <f>Orders[[#This Row],[Quantity]]*Orders[[#This Row],[UnitPrice]]*(1-Orders[[#This Row],[Discount]])</f>
        <v>3854.16</v>
      </c>
      <c r="Q2640" s="1" t="str">
        <f>IF(AND(Orders[[#This Row],[Order Value]]&gt;50000,Orders[[#This Row],[Status]]="Completed"),"Yes","No")</f>
        <v>No</v>
      </c>
      <c r="R2640" s="1" t="str">
        <f>IF(OR(Orders[[#This Row],[Region]]="Dhaka",Orders[[#This Row],[Region]]="Chattogram"),"Priority","Standard")</f>
        <v>Priority</v>
      </c>
      <c r="S2640" s="1" t="str">
        <f>_xlfn.CONCAT(Orders[[#This Row],[OrderID]],Orders[[#This Row],[CustomerID]],Orders[[#This Row],[Order Value]])</f>
        <v>O04476C01273854.16</v>
      </c>
    </row>
    <row r="2641" spans="1:19" x14ac:dyDescent="0.25">
      <c r="A2641" s="1" t="s">
        <v>3092</v>
      </c>
      <c r="B2641" s="1" t="s">
        <v>1224</v>
      </c>
      <c r="C2641" s="1" t="s">
        <v>62</v>
      </c>
      <c r="D2641" s="1" t="str">
        <f>VLOOKUP(C2641,Products[],2,FALSE)</f>
        <v>Mobile Accessories Lite 346</v>
      </c>
      <c r="E2641" s="1" t="str">
        <f>VLOOKUP(Orders[[#This Row],[ProductID]],Products[],3,FALSE)</f>
        <v>Electronics</v>
      </c>
      <c r="F2641" s="1" t="s">
        <v>51</v>
      </c>
      <c r="G2641" s="1" t="str">
        <f>_xlfn.XLOOKUP(Orders[[#This Row],[CustomerID]],'Customers'!A:A,'Customers'!E:E)</f>
        <v>consumer</v>
      </c>
      <c r="H2641" s="2">
        <v>45478</v>
      </c>
      <c r="I2641" s="2">
        <v>45485</v>
      </c>
      <c r="J2641">
        <v>9</v>
      </c>
      <c r="K2641">
        <v>4537.75</v>
      </c>
      <c r="L2641">
        <v>0</v>
      </c>
      <c r="M2641" s="1" t="s">
        <v>39</v>
      </c>
      <c r="N2641" s="1" t="s">
        <v>34</v>
      </c>
      <c r="O2641" s="1" t="s">
        <v>24</v>
      </c>
      <c r="P2641" s="3">
        <f>Orders[[#This Row],[Quantity]]*Orders[[#This Row],[UnitPrice]]*(1-Orders[[#This Row],[Discount]])</f>
        <v>40839.75</v>
      </c>
      <c r="Q2641" s="1" t="str">
        <f>IF(AND(Orders[[#This Row],[Order Value]]&gt;50000,Orders[[#This Row],[Status]]="Completed"),"Yes","No")</f>
        <v>No</v>
      </c>
      <c r="R2641" s="1" t="str">
        <f>IF(OR(Orders[[#This Row],[Region]]="Dhaka",Orders[[#This Row],[Region]]="Chattogram"),"Priority","Standard")</f>
        <v>Standard</v>
      </c>
      <c r="S2641" s="1" t="str">
        <f>_xlfn.CONCAT(Orders[[#This Row],[OrderID]],Orders[[#This Row],[CustomerID]],Orders[[#This Row],[Order Value]])</f>
        <v>O05692C007140839.75</v>
      </c>
    </row>
    <row r="2642" spans="1:19" x14ac:dyDescent="0.25">
      <c r="A2642" s="1" t="s">
        <v>3093</v>
      </c>
      <c r="B2642" s="1" t="s">
        <v>116</v>
      </c>
      <c r="C2642" s="1" t="s">
        <v>162</v>
      </c>
      <c r="D2642" s="1" t="str">
        <f>VLOOKUP(C2642,Products[],2,FALSE)</f>
        <v>Binders Lite 852</v>
      </c>
      <c r="E2642" s="1" t="str">
        <f>VLOOKUP(Orders[[#This Row],[ProductID]],Products[],3,FALSE)</f>
        <v>Office Supplies</v>
      </c>
      <c r="F2642" s="1" t="s">
        <v>63</v>
      </c>
      <c r="G2642" s="1" t="str">
        <f>_xlfn.XLOOKUP(Orders[[#This Row],[CustomerID]],'Customers'!A:A,'Customers'!E:E)</f>
        <v>Home Office</v>
      </c>
      <c r="H2642" s="2">
        <v>45770</v>
      </c>
      <c r="I2642" s="2">
        <v>45781</v>
      </c>
      <c r="J2642">
        <v>17</v>
      </c>
      <c r="K2642">
        <v>7123.09</v>
      </c>
      <c r="L2642">
        <v>0</v>
      </c>
      <c r="M2642" s="1" t="s">
        <v>14</v>
      </c>
      <c r="N2642" s="1" t="s">
        <v>34</v>
      </c>
      <c r="O2642" s="1" t="s">
        <v>21</v>
      </c>
      <c r="P2642" s="3">
        <f>Orders[[#This Row],[Quantity]]*Orders[[#This Row],[UnitPrice]]*(1-Orders[[#This Row],[Discount]])</f>
        <v>121092.53</v>
      </c>
      <c r="Q2642" s="1" t="str">
        <f>IF(AND(Orders[[#This Row],[Order Value]]&gt;50000,Orders[[#This Row],[Status]]="Completed"),"Yes","No")</f>
        <v>Yes</v>
      </c>
      <c r="R2642" s="1" t="str">
        <f>IF(OR(Orders[[#This Row],[Region]]="Dhaka",Orders[[#This Row],[Region]]="Chattogram"),"Priority","Standard")</f>
        <v>Standard</v>
      </c>
      <c r="S2642" s="1" t="str">
        <f>_xlfn.CONCAT(Orders[[#This Row],[OrderID]],Orders[[#This Row],[CustomerID]],Orders[[#This Row],[Order Value]])</f>
        <v>O03757C0408121092.53</v>
      </c>
    </row>
    <row r="2643" spans="1:19" x14ac:dyDescent="0.25">
      <c r="A2643" s="1" t="s">
        <v>3094</v>
      </c>
      <c r="B2643" s="1" t="s">
        <v>670</v>
      </c>
      <c r="C2643" s="1" t="s">
        <v>41</v>
      </c>
      <c r="D2643" s="1" t="str">
        <f>VLOOKUP(C2643,Products[],2,FALSE)</f>
        <v>Personal Care Mini 941</v>
      </c>
      <c r="E2643" s="1" t="str">
        <f>VLOOKUP(Orders[[#This Row],[ProductID]],Products[],3,FALSE)</f>
        <v>Groceries</v>
      </c>
      <c r="F2643" s="1" t="s">
        <v>125</v>
      </c>
      <c r="G2643" s="1" t="str">
        <f>_xlfn.XLOOKUP(Orders[[#This Row],[CustomerID]],'Customers'!A:A,'Customers'!E:E)</f>
        <v>consumer</v>
      </c>
      <c r="H2643" s="2">
        <v>45417</v>
      </c>
      <c r="I2643" s="2">
        <v>45428</v>
      </c>
      <c r="J2643">
        <v>16</v>
      </c>
      <c r="K2643">
        <v>4278.8900000000003</v>
      </c>
      <c r="L2643">
        <v>0</v>
      </c>
      <c r="M2643" s="1" t="s">
        <v>52</v>
      </c>
      <c r="N2643" s="1" t="s">
        <v>84</v>
      </c>
      <c r="O2643" s="1" t="s">
        <v>24</v>
      </c>
      <c r="P2643" s="3">
        <f>Orders[[#This Row],[Quantity]]*Orders[[#This Row],[UnitPrice]]*(1-Orders[[#This Row],[Discount]])</f>
        <v>68462.240000000005</v>
      </c>
      <c r="Q2643" s="1" t="str">
        <f>IF(AND(Orders[[#This Row],[Order Value]]&gt;50000,Orders[[#This Row],[Status]]="Completed"),"Yes","No")</f>
        <v>No</v>
      </c>
      <c r="R2643" s="1" t="str">
        <f>IF(OR(Orders[[#This Row],[Region]]="Dhaka",Orders[[#This Row],[Region]]="Chattogram"),"Priority","Standard")</f>
        <v>Priority</v>
      </c>
      <c r="S2643" s="1" t="str">
        <f>_xlfn.CONCAT(Orders[[#This Row],[OrderID]],Orders[[#This Row],[CustomerID]],Orders[[#This Row],[Order Value]])</f>
        <v>O01260C026968462.24</v>
      </c>
    </row>
    <row r="2644" spans="1:19" hidden="1" x14ac:dyDescent="0.25">
      <c r="A2644" s="1" t="s">
        <v>3095</v>
      </c>
      <c r="B2644" s="1" t="s">
        <v>57</v>
      </c>
      <c r="C2644" s="1" t="s">
        <v>248</v>
      </c>
      <c r="D2644" s="1" t="e">
        <f>VLOOKUP(C2644,Products[],2,FALSE)</f>
        <v>#N/A</v>
      </c>
      <c r="E2644" s="1" t="e">
        <f>VLOOKUP(Orders[[#This Row],[ProductID]],Products[],3,FALSE)</f>
        <v>#N/A</v>
      </c>
      <c r="F2644" s="1" t="s">
        <v>59</v>
      </c>
      <c r="G2644" s="1" t="str">
        <f>_xlfn.XLOOKUP(Orders[[#This Row],[CustomerID]],'Customers'!A:A,'Customers'!E:E)</f>
        <v>Home Office</v>
      </c>
      <c r="H2644" s="2">
        <v>45922</v>
      </c>
      <c r="I2644" s="2">
        <v>45927</v>
      </c>
      <c r="J2644">
        <v>1</v>
      </c>
      <c r="K2644">
        <v>2843.12</v>
      </c>
      <c r="L2644">
        <v>0.2</v>
      </c>
      <c r="M2644" s="1" t="s">
        <v>43</v>
      </c>
      <c r="N2644" s="1" t="s">
        <v>34</v>
      </c>
      <c r="O2644" s="1" t="s">
        <v>29</v>
      </c>
      <c r="P2644" s="3">
        <f>Orders[[#This Row],[Quantity]]*Orders[[#This Row],[UnitPrice]]*(1-Orders[[#This Row],[Discount]])</f>
        <v>2274.4960000000001</v>
      </c>
      <c r="Q2644" s="1" t="str">
        <f>IF(AND(Orders[[#This Row],[Order Value]]&gt;50000,Orders[[#This Row],[Status]]="Completed"),"Yes","No")</f>
        <v>No</v>
      </c>
      <c r="R2644" s="1" t="str">
        <f>IF(OR(Orders[[#This Row],[Region]]="Dhaka",Orders[[#This Row],[Region]]="Chattogram"),"Priority","Standard")</f>
        <v>Standard</v>
      </c>
      <c r="S2644" s="1" t="str">
        <f>_xlfn.CONCAT(Orders[[#This Row],[OrderID]],Orders[[#This Row],[CustomerID]],Orders[[#This Row],[Order Value]])</f>
        <v>O04872C04432274.496</v>
      </c>
    </row>
    <row r="2645" spans="1:19" x14ac:dyDescent="0.25">
      <c r="A2645" s="1" t="s">
        <v>3096</v>
      </c>
      <c r="B2645" s="1" t="s">
        <v>497</v>
      </c>
      <c r="C2645" s="1" t="s">
        <v>297</v>
      </c>
      <c r="D2645" s="1" t="str">
        <f>VLOOKUP(C2645,Products[],2,FALSE)</f>
        <v>Household Standard 552</v>
      </c>
      <c r="E2645" s="1" t="str">
        <f>VLOOKUP(Orders[[#This Row],[ProductID]],Products[],3,FALSE)</f>
        <v>Groceries</v>
      </c>
      <c r="F2645" s="1" t="s">
        <v>59</v>
      </c>
      <c r="G2645" s="1" t="str">
        <f>_xlfn.XLOOKUP(Orders[[#This Row],[CustomerID]],'Customers'!A:A,'Customers'!E:E)</f>
        <v>Consumer</v>
      </c>
      <c r="H2645" s="2">
        <v>45546</v>
      </c>
      <c r="I2645" s="2">
        <v>45547</v>
      </c>
      <c r="J2645">
        <v>15</v>
      </c>
      <c r="K2645">
        <v>1177.71</v>
      </c>
      <c r="L2645">
        <v>0.05</v>
      </c>
      <c r="M2645" s="1" t="s">
        <v>14</v>
      </c>
      <c r="N2645" s="1" t="s">
        <v>15</v>
      </c>
      <c r="O2645" s="1" t="s">
        <v>21</v>
      </c>
      <c r="P2645" s="3">
        <f>Orders[[#This Row],[Quantity]]*Orders[[#This Row],[UnitPrice]]*(1-Orders[[#This Row],[Discount]])</f>
        <v>16782.3675</v>
      </c>
      <c r="Q2645" s="1" t="str">
        <f>IF(AND(Orders[[#This Row],[Order Value]]&gt;50000,Orders[[#This Row],[Status]]="Completed"),"Yes","No")</f>
        <v>No</v>
      </c>
      <c r="R2645" s="1" t="str">
        <f>IF(OR(Orders[[#This Row],[Region]]="Dhaka",Orders[[#This Row],[Region]]="Chattogram"),"Priority","Standard")</f>
        <v>Standard</v>
      </c>
      <c r="S2645" s="1" t="str">
        <f>_xlfn.CONCAT(Orders[[#This Row],[OrderID]],Orders[[#This Row],[CustomerID]],Orders[[#This Row],[Order Value]])</f>
        <v>O05711C031616782.3675</v>
      </c>
    </row>
    <row r="2646" spans="1:19" x14ac:dyDescent="0.25">
      <c r="A2646" s="1" t="s">
        <v>3097</v>
      </c>
      <c r="B2646" s="1" t="s">
        <v>135</v>
      </c>
      <c r="C2646" s="1" t="s">
        <v>176</v>
      </c>
      <c r="D2646" s="1" t="str">
        <f>VLOOKUP(C2646,Products[],2,FALSE)</f>
        <v>Decor Standard 312 (New)</v>
      </c>
      <c r="E2646" s="1" t="str">
        <f>VLOOKUP(Orders[[#This Row],[ProductID]],Products[],3,FALSE)</f>
        <v>Furniture</v>
      </c>
      <c r="F2646" s="1" t="s">
        <v>82</v>
      </c>
      <c r="G2646" s="1" t="str">
        <f>_xlfn.XLOOKUP(Orders[[#This Row],[CustomerID]],'Customers'!A:A,'Customers'!E:E)</f>
        <v>SMB</v>
      </c>
      <c r="H2646" s="2">
        <v>45618</v>
      </c>
      <c r="I2646" s="2">
        <v>45618</v>
      </c>
      <c r="J2646">
        <v>6</v>
      </c>
      <c r="K2646">
        <v>2323.6</v>
      </c>
      <c r="L2646">
        <v>0.15</v>
      </c>
      <c r="M2646" s="1" t="s">
        <v>39</v>
      </c>
      <c r="N2646" s="1" t="s">
        <v>34</v>
      </c>
      <c r="O2646" s="1" t="s">
        <v>24</v>
      </c>
      <c r="P2646" s="3">
        <f>Orders[[#This Row],[Quantity]]*Orders[[#This Row],[UnitPrice]]*(1-Orders[[#This Row],[Discount]])</f>
        <v>11850.359999999999</v>
      </c>
      <c r="Q2646" s="1" t="str">
        <f>IF(AND(Orders[[#This Row],[Order Value]]&gt;50000,Orders[[#This Row],[Status]]="Completed"),"Yes","No")</f>
        <v>No</v>
      </c>
      <c r="R2646" s="1" t="str">
        <f>IF(OR(Orders[[#This Row],[Region]]="Dhaka",Orders[[#This Row],[Region]]="Chattogram"),"Priority","Standard")</f>
        <v>Standard</v>
      </c>
      <c r="S2646" s="1" t="str">
        <f>_xlfn.CONCAT(Orders[[#This Row],[OrderID]],Orders[[#This Row],[CustomerID]],Orders[[#This Row],[Order Value]])</f>
        <v>O05220C021211850.36</v>
      </c>
    </row>
    <row r="2647" spans="1:19" x14ac:dyDescent="0.25">
      <c r="A2647" s="1" t="s">
        <v>3098</v>
      </c>
      <c r="B2647" s="1" t="s">
        <v>620</v>
      </c>
      <c r="C2647" s="1" t="s">
        <v>151</v>
      </c>
      <c r="D2647" s="1" t="str">
        <f>VLOOKUP(C2647,Products[],2,FALSE)</f>
        <v>Paper Lite 570</v>
      </c>
      <c r="E2647" s="1" t="str">
        <f>VLOOKUP(Orders[[#This Row],[ProductID]],Products[],3,FALSE)</f>
        <v>Office Supplies</v>
      </c>
      <c r="F2647" s="1" t="s">
        <v>152</v>
      </c>
      <c r="G2647" s="1" t="str">
        <f>_xlfn.XLOOKUP(Orders[[#This Row],[CustomerID]],'Customers'!A:A,'Customers'!E:E)</f>
        <v>Consumer</v>
      </c>
      <c r="H2647" s="2">
        <v>45342</v>
      </c>
      <c r="I2647" s="2">
        <v>45351</v>
      </c>
      <c r="J2647">
        <v>9</v>
      </c>
      <c r="K2647">
        <v>6904.97</v>
      </c>
      <c r="L2647">
        <v>0.1</v>
      </c>
      <c r="M2647" s="1" t="s">
        <v>39</v>
      </c>
      <c r="N2647" s="1" t="s">
        <v>84</v>
      </c>
      <c r="O2647" s="1" t="s">
        <v>24</v>
      </c>
      <c r="P2647" s="3">
        <f>Orders[[#This Row],[Quantity]]*Orders[[#This Row],[UnitPrice]]*(1-Orders[[#This Row],[Discount]])</f>
        <v>55930.257000000005</v>
      </c>
      <c r="Q2647" s="1" t="str">
        <f>IF(AND(Orders[[#This Row],[Order Value]]&gt;50000,Orders[[#This Row],[Status]]="Completed"),"Yes","No")</f>
        <v>No</v>
      </c>
      <c r="R2647" s="1" t="str">
        <f>IF(OR(Orders[[#This Row],[Region]]="Dhaka",Orders[[#This Row],[Region]]="Chattogram"),"Priority","Standard")</f>
        <v>Standard</v>
      </c>
      <c r="S2647" s="1" t="str">
        <f>_xlfn.CONCAT(Orders[[#This Row],[OrderID]],Orders[[#This Row],[CustomerID]],Orders[[#This Row],[Order Value]])</f>
        <v>O05225C006655930.257</v>
      </c>
    </row>
    <row r="2648" spans="1:19" x14ac:dyDescent="0.25">
      <c r="A2648" s="1" t="s">
        <v>3099</v>
      </c>
      <c r="B2648" s="1" t="s">
        <v>470</v>
      </c>
      <c r="C2648" s="1" t="s">
        <v>197</v>
      </c>
      <c r="D2648" s="1" t="str">
        <f>VLOOKUP(C2648,Products[],2,FALSE)</f>
        <v>Chairs Prime 149</v>
      </c>
      <c r="E2648" s="1" t="str">
        <f>VLOOKUP(Orders[[#This Row],[ProductID]],Products[],3,FALSE)</f>
        <v>Furniture</v>
      </c>
      <c r="F2648" s="1" t="s">
        <v>79</v>
      </c>
      <c r="G2648" s="1" t="str">
        <f>_xlfn.XLOOKUP(Orders[[#This Row],[CustomerID]],'Customers'!A:A,'Customers'!E:E)</f>
        <v>consumer</v>
      </c>
      <c r="H2648" s="2">
        <v>45705</v>
      </c>
      <c r="I2648" s="2">
        <v>45708</v>
      </c>
      <c r="J2648">
        <v>3</v>
      </c>
      <c r="K2648">
        <v>4390.0200000000004</v>
      </c>
      <c r="L2648">
        <v>0.15</v>
      </c>
      <c r="M2648" s="1" t="s">
        <v>14</v>
      </c>
      <c r="N2648" s="1" t="s">
        <v>34</v>
      </c>
      <c r="O2648" s="1" t="s">
        <v>24</v>
      </c>
      <c r="P2648" s="3">
        <f>Orders[[#This Row],[Quantity]]*Orders[[#This Row],[UnitPrice]]*(1-Orders[[#This Row],[Discount]])</f>
        <v>11194.551000000001</v>
      </c>
      <c r="Q2648" s="1" t="str">
        <f>IF(AND(Orders[[#This Row],[Order Value]]&gt;50000,Orders[[#This Row],[Status]]="Completed"),"Yes","No")</f>
        <v>No</v>
      </c>
      <c r="R2648" s="1" t="str">
        <f>IF(OR(Orders[[#This Row],[Region]]="Dhaka",Orders[[#This Row],[Region]]="Chattogram"),"Priority","Standard")</f>
        <v>Standard</v>
      </c>
      <c r="S2648" s="1" t="str">
        <f>_xlfn.CONCAT(Orders[[#This Row],[OrderID]],Orders[[#This Row],[CustomerID]],Orders[[#This Row],[Order Value]])</f>
        <v>O03535C013311194.551</v>
      </c>
    </row>
    <row r="2649" spans="1:19" x14ac:dyDescent="0.25">
      <c r="A2649" s="1" t="s">
        <v>3100</v>
      </c>
      <c r="B2649" s="1" t="s">
        <v>1029</v>
      </c>
      <c r="C2649" s="1" t="s">
        <v>12</v>
      </c>
      <c r="D2649" s="1" t="str">
        <f>VLOOKUP(C2649,Products[],2,FALSE)</f>
        <v>Beverages Plus 578</v>
      </c>
      <c r="E2649" s="1" t="str">
        <f>VLOOKUP(Orders[[#This Row],[ProductID]],Products[],3,FALSE)</f>
        <v>Groceries</v>
      </c>
      <c r="F2649" s="1" t="s">
        <v>33</v>
      </c>
      <c r="G2649" s="1" t="str">
        <f>_xlfn.XLOOKUP(Orders[[#This Row],[CustomerID]],'Customers'!A:A,'Customers'!E:E)</f>
        <v>Corporate</v>
      </c>
      <c r="H2649" s="2">
        <v>45455</v>
      </c>
      <c r="I2649" s="2">
        <v>45464</v>
      </c>
      <c r="J2649">
        <v>6</v>
      </c>
      <c r="K2649">
        <v>4918.3</v>
      </c>
      <c r="L2649">
        <v>0</v>
      </c>
      <c r="M2649" s="1" t="s">
        <v>14</v>
      </c>
      <c r="N2649" s="1" t="s">
        <v>28</v>
      </c>
      <c r="O2649" s="1" t="s">
        <v>24</v>
      </c>
      <c r="P2649" s="3">
        <f>Orders[[#This Row],[Quantity]]*Orders[[#This Row],[UnitPrice]]*(1-Orders[[#This Row],[Discount]])</f>
        <v>29509.800000000003</v>
      </c>
      <c r="Q2649" s="1" t="str">
        <f>IF(AND(Orders[[#This Row],[Order Value]]&gt;50000,Orders[[#This Row],[Status]]="Completed"),"Yes","No")</f>
        <v>No</v>
      </c>
      <c r="R2649" s="1" t="str">
        <f>IF(OR(Orders[[#This Row],[Region]]="Dhaka",Orders[[#This Row],[Region]]="Chattogram"),"Priority","Standard")</f>
        <v>Standard</v>
      </c>
      <c r="S2649" s="1" t="str">
        <f>_xlfn.CONCAT(Orders[[#This Row],[OrderID]],Orders[[#This Row],[CustomerID]],Orders[[#This Row],[Order Value]])</f>
        <v>O05305C020829509.8</v>
      </c>
    </row>
    <row r="2650" spans="1:19" x14ac:dyDescent="0.25">
      <c r="A2650" s="1" t="s">
        <v>3101</v>
      </c>
      <c r="B2650" s="1" t="s">
        <v>354</v>
      </c>
      <c r="C2650" s="1" t="s">
        <v>174</v>
      </c>
      <c r="D2650" s="1" t="str">
        <f>VLOOKUP(C2650,Products[],2,FALSE)</f>
        <v>Women Eco 309</v>
      </c>
      <c r="E2650" s="1" t="str">
        <f>VLOOKUP(Orders[[#This Row],[ProductID]],Products[],3,FALSE)</f>
        <v>Apparel</v>
      </c>
      <c r="F2650" s="1" t="s">
        <v>13</v>
      </c>
      <c r="G2650" s="1" t="str">
        <f>_xlfn.XLOOKUP(Orders[[#This Row],[CustomerID]],'Customers'!A:A,'Customers'!E:E)</f>
        <v>Consumer</v>
      </c>
      <c r="H2650" s="2">
        <v>45352</v>
      </c>
      <c r="I2650" s="2">
        <v>45362</v>
      </c>
      <c r="J2650">
        <v>11</v>
      </c>
      <c r="K2650">
        <v>5385.4</v>
      </c>
      <c r="L2650">
        <v>0.2</v>
      </c>
      <c r="M2650" s="1" t="s">
        <v>39</v>
      </c>
      <c r="N2650" s="1" t="s">
        <v>34</v>
      </c>
      <c r="O2650" s="1" t="s">
        <v>21</v>
      </c>
      <c r="P2650" s="3">
        <f>Orders[[#This Row],[Quantity]]*Orders[[#This Row],[UnitPrice]]*(1-Orders[[#This Row],[Discount]])</f>
        <v>47391.519999999997</v>
      </c>
      <c r="Q2650" s="1" t="str">
        <f>IF(AND(Orders[[#This Row],[Order Value]]&gt;50000,Orders[[#This Row],[Status]]="Completed"),"Yes","No")</f>
        <v>No</v>
      </c>
      <c r="R2650" s="1" t="str">
        <f>IF(OR(Orders[[#This Row],[Region]]="Dhaka",Orders[[#This Row],[Region]]="Chattogram"),"Priority","Standard")</f>
        <v>Standard</v>
      </c>
      <c r="S2650" s="1" t="str">
        <f>_xlfn.CONCAT(Orders[[#This Row],[OrderID]],Orders[[#This Row],[CustomerID]],Orders[[#This Row],[Order Value]])</f>
        <v>O01230C024147391.52</v>
      </c>
    </row>
    <row r="2651" spans="1:19" x14ac:dyDescent="0.25">
      <c r="A2651" s="1" t="s">
        <v>3102</v>
      </c>
      <c r="B2651" s="1" t="s">
        <v>677</v>
      </c>
      <c r="C2651" s="1" t="s">
        <v>65</v>
      </c>
      <c r="D2651" s="1" t="str">
        <f>VLOOKUP(C2651,Products[],2,FALSE)</f>
        <v>Household Classic 671</v>
      </c>
      <c r="E2651" s="1" t="str">
        <f>VLOOKUP(Orders[[#This Row],[ProductID]],Products[],3,FALSE)</f>
        <v>Groceries</v>
      </c>
      <c r="F2651" s="1" t="s">
        <v>82</v>
      </c>
      <c r="G2651" s="1" t="str">
        <f>_xlfn.XLOOKUP(Orders[[#This Row],[CustomerID]],'Customers'!A:A,'Customers'!E:E)</f>
        <v>Corporate</v>
      </c>
      <c r="H2651" s="2">
        <v>46004</v>
      </c>
      <c r="I2651" s="2">
        <v>46005</v>
      </c>
      <c r="J2651">
        <v>15</v>
      </c>
      <c r="K2651">
        <v>2788.04</v>
      </c>
      <c r="L2651">
        <v>0.15</v>
      </c>
      <c r="M2651" s="1" t="s">
        <v>20</v>
      </c>
      <c r="N2651" s="1" t="s">
        <v>34</v>
      </c>
      <c r="O2651" s="1" t="s">
        <v>21</v>
      </c>
      <c r="P2651" s="3">
        <f>Orders[[#This Row],[Quantity]]*Orders[[#This Row],[UnitPrice]]*(1-Orders[[#This Row],[Discount]])</f>
        <v>35547.509999999995</v>
      </c>
      <c r="Q2651" s="1" t="str">
        <f>IF(AND(Orders[[#This Row],[Order Value]]&gt;50000,Orders[[#This Row],[Status]]="Completed"),"Yes","No")</f>
        <v>No</v>
      </c>
      <c r="R2651" s="1" t="str">
        <f>IF(OR(Orders[[#This Row],[Region]]="Dhaka",Orders[[#This Row],[Region]]="Chattogram"),"Priority","Standard")</f>
        <v>Priority</v>
      </c>
      <c r="S2651" s="1" t="str">
        <f>_xlfn.CONCAT(Orders[[#This Row],[OrderID]],Orders[[#This Row],[CustomerID]],Orders[[#This Row],[Order Value]])</f>
        <v>O01296C011335547.51</v>
      </c>
    </row>
    <row r="2652" spans="1:19" hidden="1" x14ac:dyDescent="0.25">
      <c r="A2652" s="1" t="s">
        <v>3103</v>
      </c>
      <c r="B2652" s="1" t="s">
        <v>564</v>
      </c>
      <c r="C2652" s="1" t="s">
        <v>221</v>
      </c>
      <c r="D2652" s="1" t="e">
        <f>VLOOKUP(C2652,Products[],2,FALSE)</f>
        <v>#N/A</v>
      </c>
      <c r="E2652" s="1" t="e">
        <f>VLOOKUP(Orders[[#This Row],[ProductID]],Products[],3,FALSE)</f>
        <v>#N/A</v>
      </c>
      <c r="F2652" s="1" t="s">
        <v>152</v>
      </c>
      <c r="G2652" s="1" t="str">
        <f>_xlfn.XLOOKUP(Orders[[#This Row],[CustomerID]],'Customers'!A:A,'Customers'!E:E)</f>
        <v>Home Office</v>
      </c>
      <c r="H2652" s="2">
        <v>45929</v>
      </c>
      <c r="I2652" s="2">
        <v>45942</v>
      </c>
      <c r="J2652">
        <v>22</v>
      </c>
      <c r="K2652">
        <v>7845.02</v>
      </c>
      <c r="L2652">
        <v>0.15</v>
      </c>
      <c r="M2652" s="1" t="s">
        <v>43</v>
      </c>
      <c r="N2652" s="1" t="s">
        <v>28</v>
      </c>
      <c r="O2652" s="1" t="s">
        <v>35</v>
      </c>
      <c r="P2652" s="3">
        <f>Orders[[#This Row],[Quantity]]*Orders[[#This Row],[UnitPrice]]*(1-Orders[[#This Row],[Discount]])</f>
        <v>146701.87400000001</v>
      </c>
      <c r="Q2652" s="1" t="str">
        <f>IF(AND(Orders[[#This Row],[Order Value]]&gt;50000,Orders[[#This Row],[Status]]="Completed"),"Yes","No")</f>
        <v>No</v>
      </c>
      <c r="R2652" s="1" t="str">
        <f>IF(OR(Orders[[#This Row],[Region]]="Dhaka",Orders[[#This Row],[Region]]="Chattogram"),"Priority","Standard")</f>
        <v>Standard</v>
      </c>
      <c r="S2652" s="1" t="str">
        <f>_xlfn.CONCAT(Orders[[#This Row],[OrderID]],Orders[[#This Row],[CustomerID]],Orders[[#This Row],[Order Value]])</f>
        <v>O02514C0312146701.874</v>
      </c>
    </row>
    <row r="2653" spans="1:19" x14ac:dyDescent="0.25">
      <c r="A2653" s="1" t="s">
        <v>3104</v>
      </c>
      <c r="B2653" s="1" t="s">
        <v>1098</v>
      </c>
      <c r="C2653" s="1" t="s">
        <v>58</v>
      </c>
      <c r="D2653" s="1" t="str">
        <f>VLOOKUP(C2653,Products[],2,FALSE)</f>
        <v>Beverages Standard 258</v>
      </c>
      <c r="E2653" s="1" t="str">
        <f>VLOOKUP(Orders[[#This Row],[ProductID]],Products[],3,FALSE)</f>
        <v>Groceries</v>
      </c>
      <c r="F2653" s="1" t="s">
        <v>33</v>
      </c>
      <c r="G2653" s="1" t="str">
        <f>_xlfn.XLOOKUP(Orders[[#This Row],[CustomerID]],'Customers'!A:A,'Customers'!E:E)</f>
        <v>Home Office</v>
      </c>
      <c r="H2653" s="2">
        <v>45976</v>
      </c>
      <c r="I2653" s="2">
        <v>45975</v>
      </c>
      <c r="J2653">
        <v>19</v>
      </c>
      <c r="K2653">
        <v>7679.5</v>
      </c>
      <c r="L2653">
        <v>0</v>
      </c>
      <c r="M2653" s="1" t="s">
        <v>20</v>
      </c>
      <c r="N2653" s="1" t="s">
        <v>34</v>
      </c>
      <c r="O2653" s="1" t="s">
        <v>21</v>
      </c>
      <c r="P2653" s="3">
        <f>Orders[[#This Row],[Quantity]]*Orders[[#This Row],[UnitPrice]]*(1-Orders[[#This Row],[Discount]])</f>
        <v>145910.5</v>
      </c>
      <c r="Q2653" s="1" t="str">
        <f>IF(AND(Orders[[#This Row],[Order Value]]&gt;50000,Orders[[#This Row],[Status]]="Completed"),"Yes","No")</f>
        <v>Yes</v>
      </c>
      <c r="R2653" s="1" t="str">
        <f>IF(OR(Orders[[#This Row],[Region]]="Dhaka",Orders[[#This Row],[Region]]="Chattogram"),"Priority","Standard")</f>
        <v>Priority</v>
      </c>
      <c r="S2653" s="1" t="str">
        <f>_xlfn.CONCAT(Orders[[#This Row],[OrderID]],Orders[[#This Row],[CustomerID]],Orders[[#This Row],[Order Value]])</f>
        <v>O05199C0278145910.5</v>
      </c>
    </row>
    <row r="2654" spans="1:19" x14ac:dyDescent="0.25">
      <c r="A2654" s="1" t="s">
        <v>3105</v>
      </c>
      <c r="B2654" s="1" t="s">
        <v>356</v>
      </c>
      <c r="C2654" s="1" t="s">
        <v>108</v>
      </c>
      <c r="D2654" s="1" t="str">
        <f>VLOOKUP(C2654,Products[],2,FALSE)</f>
        <v>Men Max 446</v>
      </c>
      <c r="E2654" s="1" t="str">
        <f>VLOOKUP(Orders[[#This Row],[ProductID]],Products[],3,FALSE)</f>
        <v>Apparel</v>
      </c>
      <c r="F2654" s="1" t="s">
        <v>79</v>
      </c>
      <c r="G2654" s="1" t="str">
        <f>_xlfn.XLOOKUP(Orders[[#This Row],[CustomerID]],'Customers'!A:A,'Customers'!E:E)</f>
        <v>consumer</v>
      </c>
      <c r="H2654" s="2">
        <v>45437</v>
      </c>
      <c r="I2654" s="2">
        <v>45445</v>
      </c>
      <c r="J2654">
        <v>1</v>
      </c>
      <c r="K2654">
        <v>2733.17</v>
      </c>
      <c r="L2654">
        <v>0.05</v>
      </c>
      <c r="M2654" s="1" t="s">
        <v>52</v>
      </c>
      <c r="N2654" s="1" t="s">
        <v>34</v>
      </c>
      <c r="O2654" s="1" t="s">
        <v>24</v>
      </c>
      <c r="P2654" s="3">
        <f>Orders[[#This Row],[Quantity]]*Orders[[#This Row],[UnitPrice]]*(1-Orders[[#This Row],[Discount]])</f>
        <v>2596.5115000000001</v>
      </c>
      <c r="Q2654" s="1" t="str">
        <f>IF(AND(Orders[[#This Row],[Order Value]]&gt;50000,Orders[[#This Row],[Status]]="Completed"),"Yes","No")</f>
        <v>No</v>
      </c>
      <c r="R2654" s="1" t="str">
        <f>IF(OR(Orders[[#This Row],[Region]]="Dhaka",Orders[[#This Row],[Region]]="Chattogram"),"Priority","Standard")</f>
        <v>Priority</v>
      </c>
      <c r="S2654" s="1" t="str">
        <f>_xlfn.CONCAT(Orders[[#This Row],[OrderID]],Orders[[#This Row],[CustomerID]],Orders[[#This Row],[Order Value]])</f>
        <v>O04768C01772596.5115</v>
      </c>
    </row>
    <row r="2655" spans="1:19" x14ac:dyDescent="0.25">
      <c r="A2655" s="1" t="s">
        <v>3106</v>
      </c>
      <c r="B2655" s="1" t="s">
        <v>140</v>
      </c>
      <c r="C2655" s="1" t="s">
        <v>194</v>
      </c>
      <c r="D2655" s="1" t="str">
        <f>VLOOKUP(C2655,Products[],2,FALSE)</f>
        <v>Pens Mini 388</v>
      </c>
      <c r="E2655" s="1" t="str">
        <f>VLOOKUP(Orders[[#This Row],[ProductID]],Products[],3,FALSE)</f>
        <v>Office Supplies</v>
      </c>
      <c r="F2655" s="1" t="s">
        <v>13</v>
      </c>
      <c r="G2655" s="1" t="str">
        <f>_xlfn.XLOOKUP(Orders[[#This Row],[CustomerID]],'Customers'!A:A,'Customers'!E:E)</f>
        <v>Consumer</v>
      </c>
      <c r="H2655" s="2">
        <v>45902</v>
      </c>
      <c r="I2655" s="2">
        <v>45915</v>
      </c>
      <c r="J2655">
        <v>22</v>
      </c>
      <c r="K2655">
        <v>6599.14</v>
      </c>
      <c r="L2655">
        <v>0</v>
      </c>
      <c r="M2655" s="1" t="s">
        <v>52</v>
      </c>
      <c r="N2655" s="1" t="s">
        <v>34</v>
      </c>
      <c r="O2655" s="1" t="s">
        <v>35</v>
      </c>
      <c r="P2655" s="3">
        <f>Orders[[#This Row],[Quantity]]*Orders[[#This Row],[UnitPrice]]*(1-Orders[[#This Row],[Discount]])</f>
        <v>145181.08000000002</v>
      </c>
      <c r="Q2655" s="1" t="str">
        <f>IF(AND(Orders[[#This Row],[Order Value]]&gt;50000,Orders[[#This Row],[Status]]="Completed"),"Yes","No")</f>
        <v>Yes</v>
      </c>
      <c r="R2655" s="1" t="str">
        <f>IF(OR(Orders[[#This Row],[Region]]="Dhaka",Orders[[#This Row],[Region]]="Chattogram"),"Priority","Standard")</f>
        <v>Priority</v>
      </c>
      <c r="S2655" s="1" t="str">
        <f>_xlfn.CONCAT(Orders[[#This Row],[OrderID]],Orders[[#This Row],[CustomerID]],Orders[[#This Row],[Order Value]])</f>
        <v>O03780C0403145181.08</v>
      </c>
    </row>
    <row r="2656" spans="1:19" x14ac:dyDescent="0.25">
      <c r="A2656" s="1" t="s">
        <v>3107</v>
      </c>
      <c r="B2656" s="1" t="s">
        <v>306</v>
      </c>
      <c r="C2656" s="1" t="s">
        <v>87</v>
      </c>
      <c r="D2656" s="1" t="str">
        <f>VLOOKUP(C2656,Products[],2,FALSE)</f>
        <v>Storage Plus 812</v>
      </c>
      <c r="E2656" s="1" t="str">
        <f>VLOOKUP(Orders[[#This Row],[ProductID]],Products[],3,FALSE)</f>
        <v>Furniture</v>
      </c>
      <c r="F2656" s="1" t="s">
        <v>47</v>
      </c>
      <c r="G2656" s="1" t="str">
        <f>_xlfn.XLOOKUP(Orders[[#This Row],[CustomerID]],'Customers'!A:A,'Customers'!E:E)</f>
        <v>SMB</v>
      </c>
      <c r="H2656" s="2">
        <v>45748</v>
      </c>
      <c r="I2656" s="2">
        <v>45749</v>
      </c>
      <c r="J2656">
        <v>20</v>
      </c>
      <c r="K2656">
        <v>314.19</v>
      </c>
      <c r="L2656">
        <v>0.1</v>
      </c>
      <c r="M2656" s="1" t="s">
        <v>52</v>
      </c>
      <c r="N2656" s="1" t="s">
        <v>34</v>
      </c>
      <c r="O2656" s="1" t="s">
        <v>35</v>
      </c>
      <c r="P2656" s="3">
        <f>Orders[[#This Row],[Quantity]]*Orders[[#This Row],[UnitPrice]]*(1-Orders[[#This Row],[Discount]])</f>
        <v>5655.42</v>
      </c>
      <c r="Q2656" s="1" t="str">
        <f>IF(AND(Orders[[#This Row],[Order Value]]&gt;50000,Orders[[#This Row],[Status]]="Completed"),"Yes","No")</f>
        <v>No</v>
      </c>
      <c r="R2656" s="1" t="str">
        <f>IF(OR(Orders[[#This Row],[Region]]="Dhaka",Orders[[#This Row],[Region]]="Chattogram"),"Priority","Standard")</f>
        <v>Priority</v>
      </c>
      <c r="S2656" s="1" t="str">
        <f>_xlfn.CONCAT(Orders[[#This Row],[OrderID]],Orders[[#This Row],[CustomerID]],Orders[[#This Row],[Order Value]])</f>
        <v>O05066C00015655.42</v>
      </c>
    </row>
    <row r="2657" spans="1:19" x14ac:dyDescent="0.25">
      <c r="A2657" s="1" t="s">
        <v>3108</v>
      </c>
      <c r="B2657" s="1" t="s">
        <v>962</v>
      </c>
      <c r="C2657" s="1" t="s">
        <v>102</v>
      </c>
      <c r="D2657" s="1" t="str">
        <f>VLOOKUP(C2657,Products[],2,FALSE)</f>
        <v>Pens Mini 821</v>
      </c>
      <c r="E2657" s="1" t="str">
        <f>VLOOKUP(Orders[[#This Row],[ProductID]],Products[],3,FALSE)</f>
        <v>Office Supplies</v>
      </c>
      <c r="F2657" s="1" t="s">
        <v>42</v>
      </c>
      <c r="G2657" s="1" t="str">
        <f>_xlfn.XLOOKUP(Orders[[#This Row],[CustomerID]],'Customers'!A:A,'Customers'!E:E)</f>
        <v>consumer</v>
      </c>
      <c r="H2657" s="2">
        <v>45789</v>
      </c>
      <c r="I2657" s="2">
        <v>45795</v>
      </c>
      <c r="J2657">
        <v>15</v>
      </c>
      <c r="K2657">
        <v>272.19</v>
      </c>
      <c r="L2657">
        <v>0.2</v>
      </c>
      <c r="M2657" s="1" t="s">
        <v>52</v>
      </c>
      <c r="N2657" s="1" t="s">
        <v>34</v>
      </c>
      <c r="O2657" s="1" t="s">
        <v>35</v>
      </c>
      <c r="P2657" s="3">
        <f>Orders[[#This Row],[Quantity]]*Orders[[#This Row],[UnitPrice]]*(1-Orders[[#This Row],[Discount]])</f>
        <v>3266.28</v>
      </c>
      <c r="Q2657" s="1" t="str">
        <f>IF(AND(Orders[[#This Row],[Order Value]]&gt;50000,Orders[[#This Row],[Status]]="Completed"),"Yes","No")</f>
        <v>No</v>
      </c>
      <c r="R2657" s="1" t="str">
        <f>IF(OR(Orders[[#This Row],[Region]]="Dhaka",Orders[[#This Row],[Region]]="Chattogram"),"Priority","Standard")</f>
        <v>Priority</v>
      </c>
      <c r="S2657" s="1" t="str">
        <f>_xlfn.CONCAT(Orders[[#This Row],[OrderID]],Orders[[#This Row],[CustomerID]],Orders[[#This Row],[Order Value]])</f>
        <v>O03331C02523266.28</v>
      </c>
    </row>
    <row r="2658" spans="1:19" hidden="1" x14ac:dyDescent="0.25">
      <c r="A2658" s="1" t="s">
        <v>2368</v>
      </c>
      <c r="B2658" s="1" t="s">
        <v>598</v>
      </c>
      <c r="C2658" s="1" t="s">
        <v>248</v>
      </c>
      <c r="D2658" s="1" t="e">
        <f>VLOOKUP(C2658,Products[],2,FALSE)</f>
        <v>#N/A</v>
      </c>
      <c r="E2658" s="1" t="e">
        <f>VLOOKUP(Orders[[#This Row],[ProductID]],Products[],3,FALSE)</f>
        <v>#N/A</v>
      </c>
      <c r="F2658" s="1" t="s">
        <v>152</v>
      </c>
      <c r="G2658" s="1" t="str">
        <f>_xlfn.XLOOKUP(Orders[[#This Row],[CustomerID]],'Customers'!A:A,'Customers'!E:E)</f>
        <v>Corporate</v>
      </c>
      <c r="H2658" s="2">
        <v>45619</v>
      </c>
      <c r="I2658" s="2">
        <v>45633</v>
      </c>
      <c r="J2658">
        <v>5</v>
      </c>
      <c r="K2658">
        <v>2427.5100000000002</v>
      </c>
      <c r="L2658">
        <v>0.05</v>
      </c>
      <c r="M2658" s="1" t="s">
        <v>14</v>
      </c>
      <c r="N2658" s="1" t="s">
        <v>15</v>
      </c>
      <c r="O2658" s="1" t="s">
        <v>35</v>
      </c>
      <c r="P2658" s="3">
        <f>Orders[[#This Row],[Quantity]]*Orders[[#This Row],[UnitPrice]]*(1-Orders[[#This Row],[Discount]])</f>
        <v>11530.672500000001</v>
      </c>
      <c r="Q2658" s="1" t="str">
        <f>IF(AND(Orders[[#This Row],[Order Value]]&gt;50000,Orders[[#This Row],[Status]]="Completed"),"Yes","No")</f>
        <v>No</v>
      </c>
      <c r="R2658" s="1" t="str">
        <f>IF(OR(Orders[[#This Row],[Region]]="Dhaka",Orders[[#This Row],[Region]]="Chattogram"),"Priority","Standard")</f>
        <v>Standard</v>
      </c>
      <c r="S2658" s="1" t="str">
        <f>_xlfn.CONCAT(Orders[[#This Row],[OrderID]],Orders[[#This Row],[CustomerID]],Orders[[#This Row],[Order Value]])</f>
        <v>O01740C017811530.6725</v>
      </c>
    </row>
    <row r="2659" spans="1:19" x14ac:dyDescent="0.25">
      <c r="A2659" s="1" t="s">
        <v>3109</v>
      </c>
      <c r="B2659" s="1" t="s">
        <v>143</v>
      </c>
      <c r="C2659" s="1" t="s">
        <v>157</v>
      </c>
      <c r="D2659" s="1" t="str">
        <f>VLOOKUP(C2659,Products[],2,FALSE)</f>
        <v>Snacks Deluxe 862</v>
      </c>
      <c r="E2659" s="1" t="str">
        <f>VLOOKUP(Orders[[#This Row],[ProductID]],Products[],3,FALSE)</f>
        <v>Groceries</v>
      </c>
      <c r="F2659" s="1" t="s">
        <v>19</v>
      </c>
      <c r="G2659" s="1" t="str">
        <f>_xlfn.XLOOKUP(Orders[[#This Row],[CustomerID]],'Customers'!A:A,'Customers'!E:E)</f>
        <v>Corporate</v>
      </c>
      <c r="H2659" s="2">
        <v>45604</v>
      </c>
      <c r="I2659" s="2">
        <v>45607</v>
      </c>
      <c r="J2659">
        <v>22</v>
      </c>
      <c r="K2659">
        <v>187.83</v>
      </c>
      <c r="L2659">
        <v>0</v>
      </c>
      <c r="M2659" s="1" t="s">
        <v>14</v>
      </c>
      <c r="N2659" s="1" t="s">
        <v>34</v>
      </c>
      <c r="O2659" s="1" t="s">
        <v>21</v>
      </c>
      <c r="P2659" s="3">
        <f>Orders[[#This Row],[Quantity]]*Orders[[#This Row],[UnitPrice]]*(1-Orders[[#This Row],[Discount]])</f>
        <v>4132.26</v>
      </c>
      <c r="Q2659" s="1" t="str">
        <f>IF(AND(Orders[[#This Row],[Order Value]]&gt;50000,Orders[[#This Row],[Status]]="Completed"),"Yes","No")</f>
        <v>No</v>
      </c>
      <c r="R2659" s="1" t="str">
        <f>IF(OR(Orders[[#This Row],[Region]]="Dhaka",Orders[[#This Row],[Region]]="Chattogram"),"Priority","Standard")</f>
        <v>Standard</v>
      </c>
      <c r="S2659" s="1" t="str">
        <f>_xlfn.CONCAT(Orders[[#This Row],[OrderID]],Orders[[#This Row],[CustomerID]],Orders[[#This Row],[Order Value]])</f>
        <v>O04648C04154132.26</v>
      </c>
    </row>
    <row r="2660" spans="1:19" x14ac:dyDescent="0.25">
      <c r="A2660" s="1" t="s">
        <v>2814</v>
      </c>
      <c r="B2660" s="1" t="s">
        <v>88</v>
      </c>
      <c r="C2660" s="1" t="s">
        <v>108</v>
      </c>
      <c r="D2660" s="1" t="str">
        <f>VLOOKUP(C2660,Products[],2,FALSE)</f>
        <v>Men Max 446</v>
      </c>
      <c r="E2660" s="1" t="str">
        <f>VLOOKUP(Orders[[#This Row],[ProductID]],Products[],3,FALSE)</f>
        <v>Apparel</v>
      </c>
      <c r="F2660" s="1" t="s">
        <v>13</v>
      </c>
      <c r="G2660" s="1" t="str">
        <f>_xlfn.XLOOKUP(Orders[[#This Row],[CustomerID]],'Customers'!A:A,'Customers'!E:E)</f>
        <v>Corporate</v>
      </c>
      <c r="H2660" s="2">
        <v>45417</v>
      </c>
      <c r="I2660" s="2">
        <v>45429</v>
      </c>
      <c r="J2660">
        <v>22</v>
      </c>
      <c r="K2660">
        <v>3812.65</v>
      </c>
      <c r="L2660">
        <v>0.15</v>
      </c>
      <c r="M2660" s="1" t="s">
        <v>14</v>
      </c>
      <c r="N2660" s="1" t="s">
        <v>34</v>
      </c>
      <c r="O2660" s="1" t="s">
        <v>24</v>
      </c>
      <c r="P2660" s="3">
        <f>Orders[[#This Row],[Quantity]]*Orders[[#This Row],[UnitPrice]]*(1-Orders[[#This Row],[Discount]])</f>
        <v>71296.555000000008</v>
      </c>
      <c r="Q2660" s="1" t="str">
        <f>IF(AND(Orders[[#This Row],[Order Value]]&gt;50000,Orders[[#This Row],[Status]]="Completed"),"Yes","No")</f>
        <v>Yes</v>
      </c>
      <c r="R2660" s="1" t="str">
        <f>IF(OR(Orders[[#This Row],[Region]]="Dhaka",Orders[[#This Row],[Region]]="Chattogram"),"Priority","Standard")</f>
        <v>Standard</v>
      </c>
      <c r="S2660" s="1" t="str">
        <f>_xlfn.CONCAT(Orders[[#This Row],[OrderID]],Orders[[#This Row],[CustomerID]],Orders[[#This Row],[Order Value]])</f>
        <v>O00292C038571296.555</v>
      </c>
    </row>
    <row r="2661" spans="1:19" x14ac:dyDescent="0.25">
      <c r="A2661" s="1" t="s">
        <v>3110</v>
      </c>
      <c r="B2661" s="1" t="s">
        <v>180</v>
      </c>
      <c r="C2661" s="1" t="s">
        <v>65</v>
      </c>
      <c r="D2661" s="1" t="str">
        <f>VLOOKUP(C2661,Products[],2,FALSE)</f>
        <v>Household Classic 671</v>
      </c>
      <c r="E2661" s="1" t="str">
        <f>VLOOKUP(Orders[[#This Row],[ProductID]],Products[],3,FALSE)</f>
        <v>Groceries</v>
      </c>
      <c r="F2661" s="1" t="s">
        <v>82</v>
      </c>
      <c r="G2661" s="1" t="str">
        <f>_xlfn.XLOOKUP(Orders[[#This Row],[CustomerID]],'Customers'!A:A,'Customers'!E:E)</f>
        <v>Corporate</v>
      </c>
      <c r="H2661" s="2">
        <v>45951</v>
      </c>
      <c r="I2661" s="2">
        <v>45954</v>
      </c>
      <c r="J2661">
        <v>6</v>
      </c>
      <c r="K2661">
        <v>5004.34</v>
      </c>
      <c r="L2661">
        <v>0.1</v>
      </c>
      <c r="M2661" s="1" t="s">
        <v>52</v>
      </c>
      <c r="N2661" s="1" t="s">
        <v>15</v>
      </c>
      <c r="O2661" s="1" t="s">
        <v>35</v>
      </c>
      <c r="P2661" s="3">
        <f>Orders[[#This Row],[Quantity]]*Orders[[#This Row],[UnitPrice]]*(1-Orders[[#This Row],[Discount]])</f>
        <v>27023.436000000002</v>
      </c>
      <c r="Q2661" s="1" t="str">
        <f>IF(AND(Orders[[#This Row],[Order Value]]&gt;50000,Orders[[#This Row],[Status]]="Completed"),"Yes","No")</f>
        <v>No</v>
      </c>
      <c r="R2661" s="1" t="str">
        <f>IF(OR(Orders[[#This Row],[Region]]="Dhaka",Orders[[#This Row],[Region]]="Chattogram"),"Priority","Standard")</f>
        <v>Priority</v>
      </c>
      <c r="S2661" s="1" t="str">
        <f>_xlfn.CONCAT(Orders[[#This Row],[OrderID]],Orders[[#This Row],[CustomerID]],Orders[[#This Row],[Order Value]])</f>
        <v>O05616C030127023.436</v>
      </c>
    </row>
    <row r="2662" spans="1:19" x14ac:dyDescent="0.25">
      <c r="A2662" s="1" t="s">
        <v>3111</v>
      </c>
      <c r="B2662" s="1" t="s">
        <v>294</v>
      </c>
      <c r="C2662" s="1" t="s">
        <v>81</v>
      </c>
      <c r="D2662" s="1" t="str">
        <f>VLOOKUP(C2662,Products[],2,FALSE)</f>
        <v>Beverages Pro 760</v>
      </c>
      <c r="E2662" s="1" t="str">
        <f>VLOOKUP(Orders[[#This Row],[ProductID]],Products[],3,FALSE)</f>
        <v>Groceries</v>
      </c>
      <c r="F2662" s="1" t="s">
        <v>19</v>
      </c>
      <c r="G2662" s="1" t="str">
        <f>_xlfn.XLOOKUP(Orders[[#This Row],[CustomerID]],'Customers'!A:A,'Customers'!E:E)</f>
        <v>Home Office</v>
      </c>
      <c r="H2662" s="2">
        <v>45995</v>
      </c>
      <c r="I2662" s="2">
        <v>45994</v>
      </c>
      <c r="J2662">
        <v>20</v>
      </c>
      <c r="K2662">
        <v>5816.12</v>
      </c>
      <c r="L2662">
        <v>0</v>
      </c>
      <c r="M2662" s="1" t="s">
        <v>14</v>
      </c>
      <c r="N2662" s="1" t="s">
        <v>34</v>
      </c>
      <c r="O2662" s="1" t="s">
        <v>35</v>
      </c>
      <c r="P2662" s="3">
        <f>Orders[[#This Row],[Quantity]]*Orders[[#This Row],[UnitPrice]]*(1-Orders[[#This Row],[Discount]])</f>
        <v>116322.4</v>
      </c>
      <c r="Q2662" s="1" t="str">
        <f>IF(AND(Orders[[#This Row],[Order Value]]&gt;50000,Orders[[#This Row],[Status]]="Completed"),"Yes","No")</f>
        <v>Yes</v>
      </c>
      <c r="R2662" s="1" t="str">
        <f>IF(OR(Orders[[#This Row],[Region]]="Dhaka",Orders[[#This Row],[Region]]="Chattogram"),"Priority","Standard")</f>
        <v>Standard</v>
      </c>
      <c r="S2662" s="1" t="str">
        <f>_xlfn.CONCAT(Orders[[#This Row],[OrderID]],Orders[[#This Row],[CustomerID]],Orders[[#This Row],[Order Value]])</f>
        <v>O00905C0404116322.4</v>
      </c>
    </row>
    <row r="2663" spans="1:19" hidden="1" x14ac:dyDescent="0.25">
      <c r="A2663" s="1" t="s">
        <v>3112</v>
      </c>
      <c r="B2663" s="1" t="s">
        <v>314</v>
      </c>
      <c r="C2663" s="1" t="s">
        <v>248</v>
      </c>
      <c r="D2663" s="1" t="e">
        <f>VLOOKUP(C2663,Products[],2,FALSE)</f>
        <v>#N/A</v>
      </c>
      <c r="E2663" s="1" t="e">
        <f>VLOOKUP(Orders[[#This Row],[ProductID]],Products[],3,FALSE)</f>
        <v>#N/A</v>
      </c>
      <c r="F2663" s="1" t="s">
        <v>19</v>
      </c>
      <c r="G2663" s="1" t="str">
        <f>_xlfn.XLOOKUP(Orders[[#This Row],[CustomerID]],'Customers'!A:A,'Customers'!E:E)</f>
        <v>SMB</v>
      </c>
      <c r="H2663" s="2">
        <v>45307</v>
      </c>
      <c r="I2663" s="2">
        <v>45308</v>
      </c>
      <c r="J2663">
        <v>23</v>
      </c>
      <c r="K2663">
        <v>7999.82</v>
      </c>
      <c r="L2663">
        <v>0</v>
      </c>
      <c r="M2663" s="1" t="s">
        <v>14</v>
      </c>
      <c r="N2663" s="1" t="s">
        <v>28</v>
      </c>
      <c r="O2663" s="1" t="s">
        <v>24</v>
      </c>
      <c r="P2663" s="3">
        <f>Orders[[#This Row],[Quantity]]*Orders[[#This Row],[UnitPrice]]*(1-Orders[[#This Row],[Discount]])</f>
        <v>183995.86</v>
      </c>
      <c r="Q2663" s="1" t="str">
        <f>IF(AND(Orders[[#This Row],[Order Value]]&gt;50000,Orders[[#This Row],[Status]]="Completed"),"Yes","No")</f>
        <v>No</v>
      </c>
      <c r="R2663" s="1" t="str">
        <f>IF(OR(Orders[[#This Row],[Region]]="Dhaka",Orders[[#This Row],[Region]]="Chattogram"),"Priority","Standard")</f>
        <v>Standard</v>
      </c>
      <c r="S2663" s="1" t="str">
        <f>_xlfn.CONCAT(Orders[[#This Row],[OrderID]],Orders[[#This Row],[CustomerID]],Orders[[#This Row],[Order Value]])</f>
        <v>O02373C0180183995.86</v>
      </c>
    </row>
    <row r="2664" spans="1:19" x14ac:dyDescent="0.25">
      <c r="A2664" s="1" t="s">
        <v>3113</v>
      </c>
      <c r="B2664" s="1" t="s">
        <v>255</v>
      </c>
      <c r="C2664" s="1" t="s">
        <v>73</v>
      </c>
      <c r="D2664" s="1" t="str">
        <f>VLOOKUP(C2664,Products[],2,FALSE)</f>
        <v>Mobile Accessories Max 508</v>
      </c>
      <c r="E2664" s="1" t="str">
        <f>VLOOKUP(Orders[[#This Row],[ProductID]],Products[],3,FALSE)</f>
        <v>Electronics</v>
      </c>
      <c r="F2664" s="1" t="s">
        <v>82</v>
      </c>
      <c r="G2664" s="1" t="str">
        <f>_xlfn.XLOOKUP(Orders[[#This Row],[CustomerID]],'Customers'!A:A,'Customers'!E:E)</f>
        <v>SMB</v>
      </c>
      <c r="H2664" s="2">
        <v>45388</v>
      </c>
      <c r="I2664" s="2">
        <v>45388</v>
      </c>
      <c r="J2664">
        <v>14</v>
      </c>
      <c r="K2664">
        <v>222.02</v>
      </c>
      <c r="L2664">
        <v>0.15</v>
      </c>
      <c r="M2664" s="1" t="s">
        <v>52</v>
      </c>
      <c r="N2664" s="1" t="s">
        <v>34</v>
      </c>
      <c r="O2664" s="1" t="s">
        <v>24</v>
      </c>
      <c r="P2664" s="3">
        <f>Orders[[#This Row],[Quantity]]*Orders[[#This Row],[UnitPrice]]*(1-Orders[[#This Row],[Discount]])</f>
        <v>2642.038</v>
      </c>
      <c r="Q2664" s="1" t="str">
        <f>IF(AND(Orders[[#This Row],[Order Value]]&gt;50000,Orders[[#This Row],[Status]]="Completed"),"Yes","No")</f>
        <v>No</v>
      </c>
      <c r="R2664" s="1" t="str">
        <f>IF(OR(Orders[[#This Row],[Region]]="Dhaka",Orders[[#This Row],[Region]]="Chattogram"),"Priority","Standard")</f>
        <v>Priority</v>
      </c>
      <c r="S2664" s="1" t="str">
        <f>_xlfn.CONCAT(Orders[[#This Row],[OrderID]],Orders[[#This Row],[CustomerID]],Orders[[#This Row],[Order Value]])</f>
        <v>O05090C04822642.038</v>
      </c>
    </row>
    <row r="2665" spans="1:19" x14ac:dyDescent="0.25">
      <c r="A2665" s="1" t="s">
        <v>3114</v>
      </c>
      <c r="B2665" s="1" t="s">
        <v>721</v>
      </c>
      <c r="C2665" s="1" t="s">
        <v>111</v>
      </c>
      <c r="D2665" s="1" t="str">
        <f>VLOOKUP(C2665,Products[],2,FALSE)</f>
        <v>Footwear Eco 867</v>
      </c>
      <c r="E2665" s="1" t="str">
        <f>VLOOKUP(Orders[[#This Row],[ProductID]],Products[],3,FALSE)</f>
        <v>Apparel</v>
      </c>
      <c r="F2665" s="1" t="s">
        <v>19</v>
      </c>
      <c r="G2665" s="1" t="str">
        <f>_xlfn.XLOOKUP(Orders[[#This Row],[CustomerID]],'Customers'!A:A,'Customers'!E:E)</f>
        <v>Corporate</v>
      </c>
      <c r="H2665" s="2">
        <v>45886</v>
      </c>
      <c r="I2665" s="2">
        <v>45900</v>
      </c>
      <c r="J2665">
        <v>5</v>
      </c>
      <c r="K2665">
        <v>2340.4499999999998</v>
      </c>
      <c r="L2665">
        <v>0.15</v>
      </c>
      <c r="M2665" s="1" t="s">
        <v>39</v>
      </c>
      <c r="N2665" s="1" t="s">
        <v>28</v>
      </c>
      <c r="O2665" s="1" t="s">
        <v>24</v>
      </c>
      <c r="P2665" s="3">
        <f>Orders[[#This Row],[Quantity]]*Orders[[#This Row],[UnitPrice]]*(1-Orders[[#This Row],[Discount]])</f>
        <v>9946.9125000000004</v>
      </c>
      <c r="Q2665" s="1" t="str">
        <f>IF(AND(Orders[[#This Row],[Order Value]]&gt;50000,Orders[[#This Row],[Status]]="Completed"),"Yes","No")</f>
        <v>No</v>
      </c>
      <c r="R2665" s="1" t="str">
        <f>IF(OR(Orders[[#This Row],[Region]]="Dhaka",Orders[[#This Row],[Region]]="Chattogram"),"Priority","Standard")</f>
        <v>Standard</v>
      </c>
      <c r="S2665" s="1" t="str">
        <f>_xlfn.CONCAT(Orders[[#This Row],[OrderID]],Orders[[#This Row],[CustomerID]],Orders[[#This Row],[Order Value]])</f>
        <v>O00862C03449946.9125</v>
      </c>
    </row>
    <row r="2666" spans="1:19" x14ac:dyDescent="0.25">
      <c r="A2666" s="1" t="s">
        <v>3115</v>
      </c>
      <c r="B2666" s="1" t="s">
        <v>1153</v>
      </c>
      <c r="C2666" s="1" t="s">
        <v>102</v>
      </c>
      <c r="D2666" s="1" t="str">
        <f>VLOOKUP(C2666,Products[],2,FALSE)</f>
        <v>Pens Mini 821</v>
      </c>
      <c r="E2666" s="1" t="str">
        <f>VLOOKUP(Orders[[#This Row],[ProductID]],Products[],3,FALSE)</f>
        <v>Office Supplies</v>
      </c>
      <c r="F2666" s="1" t="s">
        <v>59</v>
      </c>
      <c r="G2666" s="1" t="str">
        <f>_xlfn.XLOOKUP(Orders[[#This Row],[CustomerID]],'Customers'!A:A,'Customers'!E:E)</f>
        <v>Consumer</v>
      </c>
      <c r="H2666" s="2">
        <v>45664</v>
      </c>
      <c r="I2666" s="2">
        <v>45665</v>
      </c>
      <c r="J2666">
        <v>15</v>
      </c>
      <c r="K2666">
        <v>5934.14</v>
      </c>
      <c r="L2666">
        <v>0</v>
      </c>
      <c r="M2666" s="1" t="s">
        <v>52</v>
      </c>
      <c r="N2666" s="1" t="s">
        <v>34</v>
      </c>
      <c r="O2666" s="1" t="s">
        <v>24</v>
      </c>
      <c r="P2666" s="3">
        <f>Orders[[#This Row],[Quantity]]*Orders[[#This Row],[UnitPrice]]*(1-Orders[[#This Row],[Discount]])</f>
        <v>89012.1</v>
      </c>
      <c r="Q2666" s="1" t="str">
        <f>IF(AND(Orders[[#This Row],[Order Value]]&gt;50000,Orders[[#This Row],[Status]]="Completed"),"Yes","No")</f>
        <v>Yes</v>
      </c>
      <c r="R2666" s="1" t="str">
        <f>IF(OR(Orders[[#This Row],[Region]]="Dhaka",Orders[[#This Row],[Region]]="Chattogram"),"Priority","Standard")</f>
        <v>Priority</v>
      </c>
      <c r="S2666" s="1" t="str">
        <f>_xlfn.CONCAT(Orders[[#This Row],[OrderID]],Orders[[#This Row],[CustomerID]],Orders[[#This Row],[Order Value]])</f>
        <v>O05750C000489012.1</v>
      </c>
    </row>
    <row r="2667" spans="1:19" x14ac:dyDescent="0.25">
      <c r="A2667" s="1" t="s">
        <v>3116</v>
      </c>
      <c r="B2667" s="1" t="s">
        <v>977</v>
      </c>
      <c r="C2667" s="1" t="s">
        <v>41</v>
      </c>
      <c r="D2667" s="1" t="str">
        <f>VLOOKUP(C2667,Products[],2,FALSE)</f>
        <v>Personal Care Mini 941</v>
      </c>
      <c r="E2667" s="1" t="str">
        <f>VLOOKUP(Orders[[#This Row],[ProductID]],Products[],3,FALSE)</f>
        <v>Groceries</v>
      </c>
      <c r="F2667" s="1" t="s">
        <v>152</v>
      </c>
      <c r="G2667" s="1" t="str">
        <f>_xlfn.XLOOKUP(Orders[[#This Row],[CustomerID]],'Customers'!A:A,'Customers'!E:E)</f>
        <v>consumer</v>
      </c>
      <c r="H2667" s="2">
        <v>45943</v>
      </c>
      <c r="I2667" s="2">
        <v>45955</v>
      </c>
      <c r="J2667">
        <v>20</v>
      </c>
      <c r="K2667">
        <v>3704.38</v>
      </c>
      <c r="L2667">
        <v>0</v>
      </c>
      <c r="M2667" s="1" t="s">
        <v>14</v>
      </c>
      <c r="N2667" s="1" t="s">
        <v>34</v>
      </c>
      <c r="O2667" s="1" t="s">
        <v>24</v>
      </c>
      <c r="P2667" s="3">
        <f>Orders[[#This Row],[Quantity]]*Orders[[#This Row],[UnitPrice]]*(1-Orders[[#This Row],[Discount]])</f>
        <v>74087.600000000006</v>
      </c>
      <c r="Q2667" s="1" t="str">
        <f>IF(AND(Orders[[#This Row],[Order Value]]&gt;50000,Orders[[#This Row],[Status]]="Completed"),"Yes","No")</f>
        <v>Yes</v>
      </c>
      <c r="R2667" s="1" t="str">
        <f>IF(OR(Orders[[#This Row],[Region]]="Dhaka",Orders[[#This Row],[Region]]="Chattogram"),"Priority","Standard")</f>
        <v>Standard</v>
      </c>
      <c r="S2667" s="1" t="str">
        <f>_xlfn.CONCAT(Orders[[#This Row],[OrderID]],Orders[[#This Row],[CustomerID]],Orders[[#This Row],[Order Value]])</f>
        <v>O02108C006174087.6</v>
      </c>
    </row>
    <row r="2668" spans="1:19" x14ac:dyDescent="0.25">
      <c r="A2668" s="1" t="s">
        <v>3117</v>
      </c>
      <c r="B2668" s="1" t="s">
        <v>491</v>
      </c>
      <c r="C2668" s="1" t="s">
        <v>133</v>
      </c>
      <c r="D2668" s="1" t="str">
        <f>VLOOKUP(C2668,Products[],2,FALSE)</f>
        <v>Paper Eco 932</v>
      </c>
      <c r="E2668" s="1" t="str">
        <f>VLOOKUP(Orders[[#This Row],[ProductID]],Products[],3,FALSE)</f>
        <v>Office Supplies</v>
      </c>
      <c r="F2668" s="1" t="s">
        <v>125</v>
      </c>
      <c r="G2668" s="1" t="str">
        <f>_xlfn.XLOOKUP(Orders[[#This Row],[CustomerID]],'Customers'!A:A,'Customers'!E:E)</f>
        <v>Home Office</v>
      </c>
      <c r="H2668" s="2">
        <v>45865</v>
      </c>
      <c r="I2668" s="2">
        <v>45879</v>
      </c>
      <c r="J2668">
        <v>8</v>
      </c>
      <c r="K2668">
        <v>4836.95</v>
      </c>
      <c r="L2668">
        <v>0.2</v>
      </c>
      <c r="M2668" s="1" t="s">
        <v>43</v>
      </c>
      <c r="N2668" s="1" t="s">
        <v>28</v>
      </c>
      <c r="O2668" s="1" t="s">
        <v>24</v>
      </c>
      <c r="P2668" s="3">
        <f>Orders[[#This Row],[Quantity]]*Orders[[#This Row],[UnitPrice]]*(1-Orders[[#This Row],[Discount]])</f>
        <v>30956.48</v>
      </c>
      <c r="Q2668" s="1" t="str">
        <f>IF(AND(Orders[[#This Row],[Order Value]]&gt;50000,Orders[[#This Row],[Status]]="Completed"),"Yes","No")</f>
        <v>No</v>
      </c>
      <c r="R2668" s="1" t="str">
        <f>IF(OR(Orders[[#This Row],[Region]]="Dhaka",Orders[[#This Row],[Region]]="Chattogram"),"Priority","Standard")</f>
        <v>Standard</v>
      </c>
      <c r="S2668" s="1" t="str">
        <f>_xlfn.CONCAT(Orders[[#This Row],[OrderID]],Orders[[#This Row],[CustomerID]],Orders[[#This Row],[Order Value]])</f>
        <v>O04526C031730956.48</v>
      </c>
    </row>
    <row r="2669" spans="1:19" x14ac:dyDescent="0.25">
      <c r="A2669" s="1" t="s">
        <v>3118</v>
      </c>
      <c r="B2669" s="1" t="s">
        <v>381</v>
      </c>
      <c r="C2669" s="1" t="s">
        <v>159</v>
      </c>
      <c r="D2669" s="1" t="str">
        <f>VLOOKUP(C2669,Products[],2,FALSE)</f>
        <v>Kids Pro 394</v>
      </c>
      <c r="E2669" s="1" t="str">
        <f>VLOOKUP(Orders[[#This Row],[ProductID]],Products[],3,FALSE)</f>
        <v>Apparel</v>
      </c>
      <c r="F2669" s="1" t="s">
        <v>33</v>
      </c>
      <c r="G2669" s="1" t="str">
        <f>_xlfn.XLOOKUP(Orders[[#This Row],[CustomerID]],'Customers'!A:A,'Customers'!E:E)</f>
        <v>Corporate</v>
      </c>
      <c r="H2669" s="2">
        <v>45436</v>
      </c>
      <c r="I2669" s="2">
        <v>45434</v>
      </c>
      <c r="J2669">
        <v>22</v>
      </c>
      <c r="K2669">
        <v>5284.53</v>
      </c>
      <c r="L2669">
        <v>0.2</v>
      </c>
      <c r="M2669" s="1" t="s">
        <v>39</v>
      </c>
      <c r="N2669" s="1" t="s">
        <v>34</v>
      </c>
      <c r="O2669" s="1" t="s">
        <v>24</v>
      </c>
      <c r="P2669" s="3">
        <f>Orders[[#This Row],[Quantity]]*Orders[[#This Row],[UnitPrice]]*(1-Orders[[#This Row],[Discount]])</f>
        <v>93007.728000000003</v>
      </c>
      <c r="Q2669" s="1" t="str">
        <f>IF(AND(Orders[[#This Row],[Order Value]]&gt;50000,Orders[[#This Row],[Status]]="Completed"),"Yes","No")</f>
        <v>Yes</v>
      </c>
      <c r="R2669" s="1" t="str">
        <f>IF(OR(Orders[[#This Row],[Region]]="Dhaka",Orders[[#This Row],[Region]]="Chattogram"),"Priority","Standard")</f>
        <v>Standard</v>
      </c>
      <c r="S2669" s="1" t="str">
        <f>_xlfn.CONCAT(Orders[[#This Row],[OrderID]],Orders[[#This Row],[CustomerID]],Orders[[#This Row],[Order Value]])</f>
        <v>O00024C033093007.728</v>
      </c>
    </row>
    <row r="2670" spans="1:19" hidden="1" x14ac:dyDescent="0.25">
      <c r="A2670" s="1" t="s">
        <v>3119</v>
      </c>
      <c r="B2670" s="1" t="s">
        <v>487</v>
      </c>
      <c r="C2670" s="1" t="s">
        <v>221</v>
      </c>
      <c r="D2670" s="1" t="e">
        <f>VLOOKUP(C2670,Products[],2,FALSE)</f>
        <v>#N/A</v>
      </c>
      <c r="E2670" s="1" t="e">
        <f>VLOOKUP(Orders[[#This Row],[ProductID]],Products[],3,FALSE)</f>
        <v>#N/A</v>
      </c>
      <c r="F2670" s="1" t="s">
        <v>51</v>
      </c>
      <c r="G2670" s="1" t="str">
        <f>_xlfn.XLOOKUP(Orders[[#This Row],[CustomerID]],'Customers'!A:A,'Customers'!E:E)</f>
        <v>Consumer</v>
      </c>
      <c r="H2670" s="2">
        <v>45693</v>
      </c>
      <c r="I2670" s="2">
        <v>45697</v>
      </c>
      <c r="J2670">
        <v>12</v>
      </c>
      <c r="K2670">
        <v>6170.36</v>
      </c>
      <c r="L2670">
        <v>0</v>
      </c>
      <c r="M2670" s="1" t="s">
        <v>43</v>
      </c>
      <c r="N2670" s="1" t="s">
        <v>15</v>
      </c>
      <c r="O2670" s="1" t="s">
        <v>35</v>
      </c>
      <c r="P2670" s="3">
        <f>Orders[[#This Row],[Quantity]]*Orders[[#This Row],[UnitPrice]]*(1-Orders[[#This Row],[Discount]])</f>
        <v>74044.319999999992</v>
      </c>
      <c r="Q2670" s="1" t="str">
        <f>IF(AND(Orders[[#This Row],[Order Value]]&gt;50000,Orders[[#This Row],[Status]]="Completed"),"Yes","No")</f>
        <v>No</v>
      </c>
      <c r="R2670" s="1" t="str">
        <f>IF(OR(Orders[[#This Row],[Region]]="Dhaka",Orders[[#This Row],[Region]]="Chattogram"),"Priority","Standard")</f>
        <v>Standard</v>
      </c>
      <c r="S2670" s="1" t="str">
        <f>_xlfn.CONCAT(Orders[[#This Row],[OrderID]],Orders[[#This Row],[CustomerID]],Orders[[#This Row],[Order Value]])</f>
        <v>O05501C005674044.32</v>
      </c>
    </row>
    <row r="2671" spans="1:19" x14ac:dyDescent="0.25">
      <c r="A2671" s="1" t="s">
        <v>3120</v>
      </c>
      <c r="B2671" s="1" t="s">
        <v>235</v>
      </c>
      <c r="C2671" s="1" t="s">
        <v>71</v>
      </c>
      <c r="D2671" s="1" t="str">
        <f>VLOOKUP(C2671,Products[],2,FALSE)</f>
        <v>Cameras Classic 922</v>
      </c>
      <c r="E2671" s="1" t="str">
        <f>VLOOKUP(Orders[[#This Row],[ProductID]],Products[],3,FALSE)</f>
        <v>Electronics</v>
      </c>
      <c r="F2671" s="1" t="s">
        <v>79</v>
      </c>
      <c r="G2671" s="1" t="str">
        <f>_xlfn.XLOOKUP(Orders[[#This Row],[CustomerID]],'Customers'!A:A,'Customers'!E:E)</f>
        <v>Home Office</v>
      </c>
      <c r="H2671" s="2">
        <v>45440</v>
      </c>
      <c r="I2671" s="2">
        <v>45448</v>
      </c>
      <c r="J2671">
        <v>17</v>
      </c>
      <c r="K2671">
        <v>6500.12</v>
      </c>
      <c r="L2671">
        <v>0</v>
      </c>
      <c r="M2671" s="1" t="s">
        <v>20</v>
      </c>
      <c r="N2671" s="1" t="s">
        <v>34</v>
      </c>
      <c r="O2671" s="1" t="s">
        <v>35</v>
      </c>
      <c r="P2671" s="3">
        <f>Orders[[#This Row],[Quantity]]*Orders[[#This Row],[UnitPrice]]*(1-Orders[[#This Row],[Discount]])</f>
        <v>110502.04</v>
      </c>
      <c r="Q2671" s="1" t="str">
        <f>IF(AND(Orders[[#This Row],[Order Value]]&gt;50000,Orders[[#This Row],[Status]]="Completed"),"Yes","No")</f>
        <v>Yes</v>
      </c>
      <c r="R2671" s="1" t="str">
        <f>IF(OR(Orders[[#This Row],[Region]]="Dhaka",Orders[[#This Row],[Region]]="Chattogram"),"Priority","Standard")</f>
        <v>Priority</v>
      </c>
      <c r="S2671" s="1" t="str">
        <f>_xlfn.CONCAT(Orders[[#This Row],[OrderID]],Orders[[#This Row],[CustomerID]],Orders[[#This Row],[Order Value]])</f>
        <v>O05716C0382110502.04</v>
      </c>
    </row>
    <row r="2672" spans="1:19" x14ac:dyDescent="0.25">
      <c r="A2672" s="1" t="s">
        <v>3121</v>
      </c>
      <c r="B2672" s="1" t="s">
        <v>127</v>
      </c>
      <c r="C2672" s="1" t="s">
        <v>114</v>
      </c>
      <c r="D2672" s="1" t="str">
        <f>VLOOKUP(C2672,Products[],2,FALSE)</f>
        <v>Snacks Standard 963</v>
      </c>
      <c r="E2672" s="1" t="str">
        <f>VLOOKUP(Orders[[#This Row],[ProductID]],Products[],3,FALSE)</f>
        <v>Groceries</v>
      </c>
      <c r="F2672" s="1" t="s">
        <v>33</v>
      </c>
      <c r="G2672" s="1" t="str">
        <f>_xlfn.XLOOKUP(Orders[[#This Row],[CustomerID]],'Customers'!A:A,'Customers'!E:E)</f>
        <v>Home Office</v>
      </c>
      <c r="H2672" s="2">
        <v>45515</v>
      </c>
      <c r="I2672" s="2">
        <v>45522</v>
      </c>
      <c r="J2672">
        <v>3</v>
      </c>
      <c r="K2672">
        <v>4220.0600000000004</v>
      </c>
      <c r="L2672">
        <v>0.15</v>
      </c>
      <c r="M2672" s="1" t="s">
        <v>20</v>
      </c>
      <c r="N2672" s="1" t="s">
        <v>34</v>
      </c>
      <c r="O2672" s="1" t="s">
        <v>29</v>
      </c>
      <c r="P2672" s="3">
        <f>Orders[[#This Row],[Quantity]]*Orders[[#This Row],[UnitPrice]]*(1-Orders[[#This Row],[Discount]])</f>
        <v>10761.153</v>
      </c>
      <c r="Q2672" s="1" t="str">
        <f>IF(AND(Orders[[#This Row],[Order Value]]&gt;50000,Orders[[#This Row],[Status]]="Completed"),"Yes","No")</f>
        <v>No</v>
      </c>
      <c r="R2672" s="1" t="str">
        <f>IF(OR(Orders[[#This Row],[Region]]="Dhaka",Orders[[#This Row],[Region]]="Chattogram"),"Priority","Standard")</f>
        <v>Priority</v>
      </c>
      <c r="S2672" s="1" t="str">
        <f>_xlfn.CONCAT(Orders[[#This Row],[OrderID]],Orders[[#This Row],[CustomerID]],Orders[[#This Row],[Order Value]])</f>
        <v>O04434C009310761.153</v>
      </c>
    </row>
    <row r="2673" spans="1:19" x14ac:dyDescent="0.25">
      <c r="A2673" s="1" t="s">
        <v>3122</v>
      </c>
      <c r="B2673" s="1" t="s">
        <v>553</v>
      </c>
      <c r="C2673" s="1" t="s">
        <v>191</v>
      </c>
      <c r="D2673" s="1" t="str">
        <f>VLOOKUP(C2673,Products[],2,FALSE)</f>
        <v>Snacks Standard 597</v>
      </c>
      <c r="E2673" s="1" t="str">
        <f>VLOOKUP(Orders[[#This Row],[ProductID]],Products[],3,FALSE)</f>
        <v>Groceries</v>
      </c>
      <c r="F2673" s="1" t="s">
        <v>55</v>
      </c>
      <c r="G2673" s="1" t="str">
        <f>_xlfn.XLOOKUP(Orders[[#This Row],[CustomerID]],'Customers'!A:A,'Customers'!E:E)</f>
        <v>consumer</v>
      </c>
      <c r="H2673" s="2">
        <v>45496</v>
      </c>
      <c r="I2673" s="2">
        <v>45506</v>
      </c>
      <c r="J2673">
        <v>4</v>
      </c>
      <c r="K2673">
        <v>1778.72</v>
      </c>
      <c r="L2673">
        <v>0</v>
      </c>
      <c r="M2673" s="1" t="s">
        <v>43</v>
      </c>
      <c r="N2673" s="1" t="s">
        <v>34</v>
      </c>
      <c r="O2673" s="1" t="s">
        <v>21</v>
      </c>
      <c r="P2673" s="3">
        <f>Orders[[#This Row],[Quantity]]*Orders[[#This Row],[UnitPrice]]*(1-Orders[[#This Row],[Discount]])</f>
        <v>7114.88</v>
      </c>
      <c r="Q2673" s="1" t="str">
        <f>IF(AND(Orders[[#This Row],[Order Value]]&gt;50000,Orders[[#This Row],[Status]]="Completed"),"Yes","No")</f>
        <v>No</v>
      </c>
      <c r="R2673" s="1" t="str">
        <f>IF(OR(Orders[[#This Row],[Region]]="Dhaka",Orders[[#This Row],[Region]]="Chattogram"),"Priority","Standard")</f>
        <v>Standard</v>
      </c>
      <c r="S2673" s="1" t="str">
        <f>_xlfn.CONCAT(Orders[[#This Row],[OrderID]],Orders[[#This Row],[CustomerID]],Orders[[#This Row],[Order Value]])</f>
        <v>O02808C01517114.88</v>
      </c>
    </row>
    <row r="2674" spans="1:19" x14ac:dyDescent="0.25">
      <c r="A2674" s="1" t="s">
        <v>3123</v>
      </c>
      <c r="B2674" s="1" t="s">
        <v>249</v>
      </c>
      <c r="C2674" s="1" t="s">
        <v>62</v>
      </c>
      <c r="D2674" s="1" t="str">
        <f>VLOOKUP(C2674,Products[],2,FALSE)</f>
        <v>Mobile Accessories Lite 346</v>
      </c>
      <c r="E2674" s="1" t="str">
        <f>VLOOKUP(Orders[[#This Row],[ProductID]],Products[],3,FALSE)</f>
        <v>Electronics</v>
      </c>
      <c r="F2674" s="1" t="s">
        <v>42</v>
      </c>
      <c r="G2674" s="1" t="str">
        <f>_xlfn.XLOOKUP(Orders[[#This Row],[CustomerID]],'Customers'!A:A,'Customers'!E:E)</f>
        <v>Consumer</v>
      </c>
      <c r="H2674" s="2">
        <v>45758</v>
      </c>
      <c r="I2674" s="2">
        <v>45764</v>
      </c>
      <c r="J2674">
        <v>11</v>
      </c>
      <c r="K2674">
        <v>535.47</v>
      </c>
      <c r="L2674">
        <v>0.2</v>
      </c>
      <c r="M2674" s="1" t="s">
        <v>43</v>
      </c>
      <c r="N2674" s="1" t="s">
        <v>28</v>
      </c>
      <c r="O2674" s="1" t="s">
        <v>29</v>
      </c>
      <c r="P2674" s="3">
        <f>Orders[[#This Row],[Quantity]]*Orders[[#This Row],[UnitPrice]]*(1-Orders[[#This Row],[Discount]])</f>
        <v>4712.1360000000004</v>
      </c>
      <c r="Q2674" s="1" t="str">
        <f>IF(AND(Orders[[#This Row],[Order Value]]&gt;50000,Orders[[#This Row],[Status]]="Completed"),"Yes","No")</f>
        <v>No</v>
      </c>
      <c r="R2674" s="1" t="str">
        <f>IF(OR(Orders[[#This Row],[Region]]="Dhaka",Orders[[#This Row],[Region]]="Chattogram"),"Priority","Standard")</f>
        <v>Standard</v>
      </c>
      <c r="S2674" s="1" t="str">
        <f>_xlfn.CONCAT(Orders[[#This Row],[OrderID]],Orders[[#This Row],[CustomerID]],Orders[[#This Row],[Order Value]])</f>
        <v>O03013C04324712.136</v>
      </c>
    </row>
    <row r="2675" spans="1:19" hidden="1" x14ac:dyDescent="0.25">
      <c r="A2675" s="1" t="s">
        <v>3124</v>
      </c>
      <c r="B2675" s="1" t="s">
        <v>775</v>
      </c>
      <c r="C2675" s="1" t="s">
        <v>248</v>
      </c>
      <c r="D2675" s="1" t="e">
        <f>VLOOKUP(C2675,Products[],2,FALSE)</f>
        <v>#N/A</v>
      </c>
      <c r="E2675" s="1" t="e">
        <f>VLOOKUP(Orders[[#This Row],[ProductID]],Products[],3,FALSE)</f>
        <v>#N/A</v>
      </c>
      <c r="F2675" s="1" t="s">
        <v>63</v>
      </c>
      <c r="G2675" s="1" t="str">
        <f>_xlfn.XLOOKUP(Orders[[#This Row],[CustomerID]],'Customers'!A:A,'Customers'!E:E)</f>
        <v>Home Office</v>
      </c>
      <c r="H2675" s="2">
        <v>45594</v>
      </c>
      <c r="I2675" s="2">
        <v>45593</v>
      </c>
      <c r="J2675">
        <v>4</v>
      </c>
      <c r="K2675">
        <v>7098.57</v>
      </c>
      <c r="L2675">
        <v>0</v>
      </c>
      <c r="M2675" s="1" t="s">
        <v>39</v>
      </c>
      <c r="N2675" s="1" t="s">
        <v>34</v>
      </c>
      <c r="O2675" s="1" t="s">
        <v>35</v>
      </c>
      <c r="P2675" s="3">
        <f>Orders[[#This Row],[Quantity]]*Orders[[#This Row],[UnitPrice]]*(1-Orders[[#This Row],[Discount]])</f>
        <v>28394.28</v>
      </c>
      <c r="Q2675" s="1" t="str">
        <f>IF(AND(Orders[[#This Row],[Order Value]]&gt;50000,Orders[[#This Row],[Status]]="Completed"),"Yes","No")</f>
        <v>No</v>
      </c>
      <c r="R2675" s="1" t="str">
        <f>IF(OR(Orders[[#This Row],[Region]]="Dhaka",Orders[[#This Row],[Region]]="Chattogram"),"Priority","Standard")</f>
        <v>Standard</v>
      </c>
      <c r="S2675" s="1" t="str">
        <f>_xlfn.CONCAT(Orders[[#This Row],[OrderID]],Orders[[#This Row],[CustomerID]],Orders[[#This Row],[Order Value]])</f>
        <v>O04035C004028394.28</v>
      </c>
    </row>
    <row r="2676" spans="1:19" hidden="1" x14ac:dyDescent="0.25">
      <c r="A2676" s="1" t="s">
        <v>3125</v>
      </c>
      <c r="B2676" s="1" t="s">
        <v>31</v>
      </c>
      <c r="C2676" s="1" t="s">
        <v>221</v>
      </c>
      <c r="D2676" s="1" t="e">
        <f>VLOOKUP(C2676,Products[],2,FALSE)</f>
        <v>#N/A</v>
      </c>
      <c r="E2676" s="1" t="e">
        <f>VLOOKUP(Orders[[#This Row],[ProductID]],Products[],3,FALSE)</f>
        <v>#N/A</v>
      </c>
      <c r="F2676" s="1" t="s">
        <v>47</v>
      </c>
      <c r="G2676" s="1" t="str">
        <f>_xlfn.XLOOKUP(Orders[[#This Row],[CustomerID]],'Customers'!A:A,'Customers'!E:E)</f>
        <v>Consumer</v>
      </c>
      <c r="H2676" s="2">
        <v>45992</v>
      </c>
      <c r="I2676" s="2">
        <v>45998</v>
      </c>
      <c r="J2676">
        <v>24</v>
      </c>
      <c r="K2676">
        <v>1882.65</v>
      </c>
      <c r="L2676">
        <v>0.15</v>
      </c>
      <c r="M2676" s="1" t="s">
        <v>20</v>
      </c>
      <c r="N2676" s="1" t="s">
        <v>28</v>
      </c>
      <c r="O2676" s="1" t="s">
        <v>24</v>
      </c>
      <c r="P2676" s="3">
        <f>Orders[[#This Row],[Quantity]]*Orders[[#This Row],[UnitPrice]]*(1-Orders[[#This Row],[Discount]])</f>
        <v>38406.060000000005</v>
      </c>
      <c r="Q2676" s="1" t="str">
        <f>IF(AND(Orders[[#This Row],[Order Value]]&gt;50000,Orders[[#This Row],[Status]]="Completed"),"Yes","No")</f>
        <v>No</v>
      </c>
      <c r="R2676" s="1" t="str">
        <f>IF(OR(Orders[[#This Row],[Region]]="Dhaka",Orders[[#This Row],[Region]]="Chattogram"),"Priority","Standard")</f>
        <v>Priority</v>
      </c>
      <c r="S2676" s="1" t="str">
        <f>_xlfn.CONCAT(Orders[[#This Row],[OrderID]],Orders[[#This Row],[CustomerID]],Orders[[#This Row],[Order Value]])</f>
        <v>O01955C036738406.06</v>
      </c>
    </row>
    <row r="2677" spans="1:19" hidden="1" x14ac:dyDescent="0.25">
      <c r="A2677" s="1" t="s">
        <v>3126</v>
      </c>
      <c r="B2677" s="1" t="s">
        <v>652</v>
      </c>
      <c r="C2677" s="1" t="s">
        <v>248</v>
      </c>
      <c r="D2677" s="1" t="e">
        <f>VLOOKUP(C2677,Products[],2,FALSE)</f>
        <v>#N/A</v>
      </c>
      <c r="E2677" s="1" t="e">
        <f>VLOOKUP(Orders[[#This Row],[ProductID]],Products[],3,FALSE)</f>
        <v>#N/A</v>
      </c>
      <c r="F2677" s="1" t="s">
        <v>125</v>
      </c>
      <c r="G2677" s="1" t="str">
        <f>_xlfn.XLOOKUP(Orders[[#This Row],[CustomerID]],'Customers'!A:A,'Customers'!E:E)</f>
        <v>Home Office</v>
      </c>
      <c r="H2677" s="2">
        <v>45600</v>
      </c>
      <c r="I2677" s="2">
        <v>45605</v>
      </c>
      <c r="J2677">
        <v>12</v>
      </c>
      <c r="K2677">
        <v>4815.99</v>
      </c>
      <c r="L2677">
        <v>0.1</v>
      </c>
      <c r="M2677" s="1" t="s">
        <v>52</v>
      </c>
      <c r="N2677" s="1" t="s">
        <v>15</v>
      </c>
      <c r="O2677" s="1" t="s">
        <v>24</v>
      </c>
      <c r="P2677" s="3">
        <f>Orders[[#This Row],[Quantity]]*Orders[[#This Row],[UnitPrice]]*(1-Orders[[#This Row],[Discount]])</f>
        <v>52012.691999999995</v>
      </c>
      <c r="Q2677" s="1" t="str">
        <f>IF(AND(Orders[[#This Row],[Order Value]]&gt;50000,Orders[[#This Row],[Status]]="Completed"),"Yes","No")</f>
        <v>No</v>
      </c>
      <c r="R2677" s="1" t="str">
        <f>IF(OR(Orders[[#This Row],[Region]]="Dhaka",Orders[[#This Row],[Region]]="Chattogram"),"Priority","Standard")</f>
        <v>Priority</v>
      </c>
      <c r="S2677" s="1" t="str">
        <f>_xlfn.CONCAT(Orders[[#This Row],[OrderID]],Orders[[#This Row],[CustomerID]],Orders[[#This Row],[Order Value]])</f>
        <v>O02763C018952012.692</v>
      </c>
    </row>
    <row r="2678" spans="1:19" hidden="1" x14ac:dyDescent="0.25">
      <c r="A2678" s="1" t="s">
        <v>3127</v>
      </c>
      <c r="B2678" s="1" t="s">
        <v>730</v>
      </c>
      <c r="C2678" s="1" t="s">
        <v>221</v>
      </c>
      <c r="D2678" s="1" t="e">
        <f>VLOOKUP(C2678,Products[],2,FALSE)</f>
        <v>#N/A</v>
      </c>
      <c r="E2678" s="1" t="e">
        <f>VLOOKUP(Orders[[#This Row],[ProductID]],Products[],3,FALSE)</f>
        <v>#N/A</v>
      </c>
      <c r="F2678" s="1" t="s">
        <v>79</v>
      </c>
      <c r="G2678" s="1" t="str">
        <f>_xlfn.XLOOKUP(Orders[[#This Row],[CustomerID]],'Customers'!A:A,'Customers'!E:E)</f>
        <v>SMB</v>
      </c>
      <c r="H2678" s="2">
        <v>45488</v>
      </c>
      <c r="I2678" s="2">
        <v>45490</v>
      </c>
      <c r="J2678">
        <v>14</v>
      </c>
      <c r="K2678">
        <v>7300.75</v>
      </c>
      <c r="L2678">
        <v>0.2</v>
      </c>
      <c r="M2678" s="1" t="s">
        <v>20</v>
      </c>
      <c r="N2678" s="1" t="s">
        <v>84</v>
      </c>
      <c r="O2678" s="1" t="s">
        <v>21</v>
      </c>
      <c r="P2678" s="3">
        <f>Orders[[#This Row],[Quantity]]*Orders[[#This Row],[UnitPrice]]*(1-Orders[[#This Row],[Discount]])</f>
        <v>81768.400000000009</v>
      </c>
      <c r="Q2678" s="1" t="str">
        <f>IF(AND(Orders[[#This Row],[Order Value]]&gt;50000,Orders[[#This Row],[Status]]="Completed"),"Yes","No")</f>
        <v>No</v>
      </c>
      <c r="R2678" s="1" t="str">
        <f>IF(OR(Orders[[#This Row],[Region]]="Dhaka",Orders[[#This Row],[Region]]="Chattogram"),"Priority","Standard")</f>
        <v>Priority</v>
      </c>
      <c r="S2678" s="1" t="str">
        <f>_xlfn.CONCAT(Orders[[#This Row],[OrderID]],Orders[[#This Row],[CustomerID]],Orders[[#This Row],[Order Value]])</f>
        <v>O02435C048481768.4</v>
      </c>
    </row>
    <row r="2679" spans="1:19" x14ac:dyDescent="0.25">
      <c r="A2679" s="1" t="s">
        <v>3128</v>
      </c>
      <c r="B2679" s="1" t="s">
        <v>229</v>
      </c>
      <c r="C2679" s="1" t="s">
        <v>114</v>
      </c>
      <c r="D2679" s="1" t="str">
        <f>VLOOKUP(C2679,Products[],2,FALSE)</f>
        <v>Snacks Standard 963</v>
      </c>
      <c r="E2679" s="1" t="str">
        <f>VLOOKUP(Orders[[#This Row],[ProductID]],Products[],3,FALSE)</f>
        <v>Groceries</v>
      </c>
      <c r="F2679" s="1" t="s">
        <v>23</v>
      </c>
      <c r="G2679" s="1" t="str">
        <f>_xlfn.XLOOKUP(Orders[[#This Row],[CustomerID]],'Customers'!A:A,'Customers'!E:E)</f>
        <v>consumer</v>
      </c>
      <c r="H2679" s="2">
        <v>45713</v>
      </c>
      <c r="I2679" s="2">
        <v>45718</v>
      </c>
      <c r="J2679">
        <v>12</v>
      </c>
      <c r="K2679">
        <v>475.48</v>
      </c>
      <c r="L2679">
        <v>0</v>
      </c>
      <c r="M2679" s="1" t="s">
        <v>43</v>
      </c>
      <c r="N2679" s="1" t="s">
        <v>84</v>
      </c>
      <c r="O2679" s="1" t="s">
        <v>35</v>
      </c>
      <c r="P2679" s="3">
        <f>Orders[[#This Row],[Quantity]]*Orders[[#This Row],[UnitPrice]]*(1-Orders[[#This Row],[Discount]])</f>
        <v>5705.76</v>
      </c>
      <c r="Q2679" s="1" t="str">
        <f>IF(AND(Orders[[#This Row],[Order Value]]&gt;50000,Orders[[#This Row],[Status]]="Completed"),"Yes","No")</f>
        <v>No</v>
      </c>
      <c r="R2679" s="1" t="str">
        <f>IF(OR(Orders[[#This Row],[Region]]="Dhaka",Orders[[#This Row],[Region]]="Chattogram"),"Priority","Standard")</f>
        <v>Standard</v>
      </c>
      <c r="S2679" s="1" t="str">
        <f>_xlfn.CONCAT(Orders[[#This Row],[OrderID]],Orders[[#This Row],[CustomerID]],Orders[[#This Row],[Order Value]])</f>
        <v>O04692C04875705.76</v>
      </c>
    </row>
    <row r="2680" spans="1:19" x14ac:dyDescent="0.25">
      <c r="A2680" s="1" t="s">
        <v>3129</v>
      </c>
      <c r="B2680" s="1" t="s">
        <v>912</v>
      </c>
      <c r="C2680" s="1" t="s">
        <v>159</v>
      </c>
      <c r="D2680" s="1" t="str">
        <f>VLOOKUP(C2680,Products[],2,FALSE)</f>
        <v>Kids Pro 394</v>
      </c>
      <c r="E2680" s="1" t="str">
        <f>VLOOKUP(Orders[[#This Row],[ProductID]],Products[],3,FALSE)</f>
        <v>Apparel</v>
      </c>
      <c r="F2680" s="1" t="s">
        <v>51</v>
      </c>
      <c r="G2680" s="1" t="str">
        <f>_xlfn.XLOOKUP(Orders[[#This Row],[CustomerID]],'Customers'!A:A,'Customers'!E:E)</f>
        <v>SMB</v>
      </c>
      <c r="H2680" s="2">
        <v>45897</v>
      </c>
      <c r="I2680" s="2">
        <v>45900</v>
      </c>
      <c r="J2680">
        <v>4</v>
      </c>
      <c r="K2680">
        <v>1980.45</v>
      </c>
      <c r="L2680">
        <v>0</v>
      </c>
      <c r="M2680" s="1" t="s">
        <v>39</v>
      </c>
      <c r="N2680" s="1" t="s">
        <v>34</v>
      </c>
      <c r="O2680" s="1" t="s">
        <v>29</v>
      </c>
      <c r="P2680" s="3">
        <f>Orders[[#This Row],[Quantity]]*Orders[[#This Row],[UnitPrice]]*(1-Orders[[#This Row],[Discount]])</f>
        <v>7921.8</v>
      </c>
      <c r="Q2680" s="1" t="str">
        <f>IF(AND(Orders[[#This Row],[Order Value]]&gt;50000,Orders[[#This Row],[Status]]="Completed"),"Yes","No")</f>
        <v>No</v>
      </c>
      <c r="R2680" s="1" t="str">
        <f>IF(OR(Orders[[#This Row],[Region]]="Dhaka",Orders[[#This Row],[Region]]="Chattogram"),"Priority","Standard")</f>
        <v>Standard</v>
      </c>
      <c r="S2680" s="1" t="str">
        <f>_xlfn.CONCAT(Orders[[#This Row],[OrderID]],Orders[[#This Row],[CustomerID]],Orders[[#This Row],[Order Value]])</f>
        <v>O02792C02257921.8</v>
      </c>
    </row>
    <row r="2681" spans="1:19" x14ac:dyDescent="0.25">
      <c r="A2681" s="1" t="s">
        <v>3130</v>
      </c>
      <c r="B2681" s="1" t="s">
        <v>1098</v>
      </c>
      <c r="C2681" s="1" t="s">
        <v>121</v>
      </c>
      <c r="D2681" s="1" t="str">
        <f>VLOOKUP(C2681,Products[],2,FALSE)</f>
        <v>Storage Max 865</v>
      </c>
      <c r="E2681" s="1" t="str">
        <f>VLOOKUP(Orders[[#This Row],[ProductID]],Products[],3,FALSE)</f>
        <v>Furniture</v>
      </c>
      <c r="F2681" s="1" t="s">
        <v>47</v>
      </c>
      <c r="G2681" s="1" t="str">
        <f>_xlfn.XLOOKUP(Orders[[#This Row],[CustomerID]],'Customers'!A:A,'Customers'!E:E)</f>
        <v>Home Office</v>
      </c>
      <c r="H2681" s="2">
        <v>45488</v>
      </c>
      <c r="I2681" s="2">
        <v>45491</v>
      </c>
      <c r="J2681">
        <v>24</v>
      </c>
      <c r="K2681">
        <v>489.36</v>
      </c>
      <c r="L2681">
        <v>0.05</v>
      </c>
      <c r="M2681" s="1" t="s">
        <v>14</v>
      </c>
      <c r="N2681" s="1" t="s">
        <v>34</v>
      </c>
      <c r="O2681" s="1" t="s">
        <v>21</v>
      </c>
      <c r="P2681" s="3">
        <f>Orders[[#This Row],[Quantity]]*Orders[[#This Row],[UnitPrice]]*(1-Orders[[#This Row],[Discount]])</f>
        <v>11157.407999999999</v>
      </c>
      <c r="Q2681" s="1" t="str">
        <f>IF(AND(Orders[[#This Row],[Order Value]]&gt;50000,Orders[[#This Row],[Status]]="Completed"),"Yes","No")</f>
        <v>No</v>
      </c>
      <c r="R2681" s="1" t="str">
        <f>IF(OR(Orders[[#This Row],[Region]]="Dhaka",Orders[[#This Row],[Region]]="Chattogram"),"Priority","Standard")</f>
        <v>Standard</v>
      </c>
      <c r="S2681" s="1" t="str">
        <f>_xlfn.CONCAT(Orders[[#This Row],[OrderID]],Orders[[#This Row],[CustomerID]],Orders[[#This Row],[Order Value]])</f>
        <v>O04812C027811157.408</v>
      </c>
    </row>
    <row r="2682" spans="1:19" x14ac:dyDescent="0.25">
      <c r="A2682" s="1" t="s">
        <v>3131</v>
      </c>
      <c r="B2682" s="1" t="s">
        <v>789</v>
      </c>
      <c r="C2682" s="1" t="s">
        <v>159</v>
      </c>
      <c r="D2682" s="1" t="str">
        <f>VLOOKUP(C2682,Products[],2,FALSE)</f>
        <v>Kids Pro 394</v>
      </c>
      <c r="E2682" s="1" t="str">
        <f>VLOOKUP(Orders[[#This Row],[ProductID]],Products[],3,FALSE)</f>
        <v>Apparel</v>
      </c>
      <c r="F2682" s="1" t="s">
        <v>13</v>
      </c>
      <c r="G2682" s="1" t="str">
        <f>_xlfn.XLOOKUP(Orders[[#This Row],[CustomerID]],'Customers'!A:A,'Customers'!E:E)</f>
        <v>Consumer</v>
      </c>
      <c r="H2682" s="2">
        <v>45740</v>
      </c>
      <c r="I2682" s="2">
        <v>45746</v>
      </c>
      <c r="J2682">
        <v>11</v>
      </c>
      <c r="K2682">
        <v>4617.55</v>
      </c>
      <c r="L2682">
        <v>0.05</v>
      </c>
      <c r="M2682" s="1" t="s">
        <v>39</v>
      </c>
      <c r="N2682" s="1" t="s">
        <v>34</v>
      </c>
      <c r="O2682" s="1" t="s">
        <v>21</v>
      </c>
      <c r="P2682" s="3">
        <f>Orders[[#This Row],[Quantity]]*Orders[[#This Row],[UnitPrice]]*(1-Orders[[#This Row],[Discount]])</f>
        <v>48253.397499999999</v>
      </c>
      <c r="Q2682" s="1" t="str">
        <f>IF(AND(Orders[[#This Row],[Order Value]]&gt;50000,Orders[[#This Row],[Status]]="Completed"),"Yes","No")</f>
        <v>No</v>
      </c>
      <c r="R2682" s="1" t="str">
        <f>IF(OR(Orders[[#This Row],[Region]]="Dhaka",Orders[[#This Row],[Region]]="Chattogram"),"Priority","Standard")</f>
        <v>Standard</v>
      </c>
      <c r="S2682" s="1" t="str">
        <f>_xlfn.CONCAT(Orders[[#This Row],[OrderID]],Orders[[#This Row],[CustomerID]],Orders[[#This Row],[Order Value]])</f>
        <v>O00536C025448253.3975</v>
      </c>
    </row>
    <row r="2683" spans="1:19" x14ac:dyDescent="0.25">
      <c r="A2683" s="1" t="s">
        <v>3132</v>
      </c>
      <c r="B2683" s="1" t="s">
        <v>1170</v>
      </c>
      <c r="C2683" s="1" t="s">
        <v>41</v>
      </c>
      <c r="D2683" s="1" t="str">
        <f>VLOOKUP(C2683,Products[],2,FALSE)</f>
        <v>Personal Care Mini 941</v>
      </c>
      <c r="E2683" s="1" t="str">
        <f>VLOOKUP(Orders[[#This Row],[ProductID]],Products[],3,FALSE)</f>
        <v>Groceries</v>
      </c>
      <c r="F2683" s="1" t="s">
        <v>152</v>
      </c>
      <c r="G2683" s="1" t="str">
        <f>_xlfn.XLOOKUP(Orders[[#This Row],[CustomerID]],'Customers'!A:A,'Customers'!E:E)</f>
        <v>SMB</v>
      </c>
      <c r="H2683" s="2">
        <v>45375</v>
      </c>
      <c r="I2683" s="2">
        <v>45378</v>
      </c>
      <c r="J2683">
        <v>8</v>
      </c>
      <c r="K2683">
        <v>7811.3</v>
      </c>
      <c r="L2683">
        <v>0</v>
      </c>
      <c r="M2683" s="1" t="s">
        <v>20</v>
      </c>
      <c r="N2683" s="1" t="s">
        <v>34</v>
      </c>
      <c r="O2683" s="1" t="s">
        <v>24</v>
      </c>
      <c r="P2683" s="3">
        <f>Orders[[#This Row],[Quantity]]*Orders[[#This Row],[UnitPrice]]*(1-Orders[[#This Row],[Discount]])</f>
        <v>62490.400000000001</v>
      </c>
      <c r="Q2683" s="1" t="str">
        <f>IF(AND(Orders[[#This Row],[Order Value]]&gt;50000,Orders[[#This Row],[Status]]="Completed"),"Yes","No")</f>
        <v>Yes</v>
      </c>
      <c r="R2683" s="1" t="str">
        <f>IF(OR(Orders[[#This Row],[Region]]="Dhaka",Orders[[#This Row],[Region]]="Chattogram"),"Priority","Standard")</f>
        <v>Priority</v>
      </c>
      <c r="S2683" s="1" t="str">
        <f>_xlfn.CONCAT(Orders[[#This Row],[OrderID]],Orders[[#This Row],[CustomerID]],Orders[[#This Row],[Order Value]])</f>
        <v>O04886C021462490.4</v>
      </c>
    </row>
    <row r="2684" spans="1:19" x14ac:dyDescent="0.25">
      <c r="A2684" s="1" t="s">
        <v>3133</v>
      </c>
      <c r="B2684" s="1" t="s">
        <v>1106</v>
      </c>
      <c r="C2684" s="1" t="s">
        <v>178</v>
      </c>
      <c r="D2684" s="1" t="str">
        <f>VLOOKUP(C2684,Products[],2,FALSE)</f>
        <v>Personal Care Mini 570</v>
      </c>
      <c r="E2684" s="1" t="str">
        <f>VLOOKUP(Orders[[#This Row],[ProductID]],Products[],3,FALSE)</f>
        <v>Groceries</v>
      </c>
      <c r="F2684" s="1" t="s">
        <v>82</v>
      </c>
      <c r="G2684" s="1" t="str">
        <f>_xlfn.XLOOKUP(Orders[[#This Row],[CustomerID]],'Customers'!A:A,'Customers'!E:E)</f>
        <v>Corporate</v>
      </c>
      <c r="H2684" s="2">
        <v>45719</v>
      </c>
      <c r="I2684" s="2">
        <v>45719</v>
      </c>
      <c r="J2684">
        <v>23</v>
      </c>
      <c r="K2684">
        <v>5457.31</v>
      </c>
      <c r="L2684">
        <v>0.05</v>
      </c>
      <c r="M2684" s="1" t="s">
        <v>52</v>
      </c>
      <c r="N2684" s="1" t="s">
        <v>15</v>
      </c>
      <c r="O2684" s="1" t="s">
        <v>35</v>
      </c>
      <c r="P2684" s="3">
        <f>Orders[[#This Row],[Quantity]]*Orders[[#This Row],[UnitPrice]]*(1-Orders[[#This Row],[Discount]])</f>
        <v>119242.22349999999</v>
      </c>
      <c r="Q2684" s="1" t="str">
        <f>IF(AND(Orders[[#This Row],[Order Value]]&gt;50000,Orders[[#This Row],[Status]]="Completed"),"Yes","No")</f>
        <v>No</v>
      </c>
      <c r="R2684" s="1" t="str">
        <f>IF(OR(Orders[[#This Row],[Region]]="Dhaka",Orders[[#This Row],[Region]]="Chattogram"),"Priority","Standard")</f>
        <v>Priority</v>
      </c>
      <c r="S2684" s="1" t="str">
        <f>_xlfn.CONCAT(Orders[[#This Row],[OrderID]],Orders[[#This Row],[CustomerID]],Orders[[#This Row],[Order Value]])</f>
        <v>O05625C0111119242.2235</v>
      </c>
    </row>
    <row r="2685" spans="1:19" x14ac:dyDescent="0.25">
      <c r="A2685" s="1" t="s">
        <v>3134</v>
      </c>
      <c r="B2685" s="1" t="s">
        <v>426</v>
      </c>
      <c r="C2685" s="1" t="s">
        <v>62</v>
      </c>
      <c r="D2685" s="1" t="str">
        <f>VLOOKUP(C2685,Products[],2,FALSE)</f>
        <v>Mobile Accessories Lite 346</v>
      </c>
      <c r="E2685" s="1" t="str">
        <f>VLOOKUP(Orders[[#This Row],[ProductID]],Products[],3,FALSE)</f>
        <v>Electronics</v>
      </c>
      <c r="F2685" s="1" t="s">
        <v>152</v>
      </c>
      <c r="G2685" s="1" t="str">
        <f>_xlfn.XLOOKUP(Orders[[#This Row],[CustomerID]],'Customers'!A:A,'Customers'!E:E)</f>
        <v>consumer</v>
      </c>
      <c r="H2685" s="2">
        <v>45544</v>
      </c>
      <c r="I2685" s="2">
        <v>45546</v>
      </c>
      <c r="J2685">
        <v>23</v>
      </c>
      <c r="K2685">
        <v>1738.09</v>
      </c>
      <c r="L2685">
        <v>0</v>
      </c>
      <c r="M2685" s="1" t="s">
        <v>43</v>
      </c>
      <c r="N2685" s="1" t="s">
        <v>34</v>
      </c>
      <c r="O2685" s="1" t="s">
        <v>21</v>
      </c>
      <c r="P2685" s="3">
        <f>Orders[[#This Row],[Quantity]]*Orders[[#This Row],[UnitPrice]]*(1-Orders[[#This Row],[Discount]])</f>
        <v>39976.07</v>
      </c>
      <c r="Q2685" s="1" t="str">
        <f>IF(AND(Orders[[#This Row],[Order Value]]&gt;50000,Orders[[#This Row],[Status]]="Completed"),"Yes","No")</f>
        <v>No</v>
      </c>
      <c r="R2685" s="1" t="str">
        <f>IF(OR(Orders[[#This Row],[Region]]="Dhaka",Orders[[#This Row],[Region]]="Chattogram"),"Priority","Standard")</f>
        <v>Standard</v>
      </c>
      <c r="S2685" s="1" t="str">
        <f>_xlfn.CONCAT(Orders[[#This Row],[OrderID]],Orders[[#This Row],[CustomerID]],Orders[[#This Row],[Order Value]])</f>
        <v>O01188C017139976.07</v>
      </c>
    </row>
    <row r="2686" spans="1:19" x14ac:dyDescent="0.25">
      <c r="A2686" s="1" t="s">
        <v>3135</v>
      </c>
      <c r="B2686" s="1" t="s">
        <v>656</v>
      </c>
      <c r="C2686" s="1" t="s">
        <v>141</v>
      </c>
      <c r="D2686" s="1" t="str">
        <f>VLOOKUP(C2686,Products[],2,FALSE)</f>
        <v>Footwear Deluxe 366</v>
      </c>
      <c r="E2686" s="1" t="str">
        <f>VLOOKUP(Orders[[#This Row],[ProductID]],Products[],3,FALSE)</f>
        <v>Apparel</v>
      </c>
      <c r="F2686" s="1" t="s">
        <v>79</v>
      </c>
      <c r="G2686" s="1" t="str">
        <f>_xlfn.XLOOKUP(Orders[[#This Row],[CustomerID]],'Customers'!A:A,'Customers'!E:E)</f>
        <v>Consumer</v>
      </c>
      <c r="H2686" s="2">
        <v>45840</v>
      </c>
      <c r="I2686" s="2">
        <v>45850</v>
      </c>
      <c r="J2686">
        <v>3</v>
      </c>
      <c r="K2686">
        <v>4787.3900000000003</v>
      </c>
      <c r="L2686">
        <v>0</v>
      </c>
      <c r="M2686" s="1" t="s">
        <v>14</v>
      </c>
      <c r="N2686" s="1" t="s">
        <v>28</v>
      </c>
      <c r="O2686" s="1" t="s">
        <v>21</v>
      </c>
      <c r="P2686" s="3">
        <f>Orders[[#This Row],[Quantity]]*Orders[[#This Row],[UnitPrice]]*(1-Orders[[#This Row],[Discount]])</f>
        <v>14362.170000000002</v>
      </c>
      <c r="Q2686" s="1" t="str">
        <f>IF(AND(Orders[[#This Row],[Order Value]]&gt;50000,Orders[[#This Row],[Status]]="Completed"),"Yes","No")</f>
        <v>No</v>
      </c>
      <c r="R2686" s="1" t="str">
        <f>IF(OR(Orders[[#This Row],[Region]]="Dhaka",Orders[[#This Row],[Region]]="Chattogram"),"Priority","Standard")</f>
        <v>Standard</v>
      </c>
      <c r="S2686" s="1" t="str">
        <f>_xlfn.CONCAT(Orders[[#This Row],[OrderID]],Orders[[#This Row],[CustomerID]],Orders[[#This Row],[Order Value]])</f>
        <v>O01198C006014362.17</v>
      </c>
    </row>
    <row r="2687" spans="1:19" x14ac:dyDescent="0.25">
      <c r="A2687" s="1" t="s">
        <v>3136</v>
      </c>
      <c r="B2687" s="1" t="s">
        <v>975</v>
      </c>
      <c r="C2687" s="1" t="s">
        <v>108</v>
      </c>
      <c r="D2687" s="1" t="str">
        <f>VLOOKUP(C2687,Products[],2,FALSE)</f>
        <v>Men Max 446</v>
      </c>
      <c r="E2687" s="1" t="str">
        <f>VLOOKUP(Orders[[#This Row],[ProductID]],Products[],3,FALSE)</f>
        <v>Apparel</v>
      </c>
      <c r="F2687" s="1" t="s">
        <v>82</v>
      </c>
      <c r="G2687" s="1" t="str">
        <f>_xlfn.XLOOKUP(Orders[[#This Row],[CustomerID]],'Customers'!A:A,'Customers'!E:E)</f>
        <v>Home Office</v>
      </c>
      <c r="H2687" s="2">
        <v>45418</v>
      </c>
      <c r="I2687" s="2">
        <v>45429</v>
      </c>
      <c r="J2687">
        <v>13</v>
      </c>
      <c r="K2687">
        <v>3270.57</v>
      </c>
      <c r="L2687">
        <v>0.15</v>
      </c>
      <c r="M2687" s="1" t="s">
        <v>43</v>
      </c>
      <c r="N2687" s="1" t="s">
        <v>34</v>
      </c>
      <c r="O2687" s="1" t="s">
        <v>21</v>
      </c>
      <c r="P2687" s="3">
        <f>Orders[[#This Row],[Quantity]]*Orders[[#This Row],[UnitPrice]]*(1-Orders[[#This Row],[Discount]])</f>
        <v>36139.798500000004</v>
      </c>
      <c r="Q2687" s="1" t="str">
        <f>IF(AND(Orders[[#This Row],[Order Value]]&gt;50000,Orders[[#This Row],[Status]]="Completed"),"Yes","No")</f>
        <v>No</v>
      </c>
      <c r="R2687" s="1" t="str">
        <f>IF(OR(Orders[[#This Row],[Region]]="Dhaka",Orders[[#This Row],[Region]]="Chattogram"),"Priority","Standard")</f>
        <v>Standard</v>
      </c>
      <c r="S2687" s="1" t="str">
        <f>_xlfn.CONCAT(Orders[[#This Row],[OrderID]],Orders[[#This Row],[CustomerID]],Orders[[#This Row],[Order Value]])</f>
        <v>O04364C022336139.7985</v>
      </c>
    </row>
    <row r="2688" spans="1:19" x14ac:dyDescent="0.25">
      <c r="A2688" s="1" t="s">
        <v>3137</v>
      </c>
      <c r="B2688" s="1" t="s">
        <v>656</v>
      </c>
      <c r="C2688" s="1" t="s">
        <v>73</v>
      </c>
      <c r="D2688" s="1" t="str">
        <f>VLOOKUP(C2688,Products[],2,FALSE)</f>
        <v>Mobile Accessories Max 508</v>
      </c>
      <c r="E2688" s="1" t="str">
        <f>VLOOKUP(Orders[[#This Row],[ProductID]],Products[],3,FALSE)</f>
        <v>Electronics</v>
      </c>
      <c r="F2688" s="1" t="s">
        <v>33</v>
      </c>
      <c r="G2688" s="1" t="str">
        <f>_xlfn.XLOOKUP(Orders[[#This Row],[CustomerID]],'Customers'!A:A,'Customers'!E:E)</f>
        <v>Consumer</v>
      </c>
      <c r="H2688" s="2">
        <v>45601</v>
      </c>
      <c r="I2688" s="2">
        <v>45611</v>
      </c>
      <c r="J2688">
        <v>24</v>
      </c>
      <c r="K2688">
        <v>4036.25</v>
      </c>
      <c r="L2688">
        <v>0.2</v>
      </c>
      <c r="M2688" s="1" t="s">
        <v>52</v>
      </c>
      <c r="N2688" s="1" t="s">
        <v>34</v>
      </c>
      <c r="O2688" s="1" t="s">
        <v>35</v>
      </c>
      <c r="P2688" s="3">
        <f>Orders[[#This Row],[Quantity]]*Orders[[#This Row],[UnitPrice]]*(1-Orders[[#This Row],[Discount]])</f>
        <v>77496</v>
      </c>
      <c r="Q2688" s="1" t="str">
        <f>IF(AND(Orders[[#This Row],[Order Value]]&gt;50000,Orders[[#This Row],[Status]]="Completed"),"Yes","No")</f>
        <v>Yes</v>
      </c>
      <c r="R2688" s="1" t="str">
        <f>IF(OR(Orders[[#This Row],[Region]]="Dhaka",Orders[[#This Row],[Region]]="Chattogram"),"Priority","Standard")</f>
        <v>Priority</v>
      </c>
      <c r="S2688" s="1" t="str">
        <f>_xlfn.CONCAT(Orders[[#This Row],[OrderID]],Orders[[#This Row],[CustomerID]],Orders[[#This Row],[Order Value]])</f>
        <v>O04586C006077496</v>
      </c>
    </row>
    <row r="2689" spans="1:19" x14ac:dyDescent="0.25">
      <c r="A2689" s="1" t="s">
        <v>3138</v>
      </c>
      <c r="B2689" s="1" t="s">
        <v>1594</v>
      </c>
      <c r="C2689" s="1" t="s">
        <v>41</v>
      </c>
      <c r="D2689" s="1" t="str">
        <f>VLOOKUP(C2689,Products[],2,FALSE)</f>
        <v>Personal Care Mini 941</v>
      </c>
      <c r="E2689" s="1" t="str">
        <f>VLOOKUP(Orders[[#This Row],[ProductID]],Products[],3,FALSE)</f>
        <v>Groceries</v>
      </c>
      <c r="F2689" s="1" t="s">
        <v>105</v>
      </c>
      <c r="G2689" s="1" t="str">
        <f>_xlfn.XLOOKUP(Orders[[#This Row],[CustomerID]],'Customers'!A:A,'Customers'!E:E)</f>
        <v>SMB</v>
      </c>
      <c r="H2689" s="2">
        <v>45499</v>
      </c>
      <c r="I2689" s="2">
        <v>45511</v>
      </c>
      <c r="J2689">
        <v>21</v>
      </c>
      <c r="K2689">
        <v>2729.77</v>
      </c>
      <c r="L2689">
        <v>0</v>
      </c>
      <c r="M2689" s="1" t="s">
        <v>20</v>
      </c>
      <c r="N2689" s="1" t="s">
        <v>34</v>
      </c>
      <c r="O2689" s="1" t="s">
        <v>35</v>
      </c>
      <c r="P2689" s="3">
        <f>Orders[[#This Row],[Quantity]]*Orders[[#This Row],[UnitPrice]]*(1-Orders[[#This Row],[Discount]])</f>
        <v>57325.17</v>
      </c>
      <c r="Q2689" s="1" t="str">
        <f>IF(AND(Orders[[#This Row],[Order Value]]&gt;50000,Orders[[#This Row],[Status]]="Completed"),"Yes","No")</f>
        <v>Yes</v>
      </c>
      <c r="R2689" s="1" t="str">
        <f>IF(OR(Orders[[#This Row],[Region]]="Dhaka",Orders[[#This Row],[Region]]="Chattogram"),"Priority","Standard")</f>
        <v>Priority</v>
      </c>
      <c r="S2689" s="1" t="str">
        <f>_xlfn.CONCAT(Orders[[#This Row],[OrderID]],Orders[[#This Row],[CustomerID]],Orders[[#This Row],[Order Value]])</f>
        <v>O01730C019157325.17</v>
      </c>
    </row>
    <row r="2690" spans="1:19" x14ac:dyDescent="0.25">
      <c r="A2690" s="1" t="s">
        <v>3139</v>
      </c>
      <c r="B2690" s="1" t="s">
        <v>1122</v>
      </c>
      <c r="C2690" s="1" t="s">
        <v>141</v>
      </c>
      <c r="D2690" s="1" t="str">
        <f>VLOOKUP(C2690,Products[],2,FALSE)</f>
        <v>Footwear Deluxe 366</v>
      </c>
      <c r="E2690" s="1" t="str">
        <f>VLOOKUP(Orders[[#This Row],[ProductID]],Products[],3,FALSE)</f>
        <v>Apparel</v>
      </c>
      <c r="F2690" s="1" t="s">
        <v>55</v>
      </c>
      <c r="G2690" s="1" t="str">
        <f>_xlfn.XLOOKUP(Orders[[#This Row],[CustomerID]],'Customers'!A:A,'Customers'!E:E)</f>
        <v>Consumer</v>
      </c>
      <c r="H2690" s="2">
        <v>45738</v>
      </c>
      <c r="I2690" s="2">
        <v>45741</v>
      </c>
      <c r="J2690">
        <v>19</v>
      </c>
      <c r="K2690">
        <v>7182.78</v>
      </c>
      <c r="L2690">
        <v>0.05</v>
      </c>
      <c r="M2690" s="1" t="s">
        <v>43</v>
      </c>
      <c r="N2690" s="1" t="s">
        <v>34</v>
      </c>
      <c r="O2690" s="1" t="s">
        <v>21</v>
      </c>
      <c r="P2690" s="3">
        <f>Orders[[#This Row],[Quantity]]*Orders[[#This Row],[UnitPrice]]*(1-Orders[[#This Row],[Discount]])</f>
        <v>129649.179</v>
      </c>
      <c r="Q2690" s="1" t="str">
        <f>IF(AND(Orders[[#This Row],[Order Value]]&gt;50000,Orders[[#This Row],[Status]]="Completed"),"Yes","No")</f>
        <v>Yes</v>
      </c>
      <c r="R2690" s="1" t="str">
        <f>IF(OR(Orders[[#This Row],[Region]]="Dhaka",Orders[[#This Row],[Region]]="Chattogram"),"Priority","Standard")</f>
        <v>Standard</v>
      </c>
      <c r="S2690" s="1" t="str">
        <f>_xlfn.CONCAT(Orders[[#This Row],[OrderID]],Orders[[#This Row],[CustomerID]],Orders[[#This Row],[Order Value]])</f>
        <v>O03446C0413129649.179</v>
      </c>
    </row>
    <row r="2691" spans="1:19" x14ac:dyDescent="0.25">
      <c r="A2691" s="1" t="s">
        <v>3140</v>
      </c>
      <c r="B2691" s="1" t="s">
        <v>672</v>
      </c>
      <c r="C2691" s="1" t="s">
        <v>154</v>
      </c>
      <c r="D2691" s="1" t="str">
        <f>VLOOKUP(C2691,Products[],2,FALSE)</f>
        <v>Household Standard 873</v>
      </c>
      <c r="E2691" s="1" t="str">
        <f>VLOOKUP(Orders[[#This Row],[ProductID]],Products[],3,FALSE)</f>
        <v>Groceries</v>
      </c>
      <c r="F2691" s="1" t="s">
        <v>59</v>
      </c>
      <c r="G2691" s="1" t="str">
        <f>_xlfn.XLOOKUP(Orders[[#This Row],[CustomerID]],'Customers'!A:A,'Customers'!E:E)</f>
        <v>SMB</v>
      </c>
      <c r="H2691" s="2">
        <v>45649</v>
      </c>
      <c r="I2691" s="2">
        <v>45649</v>
      </c>
      <c r="J2691">
        <v>3</v>
      </c>
      <c r="K2691">
        <v>4170.3599999999997</v>
      </c>
      <c r="L2691">
        <v>0.15</v>
      </c>
      <c r="M2691" s="1" t="s">
        <v>39</v>
      </c>
      <c r="N2691" s="1" t="s">
        <v>28</v>
      </c>
      <c r="O2691" s="1" t="s">
        <v>35</v>
      </c>
      <c r="P2691" s="3">
        <f>Orders[[#This Row],[Quantity]]*Orders[[#This Row],[UnitPrice]]*(1-Orders[[#This Row],[Discount]])</f>
        <v>10634.417999999998</v>
      </c>
      <c r="Q2691" s="1" t="str">
        <f>IF(AND(Orders[[#This Row],[Order Value]]&gt;50000,Orders[[#This Row],[Status]]="Completed"),"Yes","No")</f>
        <v>No</v>
      </c>
      <c r="R2691" s="1" t="str">
        <f>IF(OR(Orders[[#This Row],[Region]]="Dhaka",Orders[[#This Row],[Region]]="Chattogram"),"Priority","Standard")</f>
        <v>Standard</v>
      </c>
      <c r="S2691" s="1" t="str">
        <f>_xlfn.CONCAT(Orders[[#This Row],[OrderID]],Orders[[#This Row],[CustomerID]],Orders[[#This Row],[Order Value]])</f>
        <v>O03980C003610634.418</v>
      </c>
    </row>
    <row r="2692" spans="1:19" x14ac:dyDescent="0.25">
      <c r="A2692" s="1" t="s">
        <v>3141</v>
      </c>
      <c r="B2692" s="1" t="s">
        <v>1106</v>
      </c>
      <c r="C2692" s="1" t="s">
        <v>133</v>
      </c>
      <c r="D2692" s="1" t="str">
        <f>VLOOKUP(C2692,Products[],2,FALSE)</f>
        <v>Paper Eco 932</v>
      </c>
      <c r="E2692" s="1" t="str">
        <f>VLOOKUP(Orders[[#This Row],[ProductID]],Products[],3,FALSE)</f>
        <v>Office Supplies</v>
      </c>
      <c r="F2692" s="1" t="s">
        <v>13</v>
      </c>
      <c r="G2692" s="1" t="str">
        <f>_xlfn.XLOOKUP(Orders[[#This Row],[CustomerID]],'Customers'!A:A,'Customers'!E:E)</f>
        <v>Corporate</v>
      </c>
      <c r="H2692" s="2">
        <v>46004</v>
      </c>
      <c r="I2692" s="2">
        <v>46007</v>
      </c>
      <c r="J2692">
        <v>13</v>
      </c>
      <c r="K2692">
        <v>5864.19</v>
      </c>
      <c r="L2692">
        <v>0.2</v>
      </c>
      <c r="M2692" s="1" t="s">
        <v>52</v>
      </c>
      <c r="N2692" s="1" t="s">
        <v>84</v>
      </c>
      <c r="O2692" s="1" t="s">
        <v>21</v>
      </c>
      <c r="P2692" s="3">
        <f>Orders[[#This Row],[Quantity]]*Orders[[#This Row],[UnitPrice]]*(1-Orders[[#This Row],[Discount]])</f>
        <v>60987.576000000001</v>
      </c>
      <c r="Q2692" s="1" t="str">
        <f>IF(AND(Orders[[#This Row],[Order Value]]&gt;50000,Orders[[#This Row],[Status]]="Completed"),"Yes","No")</f>
        <v>No</v>
      </c>
      <c r="R2692" s="1" t="str">
        <f>IF(OR(Orders[[#This Row],[Region]]="Dhaka",Orders[[#This Row],[Region]]="Chattogram"),"Priority","Standard")</f>
        <v>Priority</v>
      </c>
      <c r="S2692" s="1" t="str">
        <f>_xlfn.CONCAT(Orders[[#This Row],[OrderID]],Orders[[#This Row],[CustomerID]],Orders[[#This Row],[Order Value]])</f>
        <v>O04854C011160987.576</v>
      </c>
    </row>
    <row r="2693" spans="1:19" x14ac:dyDescent="0.25">
      <c r="A2693" s="1" t="s">
        <v>3142</v>
      </c>
      <c r="B2693" s="1" t="s">
        <v>482</v>
      </c>
      <c r="C2693" s="1" t="s">
        <v>32</v>
      </c>
      <c r="D2693" s="1" t="str">
        <f>VLOOKUP(C2693,Products[],2,FALSE)</f>
        <v>Binders Max 146</v>
      </c>
      <c r="E2693" s="1" t="str">
        <f>VLOOKUP(Orders[[#This Row],[ProductID]],Products[],3,FALSE)</f>
        <v>Office Supplies</v>
      </c>
      <c r="F2693" s="1" t="s">
        <v>19</v>
      </c>
      <c r="G2693" s="1" t="str">
        <f>_xlfn.XLOOKUP(Orders[[#This Row],[CustomerID]],'Customers'!A:A,'Customers'!E:E)</f>
        <v>SMB</v>
      </c>
      <c r="H2693" s="2">
        <v>45958</v>
      </c>
      <c r="I2693" s="2">
        <v>45957</v>
      </c>
      <c r="J2693">
        <v>10</v>
      </c>
      <c r="K2693">
        <v>1726.01</v>
      </c>
      <c r="L2693">
        <v>0</v>
      </c>
      <c r="M2693" s="1" t="s">
        <v>43</v>
      </c>
      <c r="N2693" s="1" t="s">
        <v>34</v>
      </c>
      <c r="O2693" s="1" t="s">
        <v>24</v>
      </c>
      <c r="P2693" s="3">
        <f>Orders[[#This Row],[Quantity]]*Orders[[#This Row],[UnitPrice]]*(1-Orders[[#This Row],[Discount]])</f>
        <v>17260.099999999999</v>
      </c>
      <c r="Q2693" s="1" t="str">
        <f>IF(AND(Orders[[#This Row],[Order Value]]&gt;50000,Orders[[#This Row],[Status]]="Completed"),"Yes","No")</f>
        <v>No</v>
      </c>
      <c r="R2693" s="1" t="str">
        <f>IF(OR(Orders[[#This Row],[Region]]="Dhaka",Orders[[#This Row],[Region]]="Chattogram"),"Priority","Standard")</f>
        <v>Standard</v>
      </c>
      <c r="S2693" s="1" t="str">
        <f>_xlfn.CONCAT(Orders[[#This Row],[OrderID]],Orders[[#This Row],[CustomerID]],Orders[[#This Row],[Order Value]])</f>
        <v>O04553C046717260.1</v>
      </c>
    </row>
    <row r="2694" spans="1:19" x14ac:dyDescent="0.25">
      <c r="A2694" s="1" t="s">
        <v>3143</v>
      </c>
      <c r="B2694" s="1" t="s">
        <v>1007</v>
      </c>
      <c r="C2694" s="1" t="s">
        <v>176</v>
      </c>
      <c r="D2694" s="1" t="str">
        <f>VLOOKUP(C2694,Products[],2,FALSE)</f>
        <v>Decor Standard 312 (New)</v>
      </c>
      <c r="E2694" s="1" t="str">
        <f>VLOOKUP(Orders[[#This Row],[ProductID]],Products[],3,FALSE)</f>
        <v>Furniture</v>
      </c>
      <c r="F2694" s="1" t="s">
        <v>59</v>
      </c>
      <c r="G2694" s="1" t="str">
        <f>_xlfn.XLOOKUP(Orders[[#This Row],[CustomerID]],'Customers'!A:A,'Customers'!E:E)</f>
        <v>Home Office</v>
      </c>
      <c r="H2694" s="2">
        <v>45667</v>
      </c>
      <c r="I2694" s="2">
        <v>45672</v>
      </c>
      <c r="J2694">
        <v>16</v>
      </c>
      <c r="K2694">
        <v>5280.77</v>
      </c>
      <c r="L2694">
        <v>0.05</v>
      </c>
      <c r="M2694" s="1" t="s">
        <v>20</v>
      </c>
      <c r="N2694" s="1" t="s">
        <v>28</v>
      </c>
      <c r="O2694" s="1" t="s">
        <v>35</v>
      </c>
      <c r="P2694" s="3">
        <f>Orders[[#This Row],[Quantity]]*Orders[[#This Row],[UnitPrice]]*(1-Orders[[#This Row],[Discount]])</f>
        <v>80267.703999999998</v>
      </c>
      <c r="Q2694" s="1" t="str">
        <f>IF(AND(Orders[[#This Row],[Order Value]]&gt;50000,Orders[[#This Row],[Status]]="Completed"),"Yes","No")</f>
        <v>No</v>
      </c>
      <c r="R2694" s="1" t="str">
        <f>IF(OR(Orders[[#This Row],[Region]]="Dhaka",Orders[[#This Row],[Region]]="Chattogram"),"Priority","Standard")</f>
        <v>Priority</v>
      </c>
      <c r="S2694" s="1" t="str">
        <f>_xlfn.CONCAT(Orders[[#This Row],[OrderID]],Orders[[#This Row],[CustomerID]],Orders[[#This Row],[Order Value]])</f>
        <v>O04300C030780267.704</v>
      </c>
    </row>
    <row r="2695" spans="1:19" x14ac:dyDescent="0.25">
      <c r="A2695" s="1" t="s">
        <v>3144</v>
      </c>
      <c r="B2695" s="1" t="s">
        <v>438</v>
      </c>
      <c r="C2695" s="1" t="s">
        <v>138</v>
      </c>
      <c r="D2695" s="1" t="str">
        <f>VLOOKUP(C2695,Products[],2,FALSE)</f>
        <v>Pens Deluxe 654</v>
      </c>
      <c r="E2695" s="1" t="str">
        <f>VLOOKUP(Orders[[#This Row],[ProductID]],Products[],3,FALSE)</f>
        <v>Office Supplies</v>
      </c>
      <c r="F2695" s="1" t="s">
        <v>33</v>
      </c>
      <c r="G2695" s="1" t="str">
        <f>_xlfn.XLOOKUP(Orders[[#This Row],[CustomerID]],'Customers'!A:A,'Customers'!E:E)</f>
        <v>consumer</v>
      </c>
      <c r="H2695" s="2">
        <v>45691</v>
      </c>
      <c r="I2695" s="2">
        <v>45693</v>
      </c>
      <c r="J2695">
        <v>6</v>
      </c>
      <c r="K2695">
        <v>7430.38</v>
      </c>
      <c r="L2695">
        <v>0.2</v>
      </c>
      <c r="M2695" s="1" t="s">
        <v>52</v>
      </c>
      <c r="N2695" s="1" t="s">
        <v>34</v>
      </c>
      <c r="O2695" s="1" t="s">
        <v>35</v>
      </c>
      <c r="P2695" s="3">
        <f>Orders[[#This Row],[Quantity]]*Orders[[#This Row],[UnitPrice]]*(1-Orders[[#This Row],[Discount]])</f>
        <v>35665.824000000001</v>
      </c>
      <c r="Q2695" s="1" t="str">
        <f>IF(AND(Orders[[#This Row],[Order Value]]&gt;50000,Orders[[#This Row],[Status]]="Completed"),"Yes","No")</f>
        <v>No</v>
      </c>
      <c r="R2695" s="1" t="str">
        <f>IF(OR(Orders[[#This Row],[Region]]="Dhaka",Orders[[#This Row],[Region]]="Chattogram"),"Priority","Standard")</f>
        <v>Priority</v>
      </c>
      <c r="S2695" s="1" t="str">
        <f>_xlfn.CONCAT(Orders[[#This Row],[OrderID]],Orders[[#This Row],[CustomerID]],Orders[[#This Row],[Order Value]])</f>
        <v>O03096C017635665.824</v>
      </c>
    </row>
    <row r="2696" spans="1:19" x14ac:dyDescent="0.25">
      <c r="A2696" s="1" t="s">
        <v>3145</v>
      </c>
      <c r="B2696" s="1" t="s">
        <v>348</v>
      </c>
      <c r="C2696" s="1" t="s">
        <v>154</v>
      </c>
      <c r="D2696" s="1" t="str">
        <f>VLOOKUP(C2696,Products[],2,FALSE)</f>
        <v>Household Standard 873</v>
      </c>
      <c r="E2696" s="1" t="str">
        <f>VLOOKUP(Orders[[#This Row],[ProductID]],Products[],3,FALSE)</f>
        <v>Groceries</v>
      </c>
      <c r="F2696" s="1" t="s">
        <v>79</v>
      </c>
      <c r="G2696" s="1" t="str">
        <f>_xlfn.XLOOKUP(Orders[[#This Row],[CustomerID]],'Customers'!A:A,'Customers'!E:E)</f>
        <v>Consumer</v>
      </c>
      <c r="H2696" s="2">
        <v>45770</v>
      </c>
      <c r="I2696" s="2">
        <v>45770</v>
      </c>
      <c r="J2696">
        <v>6</v>
      </c>
      <c r="K2696">
        <v>7836.02</v>
      </c>
      <c r="L2696">
        <v>0.15</v>
      </c>
      <c r="M2696" s="1" t="s">
        <v>39</v>
      </c>
      <c r="N2696" s="1" t="s">
        <v>84</v>
      </c>
      <c r="O2696" s="1" t="s">
        <v>29</v>
      </c>
      <c r="P2696" s="3">
        <f>Orders[[#This Row],[Quantity]]*Orders[[#This Row],[UnitPrice]]*(1-Orders[[#This Row],[Discount]])</f>
        <v>39963.702000000005</v>
      </c>
      <c r="Q2696" s="1" t="str">
        <f>IF(AND(Orders[[#This Row],[Order Value]]&gt;50000,Orders[[#This Row],[Status]]="Completed"),"Yes","No")</f>
        <v>No</v>
      </c>
      <c r="R2696" s="1" t="str">
        <f>IF(OR(Orders[[#This Row],[Region]]="Dhaka",Orders[[#This Row],[Region]]="Chattogram"),"Priority","Standard")</f>
        <v>Standard</v>
      </c>
      <c r="S2696" s="1" t="str">
        <f>_xlfn.CONCAT(Orders[[#This Row],[OrderID]],Orders[[#This Row],[CustomerID]],Orders[[#This Row],[Order Value]])</f>
        <v>O00880C001339963.702</v>
      </c>
    </row>
    <row r="2697" spans="1:19" x14ac:dyDescent="0.25">
      <c r="A2697" s="1" t="s">
        <v>3146</v>
      </c>
      <c r="B2697" s="1" t="s">
        <v>263</v>
      </c>
      <c r="C2697" s="1" t="s">
        <v>218</v>
      </c>
      <c r="D2697" s="1" t="str">
        <f>VLOOKUP(C2697,Products[],2,FALSE)</f>
        <v>Kids Eco 762</v>
      </c>
      <c r="E2697" s="1" t="str">
        <f>VLOOKUP(Orders[[#This Row],[ProductID]],Products[],3,FALSE)</f>
        <v>Apparel</v>
      </c>
      <c r="F2697" s="1" t="s">
        <v>82</v>
      </c>
      <c r="G2697" s="1" t="str">
        <f>_xlfn.XLOOKUP(Orders[[#This Row],[CustomerID]],'Customers'!A:A,'Customers'!E:E)</f>
        <v>Consumer</v>
      </c>
      <c r="H2697" s="2">
        <v>45485</v>
      </c>
      <c r="I2697" s="2">
        <v>45486</v>
      </c>
      <c r="J2697">
        <v>24</v>
      </c>
      <c r="K2697">
        <v>5202.37</v>
      </c>
      <c r="L2697">
        <v>0.1</v>
      </c>
      <c r="M2697" s="1" t="s">
        <v>39</v>
      </c>
      <c r="N2697" s="1" t="s">
        <v>84</v>
      </c>
      <c r="O2697" s="1" t="s">
        <v>21</v>
      </c>
      <c r="P2697" s="3">
        <f>Orders[[#This Row],[Quantity]]*Orders[[#This Row],[UnitPrice]]*(1-Orders[[#This Row],[Discount]])</f>
        <v>112371.19200000001</v>
      </c>
      <c r="Q2697" s="1" t="str">
        <f>IF(AND(Orders[[#This Row],[Order Value]]&gt;50000,Orders[[#This Row],[Status]]="Completed"),"Yes","No")</f>
        <v>No</v>
      </c>
      <c r="R2697" s="1" t="str">
        <f>IF(OR(Orders[[#This Row],[Region]]="Dhaka",Orders[[#This Row],[Region]]="Chattogram"),"Priority","Standard")</f>
        <v>Standard</v>
      </c>
      <c r="S2697" s="1" t="str">
        <f>_xlfn.CONCAT(Orders[[#This Row],[OrderID]],Orders[[#This Row],[CustomerID]],Orders[[#This Row],[Order Value]])</f>
        <v>O04934C0174112371.192</v>
      </c>
    </row>
    <row r="2698" spans="1:19" x14ac:dyDescent="0.25">
      <c r="A2698" s="1" t="s">
        <v>3147</v>
      </c>
      <c r="B2698" s="1" t="s">
        <v>700</v>
      </c>
      <c r="C2698" s="1" t="s">
        <v>54</v>
      </c>
      <c r="D2698" s="1" t="str">
        <f>VLOOKUP(C2698,Products[],2,FALSE)</f>
        <v>Women Lite 643</v>
      </c>
      <c r="E2698" s="1" t="str">
        <f>VLOOKUP(Orders[[#This Row],[ProductID]],Products[],3,FALSE)</f>
        <v>Apparel</v>
      </c>
      <c r="F2698" s="1" t="s">
        <v>47</v>
      </c>
      <c r="G2698" s="1" t="str">
        <f>_xlfn.XLOOKUP(Orders[[#This Row],[CustomerID]],'Customers'!A:A,'Customers'!E:E)</f>
        <v>Home Office</v>
      </c>
      <c r="H2698" s="2">
        <v>45590</v>
      </c>
      <c r="I2698" s="2">
        <v>45597</v>
      </c>
      <c r="J2698">
        <v>13</v>
      </c>
      <c r="K2698">
        <v>1883.62</v>
      </c>
      <c r="L2698">
        <v>0</v>
      </c>
      <c r="M2698" s="1" t="s">
        <v>39</v>
      </c>
      <c r="N2698" s="1" t="s">
        <v>34</v>
      </c>
      <c r="O2698" s="1" t="s">
        <v>21</v>
      </c>
      <c r="P2698" s="3">
        <f>Orders[[#This Row],[Quantity]]*Orders[[#This Row],[UnitPrice]]*(1-Orders[[#This Row],[Discount]])</f>
        <v>24487.059999999998</v>
      </c>
      <c r="Q2698" s="1" t="str">
        <f>IF(AND(Orders[[#This Row],[Order Value]]&gt;50000,Orders[[#This Row],[Status]]="Completed"),"Yes","No")</f>
        <v>No</v>
      </c>
      <c r="R2698" s="1" t="str">
        <f>IF(OR(Orders[[#This Row],[Region]]="Dhaka",Orders[[#This Row],[Region]]="Chattogram"),"Priority","Standard")</f>
        <v>Standard</v>
      </c>
      <c r="S2698" s="1" t="str">
        <f>_xlfn.CONCAT(Orders[[#This Row],[OrderID]],Orders[[#This Row],[CustomerID]],Orders[[#This Row],[Order Value]])</f>
        <v>O00767C033724487.06</v>
      </c>
    </row>
    <row r="2699" spans="1:19" x14ac:dyDescent="0.25">
      <c r="A2699" s="1" t="s">
        <v>3148</v>
      </c>
      <c r="B2699" s="1" t="s">
        <v>273</v>
      </c>
      <c r="C2699" s="1" t="s">
        <v>102</v>
      </c>
      <c r="D2699" s="1" t="str">
        <f>VLOOKUP(C2699,Products[],2,FALSE)</f>
        <v>Pens Mini 821</v>
      </c>
      <c r="E2699" s="1" t="str">
        <f>VLOOKUP(Orders[[#This Row],[ProductID]],Products[],3,FALSE)</f>
        <v>Office Supplies</v>
      </c>
      <c r="F2699" s="1" t="s">
        <v>79</v>
      </c>
      <c r="G2699" s="1" t="str">
        <f>_xlfn.XLOOKUP(Orders[[#This Row],[CustomerID]],'Customers'!A:A,'Customers'!E:E)</f>
        <v>consumer</v>
      </c>
      <c r="H2699" s="2">
        <v>45431</v>
      </c>
      <c r="I2699" s="2">
        <v>45441</v>
      </c>
      <c r="J2699">
        <v>4</v>
      </c>
      <c r="K2699">
        <v>196.08</v>
      </c>
      <c r="L2699">
        <v>0.1</v>
      </c>
      <c r="M2699" s="1" t="s">
        <v>39</v>
      </c>
      <c r="N2699" s="1" t="s">
        <v>15</v>
      </c>
      <c r="O2699" s="1" t="s">
        <v>35</v>
      </c>
      <c r="P2699" s="3">
        <f>Orders[[#This Row],[Quantity]]*Orders[[#This Row],[UnitPrice]]*(1-Orders[[#This Row],[Discount]])</f>
        <v>705.88800000000003</v>
      </c>
      <c r="Q2699" s="1" t="str">
        <f>IF(AND(Orders[[#This Row],[Order Value]]&gt;50000,Orders[[#This Row],[Status]]="Completed"),"Yes","No")</f>
        <v>No</v>
      </c>
      <c r="R2699" s="1" t="str">
        <f>IF(OR(Orders[[#This Row],[Region]]="Dhaka",Orders[[#This Row],[Region]]="Chattogram"),"Priority","Standard")</f>
        <v>Standard</v>
      </c>
      <c r="S2699" s="1" t="str">
        <f>_xlfn.CONCAT(Orders[[#This Row],[OrderID]],Orders[[#This Row],[CustomerID]],Orders[[#This Row],[Order Value]])</f>
        <v>O03992C0057705.888</v>
      </c>
    </row>
    <row r="2700" spans="1:19" x14ac:dyDescent="0.25">
      <c r="A2700" s="1" t="s">
        <v>3149</v>
      </c>
      <c r="B2700" s="1" t="s">
        <v>94</v>
      </c>
      <c r="C2700" s="1" t="s">
        <v>54</v>
      </c>
      <c r="D2700" s="1" t="str">
        <f>VLOOKUP(C2700,Products[],2,FALSE)</f>
        <v>Women Lite 643</v>
      </c>
      <c r="E2700" s="1" t="str">
        <f>VLOOKUP(Orders[[#This Row],[ProductID]],Products[],3,FALSE)</f>
        <v>Apparel</v>
      </c>
      <c r="F2700" s="1" t="s">
        <v>19</v>
      </c>
      <c r="G2700" s="1" t="str">
        <f>_xlfn.XLOOKUP(Orders[[#This Row],[CustomerID]],'Customers'!A:A,'Customers'!E:E)</f>
        <v>consumer</v>
      </c>
      <c r="H2700" s="2">
        <v>45471</v>
      </c>
      <c r="I2700" s="2">
        <v>45485</v>
      </c>
      <c r="J2700">
        <v>23</v>
      </c>
      <c r="K2700">
        <v>5081.97</v>
      </c>
      <c r="L2700">
        <v>0</v>
      </c>
      <c r="M2700" s="1" t="s">
        <v>43</v>
      </c>
      <c r="N2700" s="1" t="s">
        <v>34</v>
      </c>
      <c r="O2700" s="1" t="s">
        <v>24</v>
      </c>
      <c r="P2700" s="3">
        <f>Orders[[#This Row],[Quantity]]*Orders[[#This Row],[UnitPrice]]*(1-Orders[[#This Row],[Discount]])</f>
        <v>116885.31000000001</v>
      </c>
      <c r="Q2700" s="1" t="str">
        <f>IF(AND(Orders[[#This Row],[Order Value]]&gt;50000,Orders[[#This Row],[Status]]="Completed"),"Yes","No")</f>
        <v>Yes</v>
      </c>
      <c r="R2700" s="1" t="str">
        <f>IF(OR(Orders[[#This Row],[Region]]="Dhaka",Orders[[#This Row],[Region]]="Chattogram"),"Priority","Standard")</f>
        <v>Standard</v>
      </c>
      <c r="S2700" s="1" t="str">
        <f>_xlfn.CONCAT(Orders[[#This Row],[OrderID]],Orders[[#This Row],[CustomerID]],Orders[[#This Row],[Order Value]])</f>
        <v>O04152C0407116885.31</v>
      </c>
    </row>
    <row r="2701" spans="1:19" x14ac:dyDescent="0.25">
      <c r="A2701" s="1" t="s">
        <v>3150</v>
      </c>
      <c r="B2701" s="1" t="s">
        <v>224</v>
      </c>
      <c r="C2701" s="1" t="s">
        <v>102</v>
      </c>
      <c r="D2701" s="1" t="str">
        <f>VLOOKUP(C2701,Products[],2,FALSE)</f>
        <v>Pens Mini 821</v>
      </c>
      <c r="E2701" s="1" t="str">
        <f>VLOOKUP(Orders[[#This Row],[ProductID]],Products[],3,FALSE)</f>
        <v>Office Supplies</v>
      </c>
      <c r="F2701" s="1" t="s">
        <v>63</v>
      </c>
      <c r="G2701" s="1" t="str">
        <f>_xlfn.XLOOKUP(Orders[[#This Row],[CustomerID]],'Customers'!A:A,'Customers'!E:E)</f>
        <v>SMB</v>
      </c>
      <c r="H2701" s="2">
        <v>45386</v>
      </c>
      <c r="I2701" s="2">
        <v>45384</v>
      </c>
      <c r="J2701">
        <v>9</v>
      </c>
      <c r="K2701">
        <v>4842.54</v>
      </c>
      <c r="L2701">
        <v>0.1</v>
      </c>
      <c r="M2701" s="1" t="s">
        <v>43</v>
      </c>
      <c r="N2701" s="1" t="s">
        <v>15</v>
      </c>
      <c r="O2701" s="1" t="s">
        <v>24</v>
      </c>
      <c r="P2701" s="3">
        <f>Orders[[#This Row],[Quantity]]*Orders[[#This Row],[UnitPrice]]*(1-Orders[[#This Row],[Discount]])</f>
        <v>39224.574000000001</v>
      </c>
      <c r="Q2701" s="1" t="str">
        <f>IF(AND(Orders[[#This Row],[Order Value]]&gt;50000,Orders[[#This Row],[Status]]="Completed"),"Yes","No")</f>
        <v>No</v>
      </c>
      <c r="R2701" s="1" t="str">
        <f>IF(OR(Orders[[#This Row],[Region]]="Dhaka",Orders[[#This Row],[Region]]="Chattogram"),"Priority","Standard")</f>
        <v>Standard</v>
      </c>
      <c r="S2701" s="1" t="str">
        <f>_xlfn.CONCAT(Orders[[#This Row],[OrderID]],Orders[[#This Row],[CustomerID]],Orders[[#This Row],[Order Value]])</f>
        <v>O01914C048139224.574</v>
      </c>
    </row>
    <row r="2702" spans="1:19" x14ac:dyDescent="0.25">
      <c r="A2702" s="1" t="s">
        <v>3151</v>
      </c>
      <c r="B2702" s="1" t="s">
        <v>936</v>
      </c>
      <c r="C2702" s="1" t="s">
        <v>41</v>
      </c>
      <c r="D2702" s="1" t="str">
        <f>VLOOKUP(C2702,Products[],2,FALSE)</f>
        <v>Personal Care Mini 941</v>
      </c>
      <c r="E2702" s="1" t="str">
        <f>VLOOKUP(Orders[[#This Row],[ProductID]],Products[],3,FALSE)</f>
        <v>Groceries</v>
      </c>
      <c r="F2702" s="1" t="s">
        <v>42</v>
      </c>
      <c r="G2702" s="1" t="str">
        <f>_xlfn.XLOOKUP(Orders[[#This Row],[CustomerID]],'Customers'!A:A,'Customers'!E:E)</f>
        <v>Corporate</v>
      </c>
      <c r="H2702" s="2">
        <v>45314</v>
      </c>
      <c r="I2702" s="2">
        <v>45312</v>
      </c>
      <c r="J2702">
        <v>1</v>
      </c>
      <c r="K2702">
        <v>3628.44</v>
      </c>
      <c r="L2702">
        <v>0.15</v>
      </c>
      <c r="M2702" s="1" t="s">
        <v>20</v>
      </c>
      <c r="N2702" s="1" t="s">
        <v>28</v>
      </c>
      <c r="O2702" s="1" t="s">
        <v>29</v>
      </c>
      <c r="P2702" s="3">
        <f>Orders[[#This Row],[Quantity]]*Orders[[#This Row],[UnitPrice]]*(1-Orders[[#This Row],[Discount]])</f>
        <v>3084.174</v>
      </c>
      <c r="Q2702" s="1" t="str">
        <f>IF(AND(Orders[[#This Row],[Order Value]]&gt;50000,Orders[[#This Row],[Status]]="Completed"),"Yes","No")</f>
        <v>No</v>
      </c>
      <c r="R2702" s="1" t="str">
        <f>IF(OR(Orders[[#This Row],[Region]]="Dhaka",Orders[[#This Row],[Region]]="Chattogram"),"Priority","Standard")</f>
        <v>Priority</v>
      </c>
      <c r="S2702" s="1" t="str">
        <f>_xlfn.CONCAT(Orders[[#This Row],[OrderID]],Orders[[#This Row],[CustomerID]],Orders[[#This Row],[Order Value]])</f>
        <v>O05921C00203084.174</v>
      </c>
    </row>
    <row r="2703" spans="1:19" x14ac:dyDescent="0.25">
      <c r="A2703" s="1" t="s">
        <v>3152</v>
      </c>
      <c r="B2703" s="1" t="s">
        <v>986</v>
      </c>
      <c r="C2703" s="1" t="s">
        <v>22</v>
      </c>
      <c r="D2703" s="1" t="str">
        <f>VLOOKUP(C2703,Products[],2,FALSE)</f>
        <v>Laptops Lite 159</v>
      </c>
      <c r="E2703" s="1" t="str">
        <f>VLOOKUP(Orders[[#This Row],[ProductID]],Products[],3,FALSE)</f>
        <v>Electronics</v>
      </c>
      <c r="F2703" s="1" t="s">
        <v>13</v>
      </c>
      <c r="G2703" s="1" t="str">
        <f>_xlfn.XLOOKUP(Orders[[#This Row],[CustomerID]],'Customers'!A:A,'Customers'!E:E)</f>
        <v>SMB</v>
      </c>
      <c r="H2703" s="2">
        <v>45393</v>
      </c>
      <c r="I2703" s="2">
        <v>45402</v>
      </c>
      <c r="J2703">
        <v>6</v>
      </c>
      <c r="K2703">
        <v>5941.34</v>
      </c>
      <c r="L2703">
        <v>0</v>
      </c>
      <c r="M2703" s="1" t="s">
        <v>52</v>
      </c>
      <c r="N2703" s="1" t="s">
        <v>34</v>
      </c>
      <c r="O2703" s="1" t="s">
        <v>24</v>
      </c>
      <c r="P2703" s="3">
        <f>Orders[[#This Row],[Quantity]]*Orders[[#This Row],[UnitPrice]]*(1-Orders[[#This Row],[Discount]])</f>
        <v>35648.04</v>
      </c>
      <c r="Q2703" s="1" t="str">
        <f>IF(AND(Orders[[#This Row],[Order Value]]&gt;50000,Orders[[#This Row],[Status]]="Completed"),"Yes","No")</f>
        <v>No</v>
      </c>
      <c r="R2703" s="1" t="str">
        <f>IF(OR(Orders[[#This Row],[Region]]="Dhaka",Orders[[#This Row],[Region]]="Chattogram"),"Priority","Standard")</f>
        <v>Priority</v>
      </c>
      <c r="S2703" s="1" t="str">
        <f>_xlfn.CONCAT(Orders[[#This Row],[OrderID]],Orders[[#This Row],[CustomerID]],Orders[[#This Row],[Order Value]])</f>
        <v>O05419C001835648.04</v>
      </c>
    </row>
    <row r="2704" spans="1:19" x14ac:dyDescent="0.25">
      <c r="A2704" s="1" t="s">
        <v>3153</v>
      </c>
      <c r="B2704" s="1" t="s">
        <v>274</v>
      </c>
      <c r="C2704" s="1" t="s">
        <v>212</v>
      </c>
      <c r="D2704" s="1" t="str">
        <f>VLOOKUP(C2704,Products[],2,FALSE)</f>
        <v>Binders Lite 858</v>
      </c>
      <c r="E2704" s="1" t="str">
        <f>VLOOKUP(Orders[[#This Row],[ProductID]],Products[],3,FALSE)</f>
        <v>Office Supplies</v>
      </c>
      <c r="F2704" s="1" t="s">
        <v>63</v>
      </c>
      <c r="G2704" s="1" t="str">
        <f>_xlfn.XLOOKUP(Orders[[#This Row],[CustomerID]],'Customers'!A:A,'Customers'!E:E)</f>
        <v>SMB</v>
      </c>
      <c r="H2704" s="2">
        <v>45523</v>
      </c>
      <c r="I2704" s="2">
        <v>45536</v>
      </c>
      <c r="J2704">
        <v>14</v>
      </c>
      <c r="K2704">
        <v>2456.81</v>
      </c>
      <c r="L2704">
        <v>0</v>
      </c>
      <c r="M2704" s="1" t="s">
        <v>52</v>
      </c>
      <c r="N2704" s="1" t="s">
        <v>84</v>
      </c>
      <c r="O2704" s="1" t="s">
        <v>35</v>
      </c>
      <c r="P2704" s="3">
        <f>Orders[[#This Row],[Quantity]]*Orders[[#This Row],[UnitPrice]]*(1-Orders[[#This Row],[Discount]])</f>
        <v>34395.339999999997</v>
      </c>
      <c r="Q2704" s="1" t="str">
        <f>IF(AND(Orders[[#This Row],[Order Value]]&gt;50000,Orders[[#This Row],[Status]]="Completed"),"Yes","No")</f>
        <v>No</v>
      </c>
      <c r="R2704" s="1" t="str">
        <f>IF(OR(Orders[[#This Row],[Region]]="Dhaka",Orders[[#This Row],[Region]]="Chattogram"),"Priority","Standard")</f>
        <v>Priority</v>
      </c>
      <c r="S2704" s="1" t="str">
        <f>_xlfn.CONCAT(Orders[[#This Row],[OrderID]],Orders[[#This Row],[CustomerID]],Orders[[#This Row],[Order Value]])</f>
        <v>O02393C024734395.34</v>
      </c>
    </row>
    <row r="2705" spans="1:19" x14ac:dyDescent="0.25">
      <c r="A2705" s="1" t="s">
        <v>3154</v>
      </c>
      <c r="B2705" s="1" t="s">
        <v>1230</v>
      </c>
      <c r="C2705" s="1" t="s">
        <v>32</v>
      </c>
      <c r="D2705" s="1" t="str">
        <f>VLOOKUP(C2705,Products[],2,FALSE)</f>
        <v>Binders Max 146</v>
      </c>
      <c r="E2705" s="1" t="str">
        <f>VLOOKUP(Orders[[#This Row],[ProductID]],Products[],3,FALSE)</f>
        <v>Office Supplies</v>
      </c>
      <c r="F2705" s="1" t="s">
        <v>51</v>
      </c>
      <c r="G2705" s="1" t="str">
        <f>_xlfn.XLOOKUP(Orders[[#This Row],[CustomerID]],'Customers'!A:A,'Customers'!E:E)</f>
        <v>SMB</v>
      </c>
      <c r="H2705" s="2">
        <v>45318</v>
      </c>
      <c r="I2705" s="2">
        <v>45319</v>
      </c>
      <c r="J2705">
        <v>19</v>
      </c>
      <c r="K2705">
        <v>7789.73</v>
      </c>
      <c r="L2705">
        <v>0.1</v>
      </c>
      <c r="M2705" s="1" t="s">
        <v>52</v>
      </c>
      <c r="N2705" s="1" t="s">
        <v>34</v>
      </c>
      <c r="O2705" s="1" t="s">
        <v>24</v>
      </c>
      <c r="P2705" s="3">
        <f>Orders[[#This Row],[Quantity]]*Orders[[#This Row],[UnitPrice]]*(1-Orders[[#This Row],[Discount]])</f>
        <v>133204.383</v>
      </c>
      <c r="Q2705" s="1" t="str">
        <f>IF(AND(Orders[[#This Row],[Order Value]]&gt;50000,Orders[[#This Row],[Status]]="Completed"),"Yes","No")</f>
        <v>Yes</v>
      </c>
      <c r="R2705" s="1" t="str">
        <f>IF(OR(Orders[[#This Row],[Region]]="Dhaka",Orders[[#This Row],[Region]]="Chattogram"),"Priority","Standard")</f>
        <v>Priority</v>
      </c>
      <c r="S2705" s="1" t="str">
        <f>_xlfn.CONCAT(Orders[[#This Row],[OrderID]],Orders[[#This Row],[CustomerID]],Orders[[#This Row],[Order Value]])</f>
        <v>O03026C0196133204.383</v>
      </c>
    </row>
    <row r="2706" spans="1:19" x14ac:dyDescent="0.25">
      <c r="A2706" s="1" t="s">
        <v>3155</v>
      </c>
      <c r="B2706" s="1" t="s">
        <v>1224</v>
      </c>
      <c r="C2706" s="1" t="s">
        <v>230</v>
      </c>
      <c r="D2706" s="1" t="str">
        <f>VLOOKUP(C2706,Products[],2,FALSE)</f>
        <v>Footwear Eco 532</v>
      </c>
      <c r="E2706" s="1" t="str">
        <f>VLOOKUP(Orders[[#This Row],[ProductID]],Products[],3,FALSE)</f>
        <v>Apparel</v>
      </c>
      <c r="F2706" s="1" t="s">
        <v>79</v>
      </c>
      <c r="G2706" s="1" t="str">
        <f>_xlfn.XLOOKUP(Orders[[#This Row],[CustomerID]],'Customers'!A:A,'Customers'!E:E)</f>
        <v>consumer</v>
      </c>
      <c r="H2706" s="2">
        <v>45934</v>
      </c>
      <c r="I2706" s="2">
        <v>45933</v>
      </c>
      <c r="J2706">
        <v>24</v>
      </c>
      <c r="K2706">
        <v>3600.11</v>
      </c>
      <c r="L2706">
        <v>0</v>
      </c>
      <c r="M2706" s="1" t="s">
        <v>20</v>
      </c>
      <c r="N2706" s="1" t="s">
        <v>84</v>
      </c>
      <c r="O2706" s="1" t="s">
        <v>29</v>
      </c>
      <c r="P2706" s="3">
        <f>Orders[[#This Row],[Quantity]]*Orders[[#This Row],[UnitPrice]]*(1-Orders[[#This Row],[Discount]])</f>
        <v>86402.64</v>
      </c>
      <c r="Q2706" s="1" t="str">
        <f>IF(AND(Orders[[#This Row],[Order Value]]&gt;50000,Orders[[#This Row],[Status]]="Completed"),"Yes","No")</f>
        <v>No</v>
      </c>
      <c r="R2706" s="1" t="str">
        <f>IF(OR(Orders[[#This Row],[Region]]="Dhaka",Orders[[#This Row],[Region]]="Chattogram"),"Priority","Standard")</f>
        <v>Priority</v>
      </c>
      <c r="S2706" s="1" t="str">
        <f>_xlfn.CONCAT(Orders[[#This Row],[OrderID]],Orders[[#This Row],[CustomerID]],Orders[[#This Row],[Order Value]])</f>
        <v>O01610C007186402.64</v>
      </c>
    </row>
    <row r="2707" spans="1:19" x14ac:dyDescent="0.25">
      <c r="A2707" s="1" t="s">
        <v>3156</v>
      </c>
      <c r="B2707" s="1" t="s">
        <v>90</v>
      </c>
      <c r="C2707" s="1" t="s">
        <v>267</v>
      </c>
      <c r="D2707" s="1" t="str">
        <f>VLOOKUP(C2707,Products[],2,FALSE)</f>
        <v>Decor Prime 953</v>
      </c>
      <c r="E2707" s="1" t="str">
        <f>VLOOKUP(Orders[[#This Row],[ProductID]],Products[],3,FALSE)</f>
        <v>Furniture</v>
      </c>
      <c r="F2707" s="1" t="s">
        <v>23</v>
      </c>
      <c r="G2707" s="1" t="str">
        <f>_xlfn.XLOOKUP(Orders[[#This Row],[CustomerID]],'Customers'!A:A,'Customers'!E:E)</f>
        <v>consumer</v>
      </c>
      <c r="H2707" s="2">
        <v>45769</v>
      </c>
      <c r="I2707" s="2">
        <v>45769</v>
      </c>
      <c r="J2707">
        <v>3</v>
      </c>
      <c r="K2707">
        <v>3884.46</v>
      </c>
      <c r="L2707">
        <v>0.05</v>
      </c>
      <c r="M2707" s="1" t="s">
        <v>14</v>
      </c>
      <c r="N2707" s="1" t="s">
        <v>28</v>
      </c>
      <c r="O2707" s="1" t="s">
        <v>21</v>
      </c>
      <c r="P2707" s="3">
        <f>Orders[[#This Row],[Quantity]]*Orders[[#This Row],[UnitPrice]]*(1-Orders[[#This Row],[Discount]])</f>
        <v>11070.711000000001</v>
      </c>
      <c r="Q2707" s="1" t="str">
        <f>IF(AND(Orders[[#This Row],[Order Value]]&gt;50000,Orders[[#This Row],[Status]]="Completed"),"Yes","No")</f>
        <v>No</v>
      </c>
      <c r="R2707" s="1" t="str">
        <f>IF(OR(Orders[[#This Row],[Region]]="Dhaka",Orders[[#This Row],[Region]]="Chattogram"),"Priority","Standard")</f>
        <v>Standard</v>
      </c>
      <c r="S2707" s="1" t="str">
        <f>_xlfn.CONCAT(Orders[[#This Row],[OrderID]],Orders[[#This Row],[CustomerID]],Orders[[#This Row],[Order Value]])</f>
        <v>O05153C014111070.711</v>
      </c>
    </row>
    <row r="2708" spans="1:19" x14ac:dyDescent="0.25">
      <c r="A2708" s="1" t="s">
        <v>3157</v>
      </c>
      <c r="B2708" s="1" t="s">
        <v>1120</v>
      </c>
      <c r="C2708" s="1" t="s">
        <v>160</v>
      </c>
      <c r="D2708" s="1" t="str">
        <f>VLOOKUP(C2708,Products[],2,FALSE)</f>
        <v>Audio Pro 619</v>
      </c>
      <c r="E2708" s="1" t="str">
        <f>VLOOKUP(Orders[[#This Row],[ProductID]],Products[],3,FALSE)</f>
        <v>Electronics</v>
      </c>
      <c r="F2708" s="1" t="s">
        <v>59</v>
      </c>
      <c r="G2708" s="1" t="str">
        <f>_xlfn.XLOOKUP(Orders[[#This Row],[CustomerID]],'Customers'!A:A,'Customers'!E:E)</f>
        <v>Corporate</v>
      </c>
      <c r="H2708" s="2">
        <v>45974</v>
      </c>
      <c r="I2708" s="2">
        <v>45987</v>
      </c>
      <c r="J2708">
        <v>11</v>
      </c>
      <c r="K2708">
        <v>1153.77</v>
      </c>
      <c r="L2708">
        <v>0.05</v>
      </c>
      <c r="M2708" s="1" t="s">
        <v>20</v>
      </c>
      <c r="N2708" s="1" t="s">
        <v>84</v>
      </c>
      <c r="O2708" s="1" t="s">
        <v>24</v>
      </c>
      <c r="P2708" s="3">
        <f>Orders[[#This Row],[Quantity]]*Orders[[#This Row],[UnitPrice]]*(1-Orders[[#This Row],[Discount]])</f>
        <v>12056.896499999999</v>
      </c>
      <c r="Q2708" s="1" t="str">
        <f>IF(AND(Orders[[#This Row],[Order Value]]&gt;50000,Orders[[#This Row],[Status]]="Completed"),"Yes","No")</f>
        <v>No</v>
      </c>
      <c r="R2708" s="1" t="str">
        <f>IF(OR(Orders[[#This Row],[Region]]="Dhaka",Orders[[#This Row],[Region]]="Chattogram"),"Priority","Standard")</f>
        <v>Priority</v>
      </c>
      <c r="S2708" s="1" t="str">
        <f>_xlfn.CONCAT(Orders[[#This Row],[OrderID]],Orders[[#This Row],[CustomerID]],Orders[[#This Row],[Order Value]])</f>
        <v>O05497C043812056.8965</v>
      </c>
    </row>
    <row r="2709" spans="1:19" x14ac:dyDescent="0.25">
      <c r="A2709" s="1" t="s">
        <v>3158</v>
      </c>
      <c r="B2709" s="1" t="s">
        <v>207</v>
      </c>
      <c r="C2709" s="1" t="s">
        <v>267</v>
      </c>
      <c r="D2709" s="1" t="str">
        <f>VLOOKUP(C2709,Products[],2,FALSE)</f>
        <v>Decor Prime 953</v>
      </c>
      <c r="E2709" s="1" t="str">
        <f>VLOOKUP(Orders[[#This Row],[ProductID]],Products[],3,FALSE)</f>
        <v>Furniture</v>
      </c>
      <c r="F2709" s="1" t="s">
        <v>23</v>
      </c>
      <c r="G2709" s="1" t="str">
        <f>_xlfn.XLOOKUP(Orders[[#This Row],[CustomerID]],'Customers'!A:A,'Customers'!E:E)</f>
        <v>consumer</v>
      </c>
      <c r="H2709" s="2">
        <v>45834</v>
      </c>
      <c r="I2709" s="2">
        <v>45834</v>
      </c>
      <c r="J2709">
        <v>24</v>
      </c>
      <c r="K2709">
        <v>3813.69</v>
      </c>
      <c r="L2709">
        <v>0.1</v>
      </c>
      <c r="M2709" s="1" t="s">
        <v>52</v>
      </c>
      <c r="N2709" s="1" t="s">
        <v>34</v>
      </c>
      <c r="O2709" s="1" t="s">
        <v>35</v>
      </c>
      <c r="P2709" s="3">
        <f>Orders[[#This Row],[Quantity]]*Orders[[#This Row],[UnitPrice]]*(1-Orders[[#This Row],[Discount]])</f>
        <v>82375.703999999998</v>
      </c>
      <c r="Q2709" s="1" t="str">
        <f>IF(AND(Orders[[#This Row],[Order Value]]&gt;50000,Orders[[#This Row],[Status]]="Completed"),"Yes","No")</f>
        <v>Yes</v>
      </c>
      <c r="R2709" s="1" t="str">
        <f>IF(OR(Orders[[#This Row],[Region]]="Dhaka",Orders[[#This Row],[Region]]="Chattogram"),"Priority","Standard")</f>
        <v>Priority</v>
      </c>
      <c r="S2709" s="1" t="str">
        <f>_xlfn.CONCAT(Orders[[#This Row],[OrderID]],Orders[[#This Row],[CustomerID]],Orders[[#This Row],[Order Value]])</f>
        <v>O05719C037582375.704</v>
      </c>
    </row>
    <row r="2710" spans="1:19" x14ac:dyDescent="0.25">
      <c r="A2710" s="1" t="s">
        <v>3159</v>
      </c>
      <c r="B2710" s="1" t="s">
        <v>504</v>
      </c>
      <c r="C2710" s="1" t="s">
        <v>157</v>
      </c>
      <c r="D2710" s="1" t="str">
        <f>VLOOKUP(C2710,Products[],2,FALSE)</f>
        <v>Snacks Deluxe 862</v>
      </c>
      <c r="E2710" s="1" t="str">
        <f>VLOOKUP(Orders[[#This Row],[ProductID]],Products[],3,FALSE)</f>
        <v>Groceries</v>
      </c>
      <c r="F2710" s="1" t="s">
        <v>63</v>
      </c>
      <c r="G2710" s="1" t="str">
        <f>_xlfn.XLOOKUP(Orders[[#This Row],[CustomerID]],'Customers'!A:A,'Customers'!E:E)</f>
        <v>Home Office</v>
      </c>
      <c r="H2710" s="2">
        <v>45687</v>
      </c>
      <c r="I2710" s="2">
        <v>45690</v>
      </c>
      <c r="J2710">
        <v>3</v>
      </c>
      <c r="K2710">
        <v>6103.74</v>
      </c>
      <c r="L2710">
        <v>0.1</v>
      </c>
      <c r="M2710" s="1" t="s">
        <v>20</v>
      </c>
      <c r="N2710" s="1" t="s">
        <v>15</v>
      </c>
      <c r="O2710" s="1" t="s">
        <v>21</v>
      </c>
      <c r="P2710" s="3">
        <f>Orders[[#This Row],[Quantity]]*Orders[[#This Row],[UnitPrice]]*(1-Orders[[#This Row],[Discount]])</f>
        <v>16480.098000000002</v>
      </c>
      <c r="Q2710" s="1" t="str">
        <f>IF(AND(Orders[[#This Row],[Order Value]]&gt;50000,Orders[[#This Row],[Status]]="Completed"),"Yes","No")</f>
        <v>No</v>
      </c>
      <c r="R2710" s="1" t="str">
        <f>IF(OR(Orders[[#This Row],[Region]]="Dhaka",Orders[[#This Row],[Region]]="Chattogram"),"Priority","Standard")</f>
        <v>Priority</v>
      </c>
      <c r="S2710" s="1" t="str">
        <f>_xlfn.CONCAT(Orders[[#This Row],[OrderID]],Orders[[#This Row],[CustomerID]],Orders[[#This Row],[Order Value]])</f>
        <v>O00440C008116480.098</v>
      </c>
    </row>
    <row r="2711" spans="1:19" x14ac:dyDescent="0.25">
      <c r="A2711" s="1" t="s">
        <v>3160</v>
      </c>
      <c r="B2711" s="1" t="s">
        <v>17</v>
      </c>
      <c r="C2711" s="1" t="s">
        <v>270</v>
      </c>
      <c r="D2711" s="1" t="str">
        <f>VLOOKUP(C2711,Products[],2,FALSE)</f>
        <v>Storage Mini 899</v>
      </c>
      <c r="E2711" s="1" t="str">
        <f>VLOOKUP(Orders[[#This Row],[ProductID]],Products[],3,FALSE)</f>
        <v>Furniture</v>
      </c>
      <c r="F2711" s="1" t="s">
        <v>51</v>
      </c>
      <c r="G2711" s="1" t="str">
        <f>_xlfn.XLOOKUP(Orders[[#This Row],[CustomerID]],'Customers'!A:A,'Customers'!E:E)</f>
        <v>Corporate</v>
      </c>
      <c r="H2711" s="2">
        <v>45475</v>
      </c>
      <c r="I2711" s="2">
        <v>45476</v>
      </c>
      <c r="J2711">
        <v>9</v>
      </c>
      <c r="K2711">
        <v>7150.09</v>
      </c>
      <c r="L2711">
        <v>0</v>
      </c>
      <c r="M2711" s="1" t="s">
        <v>43</v>
      </c>
      <c r="N2711" s="1" t="s">
        <v>15</v>
      </c>
      <c r="O2711" s="1" t="s">
        <v>35</v>
      </c>
      <c r="P2711" s="3">
        <f>Orders[[#This Row],[Quantity]]*Orders[[#This Row],[UnitPrice]]*(1-Orders[[#This Row],[Discount]])</f>
        <v>64350.81</v>
      </c>
      <c r="Q2711" s="1" t="str">
        <f>IF(AND(Orders[[#This Row],[Order Value]]&gt;50000,Orders[[#This Row],[Status]]="Completed"),"Yes","No")</f>
        <v>No</v>
      </c>
      <c r="R2711" s="1" t="str">
        <f>IF(OR(Orders[[#This Row],[Region]]="Dhaka",Orders[[#This Row],[Region]]="Chattogram"),"Priority","Standard")</f>
        <v>Standard</v>
      </c>
      <c r="S2711" s="1" t="str">
        <f>_xlfn.CONCAT(Orders[[#This Row],[OrderID]],Orders[[#This Row],[CustomerID]],Orders[[#This Row],[Order Value]])</f>
        <v>O03819C000964350.81</v>
      </c>
    </row>
    <row r="2712" spans="1:19" x14ac:dyDescent="0.25">
      <c r="A2712" s="1" t="s">
        <v>3161</v>
      </c>
      <c r="B2712" s="1" t="s">
        <v>1318</v>
      </c>
      <c r="C2712" s="1" t="s">
        <v>46</v>
      </c>
      <c r="D2712" s="1" t="str">
        <f>VLOOKUP(C2712,Products[],2,FALSE)</f>
        <v>Tables Max 631</v>
      </c>
      <c r="E2712" s="1" t="str">
        <f>VLOOKUP(Orders[[#This Row],[ProductID]],Products[],3,FALSE)</f>
        <v>Furniture</v>
      </c>
      <c r="F2712" s="1" t="s">
        <v>51</v>
      </c>
      <c r="G2712" s="1" t="str">
        <f>_xlfn.XLOOKUP(Orders[[#This Row],[CustomerID]],'Customers'!A:A,'Customers'!E:E)</f>
        <v>Home Office</v>
      </c>
      <c r="H2712" s="2">
        <v>45402</v>
      </c>
      <c r="I2712" s="2">
        <v>45416</v>
      </c>
      <c r="J2712">
        <v>10</v>
      </c>
      <c r="K2712">
        <v>547.29</v>
      </c>
      <c r="L2712">
        <v>0</v>
      </c>
      <c r="M2712" s="1" t="s">
        <v>52</v>
      </c>
      <c r="N2712" s="1" t="s">
        <v>28</v>
      </c>
      <c r="O2712" s="1" t="s">
        <v>35</v>
      </c>
      <c r="P2712" s="3">
        <f>Orders[[#This Row],[Quantity]]*Orders[[#This Row],[UnitPrice]]*(1-Orders[[#This Row],[Discount]])</f>
        <v>5472.9</v>
      </c>
      <c r="Q2712" s="1" t="str">
        <f>IF(AND(Orders[[#This Row],[Order Value]]&gt;50000,Orders[[#This Row],[Status]]="Completed"),"Yes","No")</f>
        <v>No</v>
      </c>
      <c r="R2712" s="1" t="str">
        <f>IF(OR(Orders[[#This Row],[Region]]="Dhaka",Orders[[#This Row],[Region]]="Chattogram"),"Priority","Standard")</f>
        <v>Priority</v>
      </c>
      <c r="S2712" s="1" t="str">
        <f>_xlfn.CONCAT(Orders[[#This Row],[OrderID]],Orders[[#This Row],[CustomerID]],Orders[[#This Row],[Order Value]])</f>
        <v>O03916C02305472.9</v>
      </c>
    </row>
    <row r="2713" spans="1:19" x14ac:dyDescent="0.25">
      <c r="A2713" s="1" t="s">
        <v>3162</v>
      </c>
      <c r="B2713" s="1" t="s">
        <v>423</v>
      </c>
      <c r="C2713" s="1" t="s">
        <v>197</v>
      </c>
      <c r="D2713" s="1" t="str">
        <f>VLOOKUP(C2713,Products[],2,FALSE)</f>
        <v>Chairs Prime 149</v>
      </c>
      <c r="E2713" s="1" t="str">
        <f>VLOOKUP(Orders[[#This Row],[ProductID]],Products[],3,FALSE)</f>
        <v>Furniture</v>
      </c>
      <c r="F2713" s="1" t="s">
        <v>23</v>
      </c>
      <c r="G2713" s="1" t="str">
        <f>_xlfn.XLOOKUP(Orders[[#This Row],[CustomerID]],'Customers'!A:A,'Customers'!E:E)</f>
        <v>SMB</v>
      </c>
      <c r="H2713" s="2">
        <v>45703</v>
      </c>
      <c r="I2713" s="2">
        <v>45708</v>
      </c>
      <c r="J2713">
        <v>13</v>
      </c>
      <c r="K2713">
        <v>288.06</v>
      </c>
      <c r="L2713">
        <v>0.15</v>
      </c>
      <c r="M2713" s="1" t="s">
        <v>43</v>
      </c>
      <c r="N2713" s="1" t="s">
        <v>34</v>
      </c>
      <c r="O2713" s="1" t="s">
        <v>29</v>
      </c>
      <c r="P2713" s="3">
        <f>Orders[[#This Row],[Quantity]]*Orders[[#This Row],[UnitPrice]]*(1-Orders[[#This Row],[Discount]])</f>
        <v>3183.0630000000001</v>
      </c>
      <c r="Q2713" s="1" t="str">
        <f>IF(AND(Orders[[#This Row],[Order Value]]&gt;50000,Orders[[#This Row],[Status]]="Completed"),"Yes","No")</f>
        <v>No</v>
      </c>
      <c r="R2713" s="1" t="str">
        <f>IF(OR(Orders[[#This Row],[Region]]="Dhaka",Orders[[#This Row],[Region]]="Chattogram"),"Priority","Standard")</f>
        <v>Standard</v>
      </c>
      <c r="S2713" s="1" t="str">
        <f>_xlfn.CONCAT(Orders[[#This Row],[OrderID]],Orders[[#This Row],[CustomerID]],Orders[[#This Row],[Order Value]])</f>
        <v>O02437C03283183.063</v>
      </c>
    </row>
    <row r="2714" spans="1:19" x14ac:dyDescent="0.25">
      <c r="A2714" s="1" t="s">
        <v>3163</v>
      </c>
      <c r="B2714" s="1" t="s">
        <v>719</v>
      </c>
      <c r="C2714" s="1" t="s">
        <v>191</v>
      </c>
      <c r="D2714" s="1" t="str">
        <f>VLOOKUP(C2714,Products[],2,FALSE)</f>
        <v>Snacks Standard 597</v>
      </c>
      <c r="E2714" s="1" t="str">
        <f>VLOOKUP(Orders[[#This Row],[ProductID]],Products[],3,FALSE)</f>
        <v>Groceries</v>
      </c>
      <c r="F2714" s="1" t="s">
        <v>125</v>
      </c>
      <c r="G2714" s="1" t="str">
        <f>_xlfn.XLOOKUP(Orders[[#This Row],[CustomerID]],'Customers'!A:A,'Customers'!E:E)</f>
        <v>Home Office</v>
      </c>
      <c r="H2714" s="2">
        <v>45446</v>
      </c>
      <c r="I2714" s="2">
        <v>45457</v>
      </c>
      <c r="J2714">
        <v>10</v>
      </c>
      <c r="K2714">
        <v>4396.42</v>
      </c>
      <c r="L2714">
        <v>0</v>
      </c>
      <c r="M2714" s="1" t="s">
        <v>14</v>
      </c>
      <c r="N2714" s="1" t="s">
        <v>34</v>
      </c>
      <c r="O2714" s="1" t="s">
        <v>24</v>
      </c>
      <c r="P2714" s="3">
        <f>Orders[[#This Row],[Quantity]]*Orders[[#This Row],[UnitPrice]]*(1-Orders[[#This Row],[Discount]])</f>
        <v>43964.2</v>
      </c>
      <c r="Q2714" s="1" t="str">
        <f>IF(AND(Orders[[#This Row],[Order Value]]&gt;50000,Orders[[#This Row],[Status]]="Completed"),"Yes","No")</f>
        <v>No</v>
      </c>
      <c r="R2714" s="1" t="str">
        <f>IF(OR(Orders[[#This Row],[Region]]="Dhaka",Orders[[#This Row],[Region]]="Chattogram"),"Priority","Standard")</f>
        <v>Standard</v>
      </c>
      <c r="S2714" s="1" t="str">
        <f>_xlfn.CONCAT(Orders[[#This Row],[OrderID]],Orders[[#This Row],[CustomerID]],Orders[[#This Row],[Order Value]])</f>
        <v>O05669C000543964.2</v>
      </c>
    </row>
    <row r="2715" spans="1:19" x14ac:dyDescent="0.25">
      <c r="A2715" s="1" t="s">
        <v>3164</v>
      </c>
      <c r="B2715" s="1" t="s">
        <v>400</v>
      </c>
      <c r="C2715" s="1" t="s">
        <v>89</v>
      </c>
      <c r="D2715" s="1" t="str">
        <f>VLOOKUP(C2715,Products[],2,FALSE)</f>
        <v>Chairs Mini 737</v>
      </c>
      <c r="E2715" s="1" t="str">
        <f>VLOOKUP(Orders[[#This Row],[ProductID]],Products[],3,FALSE)</f>
        <v>Furniture</v>
      </c>
      <c r="F2715" s="1" t="s">
        <v>55</v>
      </c>
      <c r="G2715" s="1" t="str">
        <f>_xlfn.XLOOKUP(Orders[[#This Row],[CustomerID]],'Customers'!A:A,'Customers'!E:E)</f>
        <v>consumer</v>
      </c>
      <c r="H2715" s="2">
        <v>45794</v>
      </c>
      <c r="I2715" s="2">
        <v>45804</v>
      </c>
      <c r="J2715">
        <v>23</v>
      </c>
      <c r="K2715">
        <v>3471.69</v>
      </c>
      <c r="L2715">
        <v>0</v>
      </c>
      <c r="M2715" s="1" t="s">
        <v>39</v>
      </c>
      <c r="N2715" s="1" t="s">
        <v>34</v>
      </c>
      <c r="O2715" s="1" t="s">
        <v>29</v>
      </c>
      <c r="P2715" s="3">
        <f>Orders[[#This Row],[Quantity]]*Orders[[#This Row],[UnitPrice]]*(1-Orders[[#This Row],[Discount]])</f>
        <v>79848.87</v>
      </c>
      <c r="Q2715" s="1" t="str">
        <f>IF(AND(Orders[[#This Row],[Order Value]]&gt;50000,Orders[[#This Row],[Status]]="Completed"),"Yes","No")</f>
        <v>Yes</v>
      </c>
      <c r="R2715" s="1" t="str">
        <f>IF(OR(Orders[[#This Row],[Region]]="Dhaka",Orders[[#This Row],[Region]]="Chattogram"),"Priority","Standard")</f>
        <v>Standard</v>
      </c>
      <c r="S2715" s="1" t="str">
        <f>_xlfn.CONCAT(Orders[[#This Row],[OrderID]],Orders[[#This Row],[CustomerID]],Orders[[#This Row],[Order Value]])</f>
        <v>O00924C012479848.87</v>
      </c>
    </row>
    <row r="2716" spans="1:19" x14ac:dyDescent="0.25">
      <c r="A2716" s="1" t="s">
        <v>3165</v>
      </c>
      <c r="B2716" s="1" t="s">
        <v>863</v>
      </c>
      <c r="C2716" s="1" t="s">
        <v>178</v>
      </c>
      <c r="D2716" s="1" t="str">
        <f>VLOOKUP(C2716,Products[],2,FALSE)</f>
        <v>Personal Care Mini 570</v>
      </c>
      <c r="E2716" s="1" t="str">
        <f>VLOOKUP(Orders[[#This Row],[ProductID]],Products[],3,FALSE)</f>
        <v>Groceries</v>
      </c>
      <c r="F2716" s="1" t="s">
        <v>55</v>
      </c>
      <c r="G2716" s="1" t="str">
        <f>_xlfn.XLOOKUP(Orders[[#This Row],[CustomerID]],'Customers'!A:A,'Customers'!E:E)</f>
        <v>SMB</v>
      </c>
      <c r="H2716" s="2">
        <v>45329</v>
      </c>
      <c r="I2716" s="2">
        <v>45341</v>
      </c>
      <c r="J2716">
        <v>3</v>
      </c>
      <c r="K2716">
        <v>3137.58</v>
      </c>
      <c r="L2716">
        <v>0.15</v>
      </c>
      <c r="M2716" s="1" t="s">
        <v>14</v>
      </c>
      <c r="N2716" s="1" t="s">
        <v>84</v>
      </c>
      <c r="O2716" s="1" t="s">
        <v>35</v>
      </c>
      <c r="P2716" s="3">
        <f>Orders[[#This Row],[Quantity]]*Orders[[#This Row],[UnitPrice]]*(1-Orders[[#This Row],[Discount]])</f>
        <v>8000.8289999999997</v>
      </c>
      <c r="Q2716" s="1" t="str">
        <f>IF(AND(Orders[[#This Row],[Order Value]]&gt;50000,Orders[[#This Row],[Status]]="Completed"),"Yes","No")</f>
        <v>No</v>
      </c>
      <c r="R2716" s="1" t="str">
        <f>IF(OR(Orders[[#This Row],[Region]]="Dhaka",Orders[[#This Row],[Region]]="Chattogram"),"Priority","Standard")</f>
        <v>Standard</v>
      </c>
      <c r="S2716" s="1" t="str">
        <f>_xlfn.CONCAT(Orders[[#This Row],[OrderID]],Orders[[#This Row],[CustomerID]],Orders[[#This Row],[Order Value]])</f>
        <v>O00128C04198000.829</v>
      </c>
    </row>
    <row r="2717" spans="1:19" x14ac:dyDescent="0.25">
      <c r="A2717" s="1" t="s">
        <v>3166</v>
      </c>
      <c r="B2717" s="1" t="s">
        <v>977</v>
      </c>
      <c r="C2717" s="1" t="s">
        <v>151</v>
      </c>
      <c r="D2717" s="1" t="str">
        <f>VLOOKUP(C2717,Products[],2,FALSE)</f>
        <v>Paper Lite 570</v>
      </c>
      <c r="E2717" s="1" t="str">
        <f>VLOOKUP(Orders[[#This Row],[ProductID]],Products[],3,FALSE)</f>
        <v>Office Supplies</v>
      </c>
      <c r="F2717" s="1" t="s">
        <v>63</v>
      </c>
      <c r="G2717" s="1" t="str">
        <f>_xlfn.XLOOKUP(Orders[[#This Row],[CustomerID]],'Customers'!A:A,'Customers'!E:E)</f>
        <v>consumer</v>
      </c>
      <c r="H2717" s="2">
        <v>45879</v>
      </c>
      <c r="I2717" s="2">
        <v>45889</v>
      </c>
      <c r="J2717">
        <v>15</v>
      </c>
      <c r="K2717">
        <v>5533.74</v>
      </c>
      <c r="L2717">
        <v>0.15</v>
      </c>
      <c r="M2717" s="1" t="s">
        <v>14</v>
      </c>
      <c r="N2717" s="1" t="s">
        <v>34</v>
      </c>
      <c r="O2717" s="1" t="s">
        <v>29</v>
      </c>
      <c r="P2717" s="3">
        <f>Orders[[#This Row],[Quantity]]*Orders[[#This Row],[UnitPrice]]*(1-Orders[[#This Row],[Discount]])</f>
        <v>70555.184999999998</v>
      </c>
      <c r="Q2717" s="1" t="str">
        <f>IF(AND(Orders[[#This Row],[Order Value]]&gt;50000,Orders[[#This Row],[Status]]="Completed"),"Yes","No")</f>
        <v>Yes</v>
      </c>
      <c r="R2717" s="1" t="str">
        <f>IF(OR(Orders[[#This Row],[Region]]="Dhaka",Orders[[#This Row],[Region]]="Chattogram"),"Priority","Standard")</f>
        <v>Standard</v>
      </c>
      <c r="S2717" s="1" t="str">
        <f>_xlfn.CONCAT(Orders[[#This Row],[OrderID]],Orders[[#This Row],[CustomerID]],Orders[[#This Row],[Order Value]])</f>
        <v>O02626C006170555.185</v>
      </c>
    </row>
    <row r="2718" spans="1:19" x14ac:dyDescent="0.25">
      <c r="A2718" s="1" t="s">
        <v>3167</v>
      </c>
      <c r="B2718" s="1" t="s">
        <v>156</v>
      </c>
      <c r="C2718" s="1" t="s">
        <v>46</v>
      </c>
      <c r="D2718" s="1" t="str">
        <f>VLOOKUP(C2718,Products[],2,FALSE)</f>
        <v>Tables Max 631</v>
      </c>
      <c r="E2718" s="1" t="str">
        <f>VLOOKUP(Orders[[#This Row],[ProductID]],Products[],3,FALSE)</f>
        <v>Furniture</v>
      </c>
      <c r="F2718" s="1" t="s">
        <v>125</v>
      </c>
      <c r="G2718" s="1" t="str">
        <f>_xlfn.XLOOKUP(Orders[[#This Row],[CustomerID]],'Customers'!A:A,'Customers'!E:E)</f>
        <v>Home Office</v>
      </c>
      <c r="H2718" s="2">
        <v>45562</v>
      </c>
      <c r="I2718" s="2">
        <v>45567</v>
      </c>
      <c r="J2718">
        <v>20</v>
      </c>
      <c r="K2718">
        <v>3960.63</v>
      </c>
      <c r="L2718">
        <v>0</v>
      </c>
      <c r="M2718" s="1" t="s">
        <v>14</v>
      </c>
      <c r="N2718" s="1" t="s">
        <v>15</v>
      </c>
      <c r="O2718" s="1" t="s">
        <v>35</v>
      </c>
      <c r="P2718" s="3">
        <f>Orders[[#This Row],[Quantity]]*Orders[[#This Row],[UnitPrice]]*(1-Orders[[#This Row],[Discount]])</f>
        <v>79212.600000000006</v>
      </c>
      <c r="Q2718" s="1" t="str">
        <f>IF(AND(Orders[[#This Row],[Order Value]]&gt;50000,Orders[[#This Row],[Status]]="Completed"),"Yes","No")</f>
        <v>No</v>
      </c>
      <c r="R2718" s="1" t="str">
        <f>IF(OR(Orders[[#This Row],[Region]]="Dhaka",Orders[[#This Row],[Region]]="Chattogram"),"Priority","Standard")</f>
        <v>Standard</v>
      </c>
      <c r="S2718" s="1" t="str">
        <f>_xlfn.CONCAT(Orders[[#This Row],[OrderID]],Orders[[#This Row],[CustomerID]],Orders[[#This Row],[Order Value]])</f>
        <v>O02567C018379212.6</v>
      </c>
    </row>
    <row r="2719" spans="1:19" x14ac:dyDescent="0.25">
      <c r="A2719" s="1" t="s">
        <v>3168</v>
      </c>
      <c r="B2719" s="1" t="s">
        <v>998</v>
      </c>
      <c r="C2719" s="1" t="s">
        <v>218</v>
      </c>
      <c r="D2719" s="1" t="str">
        <f>VLOOKUP(C2719,Products[],2,FALSE)</f>
        <v>Kids Eco 762</v>
      </c>
      <c r="E2719" s="1" t="str">
        <f>VLOOKUP(Orders[[#This Row],[ProductID]],Products[],3,FALSE)</f>
        <v>Apparel</v>
      </c>
      <c r="F2719" s="1" t="s">
        <v>59</v>
      </c>
      <c r="G2719" s="1" t="str">
        <f>_xlfn.XLOOKUP(Orders[[#This Row],[CustomerID]],'Customers'!A:A,'Customers'!E:E)</f>
        <v>consumer</v>
      </c>
      <c r="H2719" s="2">
        <v>45961</v>
      </c>
      <c r="I2719" s="2">
        <v>45961</v>
      </c>
      <c r="J2719">
        <v>24</v>
      </c>
      <c r="K2719">
        <v>2890.18</v>
      </c>
      <c r="L2719">
        <v>0.05</v>
      </c>
      <c r="M2719" s="1" t="s">
        <v>14</v>
      </c>
      <c r="N2719" s="1" t="s">
        <v>34</v>
      </c>
      <c r="O2719" s="1" t="s">
        <v>21</v>
      </c>
      <c r="P2719" s="3">
        <f>Orders[[#This Row],[Quantity]]*Orders[[#This Row],[UnitPrice]]*(1-Orders[[#This Row],[Discount]])</f>
        <v>65896.103999999992</v>
      </c>
      <c r="Q2719" s="1" t="str">
        <f>IF(AND(Orders[[#This Row],[Order Value]]&gt;50000,Orders[[#This Row],[Status]]="Completed"),"Yes","No")</f>
        <v>Yes</v>
      </c>
      <c r="R2719" s="1" t="str">
        <f>IF(OR(Orders[[#This Row],[Region]]="Dhaka",Orders[[#This Row],[Region]]="Chattogram"),"Priority","Standard")</f>
        <v>Standard</v>
      </c>
      <c r="S2719" s="1" t="str">
        <f>_xlfn.CONCAT(Orders[[#This Row],[OrderID]],Orders[[#This Row],[CustomerID]],Orders[[#This Row],[Order Value]])</f>
        <v>O01544C016265896.104</v>
      </c>
    </row>
    <row r="2720" spans="1:19" x14ac:dyDescent="0.25">
      <c r="A2720" s="1" t="s">
        <v>3169</v>
      </c>
      <c r="B2720" s="1" t="s">
        <v>77</v>
      </c>
      <c r="C2720" s="1" t="s">
        <v>46</v>
      </c>
      <c r="D2720" s="1" t="str">
        <f>VLOOKUP(C2720,Products[],2,FALSE)</f>
        <v>Tables Max 631</v>
      </c>
      <c r="E2720" s="1" t="str">
        <f>VLOOKUP(Orders[[#This Row],[ProductID]],Products[],3,FALSE)</f>
        <v>Furniture</v>
      </c>
      <c r="F2720" s="1" t="s">
        <v>42</v>
      </c>
      <c r="G2720" s="1" t="str">
        <f>_xlfn.XLOOKUP(Orders[[#This Row],[CustomerID]],'Customers'!A:A,'Customers'!E:E)</f>
        <v>Home Office</v>
      </c>
      <c r="H2720" s="2">
        <v>45905</v>
      </c>
      <c r="I2720" s="2">
        <v>45910</v>
      </c>
      <c r="J2720">
        <v>17</v>
      </c>
      <c r="K2720">
        <v>6373.82</v>
      </c>
      <c r="L2720">
        <v>0.05</v>
      </c>
      <c r="M2720" s="1" t="s">
        <v>20</v>
      </c>
      <c r="N2720" s="1" t="s">
        <v>34</v>
      </c>
      <c r="O2720" s="1" t="s">
        <v>21</v>
      </c>
      <c r="P2720" s="3">
        <f>Orders[[#This Row],[Quantity]]*Orders[[#This Row],[UnitPrice]]*(1-Orders[[#This Row],[Discount]])</f>
        <v>102937.193</v>
      </c>
      <c r="Q2720" s="1" t="str">
        <f>IF(AND(Orders[[#This Row],[Order Value]]&gt;50000,Orders[[#This Row],[Status]]="Completed"),"Yes","No")</f>
        <v>Yes</v>
      </c>
      <c r="R2720" s="1" t="str">
        <f>IF(OR(Orders[[#This Row],[Region]]="Dhaka",Orders[[#This Row],[Region]]="Chattogram"),"Priority","Standard")</f>
        <v>Priority</v>
      </c>
      <c r="S2720" s="1" t="str">
        <f>_xlfn.CONCAT(Orders[[#This Row],[OrderID]],Orders[[#This Row],[CustomerID]],Orders[[#This Row],[Order Value]])</f>
        <v>O03148C0077102937.193</v>
      </c>
    </row>
    <row r="2721" spans="1:19" x14ac:dyDescent="0.25">
      <c r="A2721" s="1" t="s">
        <v>3170</v>
      </c>
      <c r="B2721" s="1" t="s">
        <v>49</v>
      </c>
      <c r="C2721" s="1" t="s">
        <v>41</v>
      </c>
      <c r="D2721" s="1" t="str">
        <f>VLOOKUP(C2721,Products[],2,FALSE)</f>
        <v>Personal Care Mini 941</v>
      </c>
      <c r="E2721" s="1" t="str">
        <f>VLOOKUP(Orders[[#This Row],[ProductID]],Products[],3,FALSE)</f>
        <v>Groceries</v>
      </c>
      <c r="F2721" s="1" t="s">
        <v>152</v>
      </c>
      <c r="G2721" s="1" t="str">
        <f>_xlfn.XLOOKUP(Orders[[#This Row],[CustomerID]],'Customers'!A:A,'Customers'!E:E)</f>
        <v>Consumer</v>
      </c>
      <c r="H2721" s="2">
        <v>45472</v>
      </c>
      <c r="I2721" s="2">
        <v>45482</v>
      </c>
      <c r="J2721">
        <v>22</v>
      </c>
      <c r="K2721">
        <v>6321.69</v>
      </c>
      <c r="L2721">
        <v>0</v>
      </c>
      <c r="M2721" s="1" t="s">
        <v>20</v>
      </c>
      <c r="N2721" s="1" t="s">
        <v>15</v>
      </c>
      <c r="O2721" s="1" t="s">
        <v>24</v>
      </c>
      <c r="P2721" s="3">
        <f>Orders[[#This Row],[Quantity]]*Orders[[#This Row],[UnitPrice]]*(1-Orders[[#This Row],[Discount]])</f>
        <v>139077.18</v>
      </c>
      <c r="Q2721" s="1" t="str">
        <f>IF(AND(Orders[[#This Row],[Order Value]]&gt;50000,Orders[[#This Row],[Status]]="Completed"),"Yes","No")</f>
        <v>No</v>
      </c>
      <c r="R2721" s="1" t="str">
        <f>IF(OR(Orders[[#This Row],[Region]]="Dhaka",Orders[[#This Row],[Region]]="Chattogram"),"Priority","Standard")</f>
        <v>Priority</v>
      </c>
      <c r="S2721" s="1" t="str">
        <f>_xlfn.CONCAT(Orders[[#This Row],[OrderID]],Orders[[#This Row],[CustomerID]],Orders[[#This Row],[Order Value]])</f>
        <v>O00562C0476139077.18</v>
      </c>
    </row>
    <row r="2722" spans="1:19" x14ac:dyDescent="0.25">
      <c r="A2722" s="1" t="s">
        <v>3171</v>
      </c>
      <c r="B2722" s="1" t="s">
        <v>1507</v>
      </c>
      <c r="C2722" s="1" t="s">
        <v>108</v>
      </c>
      <c r="D2722" s="1" t="str">
        <f>VLOOKUP(C2722,Products[],2,FALSE)</f>
        <v>Men Max 446</v>
      </c>
      <c r="E2722" s="1" t="str">
        <f>VLOOKUP(Orders[[#This Row],[ProductID]],Products[],3,FALSE)</f>
        <v>Apparel</v>
      </c>
      <c r="F2722" s="1" t="s">
        <v>51</v>
      </c>
      <c r="G2722" s="1" t="str">
        <f>_xlfn.XLOOKUP(Orders[[#This Row],[CustomerID]],'Customers'!A:A,'Customers'!E:E)</f>
        <v>consumer</v>
      </c>
      <c r="H2722" s="2">
        <v>45982</v>
      </c>
      <c r="I2722" s="2">
        <v>45995</v>
      </c>
      <c r="J2722">
        <v>16</v>
      </c>
      <c r="K2722">
        <v>5659.28</v>
      </c>
      <c r="L2722">
        <v>0</v>
      </c>
      <c r="M2722" s="1" t="s">
        <v>14</v>
      </c>
      <c r="N2722" s="1" t="s">
        <v>34</v>
      </c>
      <c r="O2722" s="1" t="s">
        <v>35</v>
      </c>
      <c r="P2722" s="3">
        <f>Orders[[#This Row],[Quantity]]*Orders[[#This Row],[UnitPrice]]*(1-Orders[[#This Row],[Discount]])</f>
        <v>90548.479999999996</v>
      </c>
      <c r="Q2722" s="1" t="str">
        <f>IF(AND(Orders[[#This Row],[Order Value]]&gt;50000,Orders[[#This Row],[Status]]="Completed"),"Yes","No")</f>
        <v>Yes</v>
      </c>
      <c r="R2722" s="1" t="str">
        <f>IF(OR(Orders[[#This Row],[Region]]="Dhaka",Orders[[#This Row],[Region]]="Chattogram"),"Priority","Standard")</f>
        <v>Standard</v>
      </c>
      <c r="S2722" s="1" t="str">
        <f>_xlfn.CONCAT(Orders[[#This Row],[OrderID]],Orders[[#This Row],[CustomerID]],Orders[[#This Row],[Order Value]])</f>
        <v>O02408C007290548.48</v>
      </c>
    </row>
    <row r="2723" spans="1:19" x14ac:dyDescent="0.25">
      <c r="A2723" s="1" t="s">
        <v>3172</v>
      </c>
      <c r="B2723" s="1" t="s">
        <v>337</v>
      </c>
      <c r="C2723" s="1" t="s">
        <v>89</v>
      </c>
      <c r="D2723" s="1" t="str">
        <f>VLOOKUP(C2723,Products[],2,FALSE)</f>
        <v>Chairs Mini 737</v>
      </c>
      <c r="E2723" s="1" t="str">
        <f>VLOOKUP(Orders[[#This Row],[ProductID]],Products[],3,FALSE)</f>
        <v>Furniture</v>
      </c>
      <c r="F2723" s="1" t="s">
        <v>82</v>
      </c>
      <c r="G2723" s="1" t="str">
        <f>_xlfn.XLOOKUP(Orders[[#This Row],[CustomerID]],'Customers'!A:A,'Customers'!E:E)</f>
        <v>consumer</v>
      </c>
      <c r="H2723" s="2">
        <v>45337</v>
      </c>
      <c r="I2723" s="2">
        <v>45347</v>
      </c>
      <c r="J2723">
        <v>21</v>
      </c>
      <c r="K2723">
        <v>4634.45</v>
      </c>
      <c r="L2723">
        <v>0</v>
      </c>
      <c r="M2723" s="1" t="s">
        <v>52</v>
      </c>
      <c r="N2723" s="1" t="s">
        <v>34</v>
      </c>
      <c r="O2723" s="1" t="s">
        <v>29</v>
      </c>
      <c r="P2723" s="3">
        <f>Orders[[#This Row],[Quantity]]*Orders[[#This Row],[UnitPrice]]*(1-Orders[[#This Row],[Discount]])</f>
        <v>97323.45</v>
      </c>
      <c r="Q2723" s="1" t="str">
        <f>IF(AND(Orders[[#This Row],[Order Value]]&gt;50000,Orders[[#This Row],[Status]]="Completed"),"Yes","No")</f>
        <v>Yes</v>
      </c>
      <c r="R2723" s="1" t="str">
        <f>IF(OR(Orders[[#This Row],[Region]]="Dhaka",Orders[[#This Row],[Region]]="Chattogram"),"Priority","Standard")</f>
        <v>Priority</v>
      </c>
      <c r="S2723" s="1" t="str">
        <f>_xlfn.CONCAT(Orders[[#This Row],[OrderID]],Orders[[#This Row],[CustomerID]],Orders[[#This Row],[Order Value]])</f>
        <v>O02614C047597323.45</v>
      </c>
    </row>
    <row r="2724" spans="1:19" x14ac:dyDescent="0.25">
      <c r="A2724" s="1" t="s">
        <v>3173</v>
      </c>
      <c r="B2724" s="1" t="s">
        <v>863</v>
      </c>
      <c r="C2724" s="1" t="s">
        <v>148</v>
      </c>
      <c r="D2724" s="1" t="str">
        <f>VLOOKUP(C2724,Products[],2,FALSE)</f>
        <v>Audio Classic 927</v>
      </c>
      <c r="E2724" s="1" t="str">
        <f>VLOOKUP(Orders[[#This Row],[ProductID]],Products[],3,FALSE)</f>
        <v>Electronics</v>
      </c>
      <c r="F2724" s="1" t="s">
        <v>82</v>
      </c>
      <c r="G2724" s="1" t="str">
        <f>_xlfn.XLOOKUP(Orders[[#This Row],[CustomerID]],'Customers'!A:A,'Customers'!E:E)</f>
        <v>SMB</v>
      </c>
      <c r="H2724" s="2">
        <v>45631</v>
      </c>
      <c r="I2724" s="2">
        <v>45635</v>
      </c>
      <c r="J2724">
        <v>9</v>
      </c>
      <c r="K2724">
        <v>2167.0700000000002</v>
      </c>
      <c r="L2724">
        <v>0</v>
      </c>
      <c r="M2724" s="1" t="s">
        <v>52</v>
      </c>
      <c r="N2724" s="1" t="s">
        <v>15</v>
      </c>
      <c r="O2724" s="1" t="s">
        <v>35</v>
      </c>
      <c r="P2724" s="3">
        <f>Orders[[#This Row],[Quantity]]*Orders[[#This Row],[UnitPrice]]*(1-Orders[[#This Row],[Discount]])</f>
        <v>19503.63</v>
      </c>
      <c r="Q2724" s="1" t="str">
        <f>IF(AND(Orders[[#This Row],[Order Value]]&gt;50000,Orders[[#This Row],[Status]]="Completed"),"Yes","No")</f>
        <v>No</v>
      </c>
      <c r="R2724" s="1" t="str">
        <f>IF(OR(Orders[[#This Row],[Region]]="Dhaka",Orders[[#This Row],[Region]]="Chattogram"),"Priority","Standard")</f>
        <v>Priority</v>
      </c>
      <c r="S2724" s="1" t="str">
        <f>_xlfn.CONCAT(Orders[[#This Row],[OrderID]],Orders[[#This Row],[CustomerID]],Orders[[#This Row],[Order Value]])</f>
        <v>O01132C041919503.63</v>
      </c>
    </row>
    <row r="2725" spans="1:19" hidden="1" x14ac:dyDescent="0.25">
      <c r="A2725" s="1" t="s">
        <v>3174</v>
      </c>
      <c r="B2725" s="1" t="s">
        <v>497</v>
      </c>
      <c r="C2725" s="1" t="s">
        <v>38</v>
      </c>
      <c r="D2725" s="1" t="e">
        <f>VLOOKUP(C2725,Products[],2,FALSE)</f>
        <v>#N/A</v>
      </c>
      <c r="E2725" s="1" t="e">
        <f>VLOOKUP(Orders[[#This Row],[ProductID]],Products[],3,FALSE)</f>
        <v>#N/A</v>
      </c>
      <c r="F2725" s="1" t="s">
        <v>82</v>
      </c>
      <c r="G2725" s="1" t="str">
        <f>_xlfn.XLOOKUP(Orders[[#This Row],[CustomerID]],'Customers'!A:A,'Customers'!E:E)</f>
        <v>Consumer</v>
      </c>
      <c r="H2725" s="2">
        <v>45858</v>
      </c>
      <c r="I2725" s="2">
        <v>45857</v>
      </c>
      <c r="J2725">
        <v>13</v>
      </c>
      <c r="K2725">
        <v>7659.17</v>
      </c>
      <c r="L2725">
        <v>0.05</v>
      </c>
      <c r="M2725" s="1" t="s">
        <v>39</v>
      </c>
      <c r="N2725" s="1" t="s">
        <v>84</v>
      </c>
      <c r="O2725" s="1" t="s">
        <v>24</v>
      </c>
      <c r="P2725" s="3">
        <f>Orders[[#This Row],[Quantity]]*Orders[[#This Row],[UnitPrice]]*(1-Orders[[#This Row],[Discount]])</f>
        <v>94590.749500000005</v>
      </c>
      <c r="Q2725" s="1" t="str">
        <f>IF(AND(Orders[[#This Row],[Order Value]]&gt;50000,Orders[[#This Row],[Status]]="Completed"),"Yes","No")</f>
        <v>No</v>
      </c>
      <c r="R2725" s="1" t="str">
        <f>IF(OR(Orders[[#This Row],[Region]]="Dhaka",Orders[[#This Row],[Region]]="Chattogram"),"Priority","Standard")</f>
        <v>Standard</v>
      </c>
      <c r="S2725" s="1" t="str">
        <f>_xlfn.CONCAT(Orders[[#This Row],[OrderID]],Orders[[#This Row],[CustomerID]],Orders[[#This Row],[Order Value]])</f>
        <v>O03383C031694590.7495</v>
      </c>
    </row>
    <row r="2726" spans="1:19" x14ac:dyDescent="0.25">
      <c r="A2726" s="1" t="s">
        <v>3175</v>
      </c>
      <c r="B2726" s="1" t="s">
        <v>147</v>
      </c>
      <c r="C2726" s="1" t="s">
        <v>178</v>
      </c>
      <c r="D2726" s="1" t="str">
        <f>VLOOKUP(C2726,Products[],2,FALSE)</f>
        <v>Personal Care Mini 570</v>
      </c>
      <c r="E2726" s="1" t="str">
        <f>VLOOKUP(Orders[[#This Row],[ProductID]],Products[],3,FALSE)</f>
        <v>Groceries</v>
      </c>
      <c r="F2726" s="1" t="s">
        <v>55</v>
      </c>
      <c r="G2726" s="1" t="str">
        <f>_xlfn.XLOOKUP(Orders[[#This Row],[CustomerID]],'Customers'!A:A,'Customers'!E:E)</f>
        <v>Consumer</v>
      </c>
      <c r="H2726" s="2">
        <v>45413</v>
      </c>
      <c r="I2726" s="2">
        <v>45427</v>
      </c>
      <c r="J2726">
        <v>22</v>
      </c>
      <c r="K2726">
        <v>7488.1</v>
      </c>
      <c r="L2726">
        <v>0.1</v>
      </c>
      <c r="M2726" s="1" t="s">
        <v>52</v>
      </c>
      <c r="N2726" s="1" t="s">
        <v>34</v>
      </c>
      <c r="O2726" s="1" t="s">
        <v>21</v>
      </c>
      <c r="P2726" s="3">
        <f>Orders[[#This Row],[Quantity]]*Orders[[#This Row],[UnitPrice]]*(1-Orders[[#This Row],[Discount]])</f>
        <v>148264.38</v>
      </c>
      <c r="Q2726" s="1" t="str">
        <f>IF(AND(Orders[[#This Row],[Order Value]]&gt;50000,Orders[[#This Row],[Status]]="Completed"),"Yes","No")</f>
        <v>Yes</v>
      </c>
      <c r="R2726" s="1" t="str">
        <f>IF(OR(Orders[[#This Row],[Region]]="Dhaka",Orders[[#This Row],[Region]]="Chattogram"),"Priority","Standard")</f>
        <v>Priority</v>
      </c>
      <c r="S2726" s="1" t="str">
        <f>_xlfn.CONCAT(Orders[[#This Row],[OrderID]],Orders[[#This Row],[CustomerID]],Orders[[#This Row],[Order Value]])</f>
        <v>O02430C0155148264.38</v>
      </c>
    </row>
    <row r="2727" spans="1:19" x14ac:dyDescent="0.25">
      <c r="A2727" s="1" t="s">
        <v>3176</v>
      </c>
      <c r="B2727" s="1" t="s">
        <v>674</v>
      </c>
      <c r="C2727" s="1" t="s">
        <v>102</v>
      </c>
      <c r="D2727" s="1" t="str">
        <f>VLOOKUP(C2727,Products[],2,FALSE)</f>
        <v>Pens Mini 821</v>
      </c>
      <c r="E2727" s="1" t="str">
        <f>VLOOKUP(Orders[[#This Row],[ProductID]],Products[],3,FALSE)</f>
        <v>Office Supplies</v>
      </c>
      <c r="F2727" s="1" t="s">
        <v>125</v>
      </c>
      <c r="G2727" s="1" t="str">
        <f>_xlfn.XLOOKUP(Orders[[#This Row],[CustomerID]],'Customers'!A:A,'Customers'!E:E)</f>
        <v>SMB</v>
      </c>
      <c r="H2727" s="2">
        <v>45556</v>
      </c>
      <c r="I2727" s="2">
        <v>45568</v>
      </c>
      <c r="J2727">
        <v>10</v>
      </c>
      <c r="K2727">
        <v>1526.92</v>
      </c>
      <c r="L2727">
        <v>0</v>
      </c>
      <c r="M2727" s="1" t="s">
        <v>20</v>
      </c>
      <c r="N2727" s="1" t="s">
        <v>34</v>
      </c>
      <c r="O2727" s="1" t="s">
        <v>29</v>
      </c>
      <c r="P2727" s="3">
        <f>Orders[[#This Row],[Quantity]]*Orders[[#This Row],[UnitPrice]]*(1-Orders[[#This Row],[Discount]])</f>
        <v>15269.2</v>
      </c>
      <c r="Q2727" s="1" t="str">
        <f>IF(AND(Orders[[#This Row],[Order Value]]&gt;50000,Orders[[#This Row],[Status]]="Completed"),"Yes","No")</f>
        <v>No</v>
      </c>
      <c r="R2727" s="1" t="str">
        <f>IF(OR(Orders[[#This Row],[Region]]="Dhaka",Orders[[#This Row],[Region]]="Chattogram"),"Priority","Standard")</f>
        <v>Priority</v>
      </c>
      <c r="S2727" s="1" t="str">
        <f>_xlfn.CONCAT(Orders[[#This Row],[OrderID]],Orders[[#This Row],[CustomerID]],Orders[[#This Row],[Order Value]])</f>
        <v>O03976C020615269.2</v>
      </c>
    </row>
    <row r="2728" spans="1:19" x14ac:dyDescent="0.25">
      <c r="A2728" s="1" t="s">
        <v>3177</v>
      </c>
      <c r="B2728" s="1" t="s">
        <v>170</v>
      </c>
      <c r="C2728" s="1" t="s">
        <v>218</v>
      </c>
      <c r="D2728" s="1" t="str">
        <f>VLOOKUP(C2728,Products[],2,FALSE)</f>
        <v>Kids Eco 762</v>
      </c>
      <c r="E2728" s="1" t="str">
        <f>VLOOKUP(Orders[[#This Row],[ProductID]],Products[],3,FALSE)</f>
        <v>Apparel</v>
      </c>
      <c r="F2728" s="1" t="s">
        <v>55</v>
      </c>
      <c r="G2728" s="1" t="str">
        <f>_xlfn.XLOOKUP(Orders[[#This Row],[CustomerID]],'Customers'!A:A,'Customers'!E:E)</f>
        <v>SMB</v>
      </c>
      <c r="H2728" s="2">
        <v>45821</v>
      </c>
      <c r="I2728" s="2">
        <v>45835</v>
      </c>
      <c r="J2728">
        <v>5</v>
      </c>
      <c r="K2728">
        <v>1583.72</v>
      </c>
      <c r="L2728">
        <v>0</v>
      </c>
      <c r="M2728" s="1" t="s">
        <v>52</v>
      </c>
      <c r="N2728" s="1" t="s">
        <v>34</v>
      </c>
      <c r="O2728" s="1" t="s">
        <v>21</v>
      </c>
      <c r="P2728" s="3">
        <f>Orders[[#This Row],[Quantity]]*Orders[[#This Row],[UnitPrice]]*(1-Orders[[#This Row],[Discount]])</f>
        <v>7918.6</v>
      </c>
      <c r="Q2728" s="1" t="str">
        <f>IF(AND(Orders[[#This Row],[Order Value]]&gt;50000,Orders[[#This Row],[Status]]="Completed"),"Yes","No")</f>
        <v>No</v>
      </c>
      <c r="R2728" s="1" t="str">
        <f>IF(OR(Orders[[#This Row],[Region]]="Dhaka",Orders[[#This Row],[Region]]="Chattogram"),"Priority","Standard")</f>
        <v>Priority</v>
      </c>
      <c r="S2728" s="1" t="str">
        <f>_xlfn.CONCAT(Orders[[#This Row],[OrderID]],Orders[[#This Row],[CustomerID]],Orders[[#This Row],[Order Value]])</f>
        <v>O03344C04457918.6</v>
      </c>
    </row>
    <row r="2729" spans="1:19" x14ac:dyDescent="0.25">
      <c r="A2729" s="1" t="s">
        <v>3178</v>
      </c>
      <c r="B2729" s="1" t="s">
        <v>543</v>
      </c>
      <c r="C2729" s="1" t="s">
        <v>62</v>
      </c>
      <c r="D2729" s="1" t="str">
        <f>VLOOKUP(C2729,Products[],2,FALSE)</f>
        <v>Mobile Accessories Lite 346</v>
      </c>
      <c r="E2729" s="1" t="str">
        <f>VLOOKUP(Orders[[#This Row],[ProductID]],Products[],3,FALSE)</f>
        <v>Electronics</v>
      </c>
      <c r="F2729" s="1" t="s">
        <v>125</v>
      </c>
      <c r="G2729" s="1" t="str">
        <f>_xlfn.XLOOKUP(Orders[[#This Row],[CustomerID]],'Customers'!A:A,'Customers'!E:E)</f>
        <v>Home Office</v>
      </c>
      <c r="H2729" s="2">
        <v>45420</v>
      </c>
      <c r="I2729" s="2">
        <v>45420</v>
      </c>
      <c r="J2729">
        <v>14</v>
      </c>
      <c r="K2729">
        <v>1270.05</v>
      </c>
      <c r="L2729">
        <v>0.1</v>
      </c>
      <c r="M2729" s="1" t="s">
        <v>39</v>
      </c>
      <c r="N2729" s="1" t="s">
        <v>28</v>
      </c>
      <c r="O2729" s="1" t="s">
        <v>29</v>
      </c>
      <c r="P2729" s="3">
        <f>Orders[[#This Row],[Quantity]]*Orders[[#This Row],[UnitPrice]]*(1-Orders[[#This Row],[Discount]])</f>
        <v>16002.630000000001</v>
      </c>
      <c r="Q2729" s="1" t="str">
        <f>IF(AND(Orders[[#This Row],[Order Value]]&gt;50000,Orders[[#This Row],[Status]]="Completed"),"Yes","No")</f>
        <v>No</v>
      </c>
      <c r="R2729" s="1" t="str">
        <f>IF(OR(Orders[[#This Row],[Region]]="Dhaka",Orders[[#This Row],[Region]]="Chattogram"),"Priority","Standard")</f>
        <v>Standard</v>
      </c>
      <c r="S2729" s="1" t="str">
        <f>_xlfn.CONCAT(Orders[[#This Row],[OrderID]],Orders[[#This Row],[CustomerID]],Orders[[#This Row],[Order Value]])</f>
        <v>O04118C049816002.63</v>
      </c>
    </row>
    <row r="2730" spans="1:19" x14ac:dyDescent="0.25">
      <c r="A2730" s="1" t="s">
        <v>3179</v>
      </c>
      <c r="B2730" s="1" t="s">
        <v>207</v>
      </c>
      <c r="C2730" s="1" t="s">
        <v>102</v>
      </c>
      <c r="D2730" s="1" t="str">
        <f>VLOOKUP(C2730,Products[],2,FALSE)</f>
        <v>Pens Mini 821</v>
      </c>
      <c r="E2730" s="1" t="str">
        <f>VLOOKUP(Orders[[#This Row],[ProductID]],Products[],3,FALSE)</f>
        <v>Office Supplies</v>
      </c>
      <c r="F2730" s="1" t="s">
        <v>125</v>
      </c>
      <c r="G2730" s="1" t="str">
        <f>_xlfn.XLOOKUP(Orders[[#This Row],[CustomerID]],'Customers'!A:A,'Customers'!E:E)</f>
        <v>consumer</v>
      </c>
      <c r="H2730" s="2">
        <v>45604</v>
      </c>
      <c r="I2730" s="2">
        <v>45602</v>
      </c>
      <c r="J2730">
        <v>1</v>
      </c>
      <c r="K2730">
        <v>1967.35</v>
      </c>
      <c r="L2730">
        <v>0.15</v>
      </c>
      <c r="M2730" s="1" t="s">
        <v>52</v>
      </c>
      <c r="N2730" s="1" t="s">
        <v>34</v>
      </c>
      <c r="O2730" s="1" t="s">
        <v>24</v>
      </c>
      <c r="P2730" s="3">
        <f>Orders[[#This Row],[Quantity]]*Orders[[#This Row],[UnitPrice]]*(1-Orders[[#This Row],[Discount]])</f>
        <v>1672.2474999999999</v>
      </c>
      <c r="Q2730" s="1" t="str">
        <f>IF(AND(Orders[[#This Row],[Order Value]]&gt;50000,Orders[[#This Row],[Status]]="Completed"),"Yes","No")</f>
        <v>No</v>
      </c>
      <c r="R2730" s="1" t="str">
        <f>IF(OR(Orders[[#This Row],[Region]]="Dhaka",Orders[[#This Row],[Region]]="Chattogram"),"Priority","Standard")</f>
        <v>Priority</v>
      </c>
      <c r="S2730" s="1" t="str">
        <f>_xlfn.CONCAT(Orders[[#This Row],[OrderID]],Orders[[#This Row],[CustomerID]],Orders[[#This Row],[Order Value]])</f>
        <v>O01484C03751672.2475</v>
      </c>
    </row>
    <row r="2731" spans="1:19" x14ac:dyDescent="0.25">
      <c r="A2731" s="1" t="s">
        <v>3180</v>
      </c>
      <c r="B2731" s="1" t="s">
        <v>255</v>
      </c>
      <c r="C2731" s="1" t="s">
        <v>81</v>
      </c>
      <c r="D2731" s="1" t="str">
        <f>VLOOKUP(C2731,Products[],2,FALSE)</f>
        <v>Beverages Pro 760</v>
      </c>
      <c r="E2731" s="1" t="str">
        <f>VLOOKUP(Orders[[#This Row],[ProductID]],Products[],3,FALSE)</f>
        <v>Groceries</v>
      </c>
      <c r="F2731" s="1" t="s">
        <v>105</v>
      </c>
      <c r="G2731" s="1" t="str">
        <f>_xlfn.XLOOKUP(Orders[[#This Row],[CustomerID]],'Customers'!A:A,'Customers'!E:E)</f>
        <v>SMB</v>
      </c>
      <c r="H2731" s="2">
        <v>45688</v>
      </c>
      <c r="I2731" s="2">
        <v>45698</v>
      </c>
      <c r="J2731">
        <v>7</v>
      </c>
      <c r="K2731">
        <v>4938.32</v>
      </c>
      <c r="L2731">
        <v>0.15</v>
      </c>
      <c r="M2731" s="1" t="s">
        <v>39</v>
      </c>
      <c r="N2731" s="1" t="s">
        <v>34</v>
      </c>
      <c r="O2731" s="1" t="s">
        <v>29</v>
      </c>
      <c r="P2731" s="3">
        <f>Orders[[#This Row],[Quantity]]*Orders[[#This Row],[UnitPrice]]*(1-Orders[[#This Row],[Discount]])</f>
        <v>29383.003999999997</v>
      </c>
      <c r="Q2731" s="1" t="str">
        <f>IF(AND(Orders[[#This Row],[Order Value]]&gt;50000,Orders[[#This Row],[Status]]="Completed"),"Yes","No")</f>
        <v>No</v>
      </c>
      <c r="R2731" s="1" t="str">
        <f>IF(OR(Orders[[#This Row],[Region]]="Dhaka",Orders[[#This Row],[Region]]="Chattogram"),"Priority","Standard")</f>
        <v>Standard</v>
      </c>
      <c r="S2731" s="1" t="str">
        <f>_xlfn.CONCAT(Orders[[#This Row],[OrderID]],Orders[[#This Row],[CustomerID]],Orders[[#This Row],[Order Value]])</f>
        <v>O01453C048229383.004</v>
      </c>
    </row>
    <row r="2732" spans="1:19" x14ac:dyDescent="0.25">
      <c r="A2732" s="1" t="s">
        <v>3181</v>
      </c>
      <c r="B2732" s="1" t="s">
        <v>57</v>
      </c>
      <c r="C2732" s="1" t="s">
        <v>160</v>
      </c>
      <c r="D2732" s="1" t="str">
        <f>VLOOKUP(C2732,Products[],2,FALSE)</f>
        <v>Audio Pro 619</v>
      </c>
      <c r="E2732" s="1" t="str">
        <f>VLOOKUP(Orders[[#This Row],[ProductID]],Products[],3,FALSE)</f>
        <v>Electronics</v>
      </c>
      <c r="F2732" s="1" t="s">
        <v>82</v>
      </c>
      <c r="G2732" s="1" t="str">
        <f>_xlfn.XLOOKUP(Orders[[#This Row],[CustomerID]],'Customers'!A:A,'Customers'!E:E)</f>
        <v>Home Office</v>
      </c>
      <c r="H2732" s="2">
        <v>45336</v>
      </c>
      <c r="I2732" s="2">
        <v>45349</v>
      </c>
      <c r="J2732">
        <v>17</v>
      </c>
      <c r="K2732">
        <v>1735.46</v>
      </c>
      <c r="L2732">
        <v>0.2</v>
      </c>
      <c r="M2732" s="1" t="s">
        <v>20</v>
      </c>
      <c r="N2732" s="1" t="s">
        <v>28</v>
      </c>
      <c r="O2732" s="1" t="s">
        <v>29</v>
      </c>
      <c r="P2732" s="3">
        <f>Orders[[#This Row],[Quantity]]*Orders[[#This Row],[UnitPrice]]*(1-Orders[[#This Row],[Discount]])</f>
        <v>23602.256000000001</v>
      </c>
      <c r="Q2732" s="1" t="str">
        <f>IF(AND(Orders[[#This Row],[Order Value]]&gt;50000,Orders[[#This Row],[Status]]="Completed"),"Yes","No")</f>
        <v>No</v>
      </c>
      <c r="R2732" s="1" t="str">
        <f>IF(OR(Orders[[#This Row],[Region]]="Dhaka",Orders[[#This Row],[Region]]="Chattogram"),"Priority","Standard")</f>
        <v>Priority</v>
      </c>
      <c r="S2732" s="1" t="str">
        <f>_xlfn.CONCAT(Orders[[#This Row],[OrderID]],Orders[[#This Row],[CustomerID]],Orders[[#This Row],[Order Value]])</f>
        <v>O00129C044323602.256</v>
      </c>
    </row>
    <row r="2733" spans="1:19" x14ac:dyDescent="0.25">
      <c r="A2733" s="1" t="s">
        <v>3182</v>
      </c>
      <c r="B2733" s="1" t="s">
        <v>743</v>
      </c>
      <c r="C2733" s="1" t="s">
        <v>133</v>
      </c>
      <c r="D2733" s="1" t="str">
        <f>VLOOKUP(C2733,Products[],2,FALSE)</f>
        <v>Paper Eco 932</v>
      </c>
      <c r="E2733" s="1" t="str">
        <f>VLOOKUP(Orders[[#This Row],[ProductID]],Products[],3,FALSE)</f>
        <v>Office Supplies</v>
      </c>
      <c r="F2733" s="1" t="s">
        <v>105</v>
      </c>
      <c r="G2733" s="1" t="str">
        <f>_xlfn.XLOOKUP(Orders[[#This Row],[CustomerID]],'Customers'!A:A,'Customers'!E:E)</f>
        <v>SMB</v>
      </c>
      <c r="H2733" s="2">
        <v>45714</v>
      </c>
      <c r="I2733" s="2">
        <v>45727</v>
      </c>
      <c r="J2733">
        <v>5</v>
      </c>
      <c r="K2733">
        <v>7802.21</v>
      </c>
      <c r="L2733">
        <v>0</v>
      </c>
      <c r="M2733" s="1" t="s">
        <v>39</v>
      </c>
      <c r="N2733" s="1" t="s">
        <v>34</v>
      </c>
      <c r="O2733" s="1" t="s">
        <v>24</v>
      </c>
      <c r="P2733" s="3">
        <f>Orders[[#This Row],[Quantity]]*Orders[[#This Row],[UnitPrice]]*(1-Orders[[#This Row],[Discount]])</f>
        <v>39011.050000000003</v>
      </c>
      <c r="Q2733" s="1" t="str">
        <f>IF(AND(Orders[[#This Row],[Order Value]]&gt;50000,Orders[[#This Row],[Status]]="Completed"),"Yes","No")</f>
        <v>No</v>
      </c>
      <c r="R2733" s="1" t="str">
        <f>IF(OR(Orders[[#This Row],[Region]]="Dhaka",Orders[[#This Row],[Region]]="Chattogram"),"Priority","Standard")</f>
        <v>Standard</v>
      </c>
      <c r="S2733" s="1" t="str">
        <f>_xlfn.CONCAT(Orders[[#This Row],[OrderID]],Orders[[#This Row],[CustomerID]],Orders[[#This Row],[Order Value]])</f>
        <v>O01125C021339011.05</v>
      </c>
    </row>
    <row r="2734" spans="1:19" x14ac:dyDescent="0.25">
      <c r="A2734" s="1" t="s">
        <v>3183</v>
      </c>
      <c r="B2734" s="1" t="s">
        <v>598</v>
      </c>
      <c r="C2734" s="1" t="s">
        <v>89</v>
      </c>
      <c r="D2734" s="1" t="str">
        <f>VLOOKUP(C2734,Products[],2,FALSE)</f>
        <v>Chairs Mini 737</v>
      </c>
      <c r="E2734" s="1" t="str">
        <f>VLOOKUP(Orders[[#This Row],[ProductID]],Products[],3,FALSE)</f>
        <v>Furniture</v>
      </c>
      <c r="F2734" s="1" t="s">
        <v>105</v>
      </c>
      <c r="G2734" s="1" t="str">
        <f>_xlfn.XLOOKUP(Orders[[#This Row],[CustomerID]],'Customers'!A:A,'Customers'!E:E)</f>
        <v>Corporate</v>
      </c>
      <c r="H2734" s="2">
        <v>45592</v>
      </c>
      <c r="I2734" s="2">
        <v>45590</v>
      </c>
      <c r="J2734">
        <v>18</v>
      </c>
      <c r="K2734">
        <v>2971.53</v>
      </c>
      <c r="L2734">
        <v>0.05</v>
      </c>
      <c r="M2734" s="1" t="s">
        <v>14</v>
      </c>
      <c r="N2734" s="1" t="s">
        <v>34</v>
      </c>
      <c r="O2734" s="1" t="s">
        <v>29</v>
      </c>
      <c r="P2734" s="3">
        <f>Orders[[#This Row],[Quantity]]*Orders[[#This Row],[UnitPrice]]*(1-Orders[[#This Row],[Discount]])</f>
        <v>50813.163</v>
      </c>
      <c r="Q2734" s="1" t="str">
        <f>IF(AND(Orders[[#This Row],[Order Value]]&gt;50000,Orders[[#This Row],[Status]]="Completed"),"Yes","No")</f>
        <v>Yes</v>
      </c>
      <c r="R2734" s="1" t="str">
        <f>IF(OR(Orders[[#This Row],[Region]]="Dhaka",Orders[[#This Row],[Region]]="Chattogram"),"Priority","Standard")</f>
        <v>Standard</v>
      </c>
      <c r="S2734" s="1" t="str">
        <f>_xlfn.CONCAT(Orders[[#This Row],[OrderID]],Orders[[#This Row],[CustomerID]],Orders[[#This Row],[Order Value]])</f>
        <v>O04235C017850813.163</v>
      </c>
    </row>
    <row r="2735" spans="1:19" x14ac:dyDescent="0.25">
      <c r="A2735" s="1" t="s">
        <v>3184</v>
      </c>
      <c r="B2735" s="1" t="s">
        <v>690</v>
      </c>
      <c r="C2735" s="1" t="s">
        <v>270</v>
      </c>
      <c r="D2735" s="1" t="str">
        <f>VLOOKUP(C2735,Products[],2,FALSE)</f>
        <v>Storage Mini 899</v>
      </c>
      <c r="E2735" s="1" t="str">
        <f>VLOOKUP(Orders[[#This Row],[ProductID]],Products[],3,FALSE)</f>
        <v>Furniture</v>
      </c>
      <c r="F2735" s="1" t="s">
        <v>63</v>
      </c>
      <c r="G2735" s="1" t="str">
        <f>_xlfn.XLOOKUP(Orders[[#This Row],[CustomerID]],'Customers'!A:A,'Customers'!E:E)</f>
        <v>Consumer</v>
      </c>
      <c r="H2735" s="2">
        <v>45378</v>
      </c>
      <c r="I2735" s="2">
        <v>45388</v>
      </c>
      <c r="J2735">
        <v>1</v>
      </c>
      <c r="K2735">
        <v>6222.03</v>
      </c>
      <c r="L2735">
        <v>0</v>
      </c>
      <c r="M2735" s="1" t="s">
        <v>52</v>
      </c>
      <c r="N2735" s="1" t="s">
        <v>34</v>
      </c>
      <c r="O2735" s="1" t="s">
        <v>24</v>
      </c>
      <c r="P2735" s="3">
        <f>Orders[[#This Row],[Quantity]]*Orders[[#This Row],[UnitPrice]]*(1-Orders[[#This Row],[Discount]])</f>
        <v>6222.03</v>
      </c>
      <c r="Q2735" s="1" t="str">
        <f>IF(AND(Orders[[#This Row],[Order Value]]&gt;50000,Orders[[#This Row],[Status]]="Completed"),"Yes","No")</f>
        <v>No</v>
      </c>
      <c r="R2735" s="1" t="str">
        <f>IF(OR(Orders[[#This Row],[Region]]="Dhaka",Orders[[#This Row],[Region]]="Chattogram"),"Priority","Standard")</f>
        <v>Priority</v>
      </c>
      <c r="S2735" s="1" t="str">
        <f>_xlfn.CONCAT(Orders[[#This Row],[OrderID]],Orders[[#This Row],[CustomerID]],Orders[[#This Row],[Order Value]])</f>
        <v>O04158C00556222.03</v>
      </c>
    </row>
    <row r="2736" spans="1:19" x14ac:dyDescent="0.25">
      <c r="A2736" s="1" t="s">
        <v>3185</v>
      </c>
      <c r="B2736" s="1" t="s">
        <v>677</v>
      </c>
      <c r="C2736" s="1" t="s">
        <v>148</v>
      </c>
      <c r="D2736" s="1" t="str">
        <f>VLOOKUP(C2736,Products[],2,FALSE)</f>
        <v>Audio Classic 927</v>
      </c>
      <c r="E2736" s="1" t="str">
        <f>VLOOKUP(Orders[[#This Row],[ProductID]],Products[],3,FALSE)</f>
        <v>Electronics</v>
      </c>
      <c r="F2736" s="1" t="s">
        <v>55</v>
      </c>
      <c r="G2736" s="1" t="str">
        <f>_xlfn.XLOOKUP(Orders[[#This Row],[CustomerID]],'Customers'!A:A,'Customers'!E:E)</f>
        <v>Corporate</v>
      </c>
      <c r="H2736" s="2">
        <v>45472</v>
      </c>
      <c r="I2736" s="2">
        <v>45472</v>
      </c>
      <c r="J2736">
        <v>23</v>
      </c>
      <c r="K2736">
        <v>4192.1400000000003</v>
      </c>
      <c r="L2736">
        <v>0.1</v>
      </c>
      <c r="M2736" s="1" t="s">
        <v>14</v>
      </c>
      <c r="N2736" s="1" t="s">
        <v>34</v>
      </c>
      <c r="O2736" s="1" t="s">
        <v>35</v>
      </c>
      <c r="P2736" s="3">
        <f>Orders[[#This Row],[Quantity]]*Orders[[#This Row],[UnitPrice]]*(1-Orders[[#This Row],[Discount]])</f>
        <v>86777.29800000001</v>
      </c>
      <c r="Q2736" s="1" t="str">
        <f>IF(AND(Orders[[#This Row],[Order Value]]&gt;50000,Orders[[#This Row],[Status]]="Completed"),"Yes","No")</f>
        <v>Yes</v>
      </c>
      <c r="R2736" s="1" t="str">
        <f>IF(OR(Orders[[#This Row],[Region]]="Dhaka",Orders[[#This Row],[Region]]="Chattogram"),"Priority","Standard")</f>
        <v>Standard</v>
      </c>
      <c r="S2736" s="1" t="str">
        <f>_xlfn.CONCAT(Orders[[#This Row],[OrderID]],Orders[[#This Row],[CustomerID]],Orders[[#This Row],[Order Value]])</f>
        <v>O02058C011386777.298</v>
      </c>
    </row>
    <row r="2737" spans="1:19" x14ac:dyDescent="0.25">
      <c r="A2737" s="1" t="s">
        <v>3186</v>
      </c>
      <c r="B2737" s="1" t="s">
        <v>990</v>
      </c>
      <c r="C2737" s="1" t="s">
        <v>128</v>
      </c>
      <c r="D2737" s="1" t="str">
        <f>VLOOKUP(C2737,Products[],2,FALSE)</f>
        <v>Paper Prime 195</v>
      </c>
      <c r="E2737" s="1" t="str">
        <f>VLOOKUP(Orders[[#This Row],[ProductID]],Products[],3,FALSE)</f>
        <v>Office Supplies</v>
      </c>
      <c r="F2737" s="1" t="s">
        <v>19</v>
      </c>
      <c r="G2737" s="1" t="str">
        <f>_xlfn.XLOOKUP(Orders[[#This Row],[CustomerID]],'Customers'!A:A,'Customers'!E:E)</f>
        <v>consumer</v>
      </c>
      <c r="H2737" s="2">
        <v>45766</v>
      </c>
      <c r="I2737" s="2">
        <v>45779</v>
      </c>
      <c r="J2737">
        <v>22</v>
      </c>
      <c r="K2737">
        <v>443.4</v>
      </c>
      <c r="L2737">
        <v>0.2</v>
      </c>
      <c r="M2737" s="1" t="s">
        <v>14</v>
      </c>
      <c r="N2737" s="1" t="s">
        <v>28</v>
      </c>
      <c r="O2737" s="1" t="s">
        <v>21</v>
      </c>
      <c r="P2737" s="3">
        <f>Orders[[#This Row],[Quantity]]*Orders[[#This Row],[UnitPrice]]*(1-Orders[[#This Row],[Discount]])</f>
        <v>7803.84</v>
      </c>
      <c r="Q2737" s="1" t="str">
        <f>IF(AND(Orders[[#This Row],[Order Value]]&gt;50000,Orders[[#This Row],[Status]]="Completed"),"Yes","No")</f>
        <v>No</v>
      </c>
      <c r="R2737" s="1" t="str">
        <f>IF(OR(Orders[[#This Row],[Region]]="Dhaka",Orders[[#This Row],[Region]]="Chattogram"),"Priority","Standard")</f>
        <v>Standard</v>
      </c>
      <c r="S2737" s="1" t="str">
        <f>_xlfn.CONCAT(Orders[[#This Row],[OrderID]],Orders[[#This Row],[CustomerID]],Orders[[#This Row],[Order Value]])</f>
        <v>O05285C02957803.84</v>
      </c>
    </row>
    <row r="2738" spans="1:19" x14ac:dyDescent="0.25">
      <c r="A2738" s="1" t="s">
        <v>3187</v>
      </c>
      <c r="B2738" s="1" t="s">
        <v>487</v>
      </c>
      <c r="C2738" s="1" t="s">
        <v>212</v>
      </c>
      <c r="D2738" s="1" t="str">
        <f>VLOOKUP(C2738,Products[],2,FALSE)</f>
        <v>Binders Lite 858</v>
      </c>
      <c r="E2738" s="1" t="str">
        <f>VLOOKUP(Orders[[#This Row],[ProductID]],Products[],3,FALSE)</f>
        <v>Office Supplies</v>
      </c>
      <c r="F2738" s="1" t="s">
        <v>152</v>
      </c>
      <c r="G2738" s="1" t="str">
        <f>_xlfn.XLOOKUP(Orders[[#This Row],[CustomerID]],'Customers'!A:A,'Customers'!E:E)</f>
        <v>Consumer</v>
      </c>
      <c r="H2738" s="2">
        <v>45471</v>
      </c>
      <c r="I2738" s="2">
        <v>45483</v>
      </c>
      <c r="J2738">
        <v>18</v>
      </c>
      <c r="K2738">
        <v>6825.54</v>
      </c>
      <c r="L2738">
        <v>0.1</v>
      </c>
      <c r="M2738" s="1" t="s">
        <v>20</v>
      </c>
      <c r="N2738" s="1" t="s">
        <v>84</v>
      </c>
      <c r="O2738" s="1" t="s">
        <v>35</v>
      </c>
      <c r="P2738" s="3">
        <f>Orders[[#This Row],[Quantity]]*Orders[[#This Row],[UnitPrice]]*(1-Orders[[#This Row],[Discount]])</f>
        <v>110573.74800000001</v>
      </c>
      <c r="Q2738" s="1" t="str">
        <f>IF(AND(Orders[[#This Row],[Order Value]]&gt;50000,Orders[[#This Row],[Status]]="Completed"),"Yes","No")</f>
        <v>No</v>
      </c>
      <c r="R2738" s="1" t="str">
        <f>IF(OR(Orders[[#This Row],[Region]]="Dhaka",Orders[[#This Row],[Region]]="Chattogram"),"Priority","Standard")</f>
        <v>Priority</v>
      </c>
      <c r="S2738" s="1" t="str">
        <f>_xlfn.CONCAT(Orders[[#This Row],[OrderID]],Orders[[#This Row],[CustomerID]],Orders[[#This Row],[Order Value]])</f>
        <v>O00199C0056110573.748</v>
      </c>
    </row>
    <row r="2739" spans="1:19" x14ac:dyDescent="0.25">
      <c r="A2739" s="1" t="s">
        <v>3188</v>
      </c>
      <c r="B2739" s="1" t="s">
        <v>447</v>
      </c>
      <c r="C2739" s="1" t="s">
        <v>12</v>
      </c>
      <c r="D2739" s="1" t="str">
        <f>VLOOKUP(C2739,Products[],2,FALSE)</f>
        <v>Beverages Plus 578</v>
      </c>
      <c r="E2739" s="1" t="str">
        <f>VLOOKUP(Orders[[#This Row],[ProductID]],Products[],3,FALSE)</f>
        <v>Groceries</v>
      </c>
      <c r="F2739" s="1" t="s">
        <v>152</v>
      </c>
      <c r="G2739" s="1" t="str">
        <f>_xlfn.XLOOKUP(Orders[[#This Row],[CustomerID]],'Customers'!A:A,'Customers'!E:E)</f>
        <v>SMB</v>
      </c>
      <c r="H2739" s="2">
        <v>45395</v>
      </c>
      <c r="I2739" s="2">
        <v>45403</v>
      </c>
      <c r="J2739">
        <v>14</v>
      </c>
      <c r="K2739">
        <v>2296.37</v>
      </c>
      <c r="L2739">
        <v>0</v>
      </c>
      <c r="M2739" s="1" t="s">
        <v>52</v>
      </c>
      <c r="N2739" s="1" t="s">
        <v>34</v>
      </c>
      <c r="O2739" s="1" t="s">
        <v>35</v>
      </c>
      <c r="P2739" s="3">
        <f>Orders[[#This Row],[Quantity]]*Orders[[#This Row],[UnitPrice]]*(1-Orders[[#This Row],[Discount]])</f>
        <v>32149.18</v>
      </c>
      <c r="Q2739" s="1" t="str">
        <f>IF(AND(Orders[[#This Row],[Order Value]]&gt;50000,Orders[[#This Row],[Status]]="Completed"),"Yes","No")</f>
        <v>No</v>
      </c>
      <c r="R2739" s="1" t="str">
        <f>IF(OR(Orders[[#This Row],[Region]]="Dhaka",Orders[[#This Row],[Region]]="Chattogram"),"Priority","Standard")</f>
        <v>Priority</v>
      </c>
      <c r="S2739" s="1" t="str">
        <f>_xlfn.CONCAT(Orders[[#This Row],[OrderID]],Orders[[#This Row],[CustomerID]],Orders[[#This Row],[Order Value]])</f>
        <v>O00082C031832149.18</v>
      </c>
    </row>
    <row r="2740" spans="1:19" x14ac:dyDescent="0.25">
      <c r="A2740" s="1" t="s">
        <v>3189</v>
      </c>
      <c r="B2740" s="1" t="s">
        <v>382</v>
      </c>
      <c r="C2740" s="1" t="s">
        <v>124</v>
      </c>
      <c r="D2740" s="1" t="str">
        <f>VLOOKUP(C2740,Products[],2,FALSE)</f>
        <v>Decor Lite 474</v>
      </c>
      <c r="E2740" s="1" t="str">
        <f>VLOOKUP(Orders[[#This Row],[ProductID]],Products[],3,FALSE)</f>
        <v>Furniture</v>
      </c>
      <c r="F2740" s="1" t="s">
        <v>125</v>
      </c>
      <c r="G2740" s="1" t="str">
        <f>_xlfn.XLOOKUP(Orders[[#This Row],[CustomerID]],'Customers'!A:A,'Customers'!E:E)</f>
        <v>Consumer</v>
      </c>
      <c r="H2740" s="2">
        <v>45467</v>
      </c>
      <c r="I2740" s="2">
        <v>45480</v>
      </c>
      <c r="J2740">
        <v>19</v>
      </c>
      <c r="K2740">
        <v>2579.39</v>
      </c>
      <c r="L2740">
        <v>0</v>
      </c>
      <c r="M2740" s="1" t="s">
        <v>14</v>
      </c>
      <c r="N2740" s="1" t="s">
        <v>34</v>
      </c>
      <c r="O2740" s="1" t="s">
        <v>35</v>
      </c>
      <c r="P2740" s="3">
        <f>Orders[[#This Row],[Quantity]]*Orders[[#This Row],[UnitPrice]]*(1-Orders[[#This Row],[Discount]])</f>
        <v>49008.409999999996</v>
      </c>
      <c r="Q2740" s="1" t="str">
        <f>IF(AND(Orders[[#This Row],[Order Value]]&gt;50000,Orders[[#This Row],[Status]]="Completed"),"Yes","No")</f>
        <v>No</v>
      </c>
      <c r="R2740" s="1" t="str">
        <f>IF(OR(Orders[[#This Row],[Region]]="Dhaka",Orders[[#This Row],[Region]]="Chattogram"),"Priority","Standard")</f>
        <v>Standard</v>
      </c>
      <c r="S2740" s="1" t="str">
        <f>_xlfn.CONCAT(Orders[[#This Row],[OrderID]],Orders[[#This Row],[CustomerID]],Orders[[#This Row],[Order Value]])</f>
        <v>O00399C006349008.41</v>
      </c>
    </row>
    <row r="2741" spans="1:19" x14ac:dyDescent="0.25">
      <c r="A2741" s="1" t="s">
        <v>3190</v>
      </c>
      <c r="B2741" s="1" t="s">
        <v>642</v>
      </c>
      <c r="C2741" s="1" t="s">
        <v>148</v>
      </c>
      <c r="D2741" s="1" t="str">
        <f>VLOOKUP(C2741,Products[],2,FALSE)</f>
        <v>Audio Classic 927</v>
      </c>
      <c r="E2741" s="1" t="str">
        <f>VLOOKUP(Orders[[#This Row],[ProductID]],Products[],3,FALSE)</f>
        <v>Electronics</v>
      </c>
      <c r="F2741" s="1" t="s">
        <v>82</v>
      </c>
      <c r="G2741" s="1" t="str">
        <f>_xlfn.XLOOKUP(Orders[[#This Row],[CustomerID]],'Customers'!A:A,'Customers'!E:E)</f>
        <v>SMB</v>
      </c>
      <c r="H2741" s="2">
        <v>45474</v>
      </c>
      <c r="I2741" s="2">
        <v>45481</v>
      </c>
      <c r="J2741">
        <v>4</v>
      </c>
      <c r="K2741">
        <v>1915.58</v>
      </c>
      <c r="L2741">
        <v>0.05</v>
      </c>
      <c r="M2741" s="1" t="s">
        <v>14</v>
      </c>
      <c r="N2741" s="1" t="s">
        <v>34</v>
      </c>
      <c r="O2741" s="1" t="s">
        <v>21</v>
      </c>
      <c r="P2741" s="3">
        <f>Orders[[#This Row],[Quantity]]*Orders[[#This Row],[UnitPrice]]*(1-Orders[[#This Row],[Discount]])</f>
        <v>7279.2039999999997</v>
      </c>
      <c r="Q2741" s="1" t="str">
        <f>IF(AND(Orders[[#This Row],[Order Value]]&gt;50000,Orders[[#This Row],[Status]]="Completed"),"Yes","No")</f>
        <v>No</v>
      </c>
      <c r="R2741" s="1" t="str">
        <f>IF(OR(Orders[[#This Row],[Region]]="Dhaka",Orders[[#This Row],[Region]]="Chattogram"),"Priority","Standard")</f>
        <v>Standard</v>
      </c>
      <c r="S2741" s="1" t="str">
        <f>_xlfn.CONCAT(Orders[[#This Row],[OrderID]],Orders[[#This Row],[CustomerID]],Orders[[#This Row],[Order Value]])</f>
        <v>O05038C04977279.204</v>
      </c>
    </row>
    <row r="2742" spans="1:19" x14ac:dyDescent="0.25">
      <c r="A2742" s="1" t="s">
        <v>3191</v>
      </c>
      <c r="B2742" s="1" t="s">
        <v>373</v>
      </c>
      <c r="C2742" s="1" t="s">
        <v>71</v>
      </c>
      <c r="D2742" s="1" t="str">
        <f>VLOOKUP(C2742,Products[],2,FALSE)</f>
        <v>Cameras Classic 922</v>
      </c>
      <c r="E2742" s="1" t="str">
        <f>VLOOKUP(Orders[[#This Row],[ProductID]],Products[],3,FALSE)</f>
        <v>Electronics</v>
      </c>
      <c r="F2742" s="1" t="s">
        <v>19</v>
      </c>
      <c r="G2742" s="1" t="str">
        <f>_xlfn.XLOOKUP(Orders[[#This Row],[CustomerID]],'Customers'!A:A,'Customers'!E:E)</f>
        <v>Corporate</v>
      </c>
      <c r="H2742" s="2">
        <v>45307</v>
      </c>
      <c r="I2742" s="2">
        <v>45305</v>
      </c>
      <c r="J2742">
        <v>5</v>
      </c>
      <c r="K2742">
        <v>5578.69</v>
      </c>
      <c r="L2742">
        <v>0.2</v>
      </c>
      <c r="M2742" s="1" t="s">
        <v>39</v>
      </c>
      <c r="N2742" s="1" t="s">
        <v>15</v>
      </c>
      <c r="O2742" s="1" t="s">
        <v>35</v>
      </c>
      <c r="P2742" s="3">
        <f>Orders[[#This Row],[Quantity]]*Orders[[#This Row],[UnitPrice]]*(1-Orders[[#This Row],[Discount]])</f>
        <v>22314.76</v>
      </c>
      <c r="Q2742" s="1" t="str">
        <f>IF(AND(Orders[[#This Row],[Order Value]]&gt;50000,Orders[[#This Row],[Status]]="Completed"),"Yes","No")</f>
        <v>No</v>
      </c>
      <c r="R2742" s="1" t="str">
        <f>IF(OR(Orders[[#This Row],[Region]]="Dhaka",Orders[[#This Row],[Region]]="Chattogram"),"Priority","Standard")</f>
        <v>Standard</v>
      </c>
      <c r="S2742" s="1" t="str">
        <f>_xlfn.CONCAT(Orders[[#This Row],[OrderID]],Orders[[#This Row],[CustomerID]],Orders[[#This Row],[Order Value]])</f>
        <v>O00818C002522314.76</v>
      </c>
    </row>
    <row r="2743" spans="1:19" x14ac:dyDescent="0.25">
      <c r="A2743" s="1" t="s">
        <v>3192</v>
      </c>
      <c r="B2743" s="1" t="s">
        <v>375</v>
      </c>
      <c r="C2743" s="1" t="s">
        <v>178</v>
      </c>
      <c r="D2743" s="1" t="str">
        <f>VLOOKUP(C2743,Products[],2,FALSE)</f>
        <v>Personal Care Mini 570</v>
      </c>
      <c r="E2743" s="1" t="str">
        <f>VLOOKUP(Orders[[#This Row],[ProductID]],Products[],3,FALSE)</f>
        <v>Groceries</v>
      </c>
      <c r="F2743" s="1" t="s">
        <v>63</v>
      </c>
      <c r="G2743" s="1" t="str">
        <f>_xlfn.XLOOKUP(Orders[[#This Row],[CustomerID]],'Customers'!A:A,'Customers'!E:E)</f>
        <v>SMB</v>
      </c>
      <c r="H2743" s="2">
        <v>45477</v>
      </c>
      <c r="I2743" s="2">
        <v>45481</v>
      </c>
      <c r="J2743">
        <v>6</v>
      </c>
      <c r="K2743">
        <v>7884.38</v>
      </c>
      <c r="L2743">
        <v>0</v>
      </c>
      <c r="M2743" s="1" t="s">
        <v>39</v>
      </c>
      <c r="N2743" s="1" t="s">
        <v>34</v>
      </c>
      <c r="O2743" s="1" t="s">
        <v>29</v>
      </c>
      <c r="P2743" s="3">
        <f>Orders[[#This Row],[Quantity]]*Orders[[#This Row],[UnitPrice]]*(1-Orders[[#This Row],[Discount]])</f>
        <v>47306.28</v>
      </c>
      <c r="Q2743" s="1" t="str">
        <f>IF(AND(Orders[[#This Row],[Order Value]]&gt;50000,Orders[[#This Row],[Status]]="Completed"),"Yes","No")</f>
        <v>No</v>
      </c>
      <c r="R2743" s="1" t="str">
        <f>IF(OR(Orders[[#This Row],[Region]]="Dhaka",Orders[[#This Row],[Region]]="Chattogram"),"Priority","Standard")</f>
        <v>Standard</v>
      </c>
      <c r="S2743" s="1" t="str">
        <f>_xlfn.CONCAT(Orders[[#This Row],[OrderID]],Orders[[#This Row],[CustomerID]],Orders[[#This Row],[Order Value]])</f>
        <v>O00892C012747306.28</v>
      </c>
    </row>
    <row r="2744" spans="1:19" x14ac:dyDescent="0.25">
      <c r="A2744" s="1" t="s">
        <v>3193</v>
      </c>
      <c r="B2744" s="1" t="s">
        <v>592</v>
      </c>
      <c r="C2744" s="1" t="s">
        <v>81</v>
      </c>
      <c r="D2744" s="1" t="str">
        <f>VLOOKUP(C2744,Products[],2,FALSE)</f>
        <v>Beverages Pro 760</v>
      </c>
      <c r="E2744" s="1" t="str">
        <f>VLOOKUP(Orders[[#This Row],[ProductID]],Products[],3,FALSE)</f>
        <v>Groceries</v>
      </c>
      <c r="F2744" s="1" t="s">
        <v>82</v>
      </c>
      <c r="G2744" s="1" t="str">
        <f>_xlfn.XLOOKUP(Orders[[#This Row],[CustomerID]],'Customers'!A:A,'Customers'!E:E)</f>
        <v>consumer</v>
      </c>
      <c r="H2744" s="2">
        <v>45928</v>
      </c>
      <c r="I2744" s="2">
        <v>45929</v>
      </c>
      <c r="J2744">
        <v>4</v>
      </c>
      <c r="K2744">
        <v>745.06</v>
      </c>
      <c r="L2744">
        <v>0</v>
      </c>
      <c r="M2744" s="1" t="s">
        <v>20</v>
      </c>
      <c r="N2744" s="1" t="s">
        <v>15</v>
      </c>
      <c r="O2744" s="1" t="s">
        <v>35</v>
      </c>
      <c r="P2744" s="3">
        <f>Orders[[#This Row],[Quantity]]*Orders[[#This Row],[UnitPrice]]*(1-Orders[[#This Row],[Discount]])</f>
        <v>2980.24</v>
      </c>
      <c r="Q2744" s="1" t="str">
        <f>IF(AND(Orders[[#This Row],[Order Value]]&gt;50000,Orders[[#This Row],[Status]]="Completed"),"Yes","No")</f>
        <v>No</v>
      </c>
      <c r="R2744" s="1" t="str">
        <f>IF(OR(Orders[[#This Row],[Region]]="Dhaka",Orders[[#This Row],[Region]]="Chattogram"),"Priority","Standard")</f>
        <v>Priority</v>
      </c>
      <c r="S2744" s="1" t="str">
        <f>_xlfn.CONCAT(Orders[[#This Row],[OrderID]],Orders[[#This Row],[CustomerID]],Orders[[#This Row],[Order Value]])</f>
        <v>O04405C04902980.24</v>
      </c>
    </row>
    <row r="2745" spans="1:19" x14ac:dyDescent="0.25">
      <c r="A2745" s="1" t="s">
        <v>3194</v>
      </c>
      <c r="B2745" s="1" t="s">
        <v>730</v>
      </c>
      <c r="C2745" s="1" t="s">
        <v>104</v>
      </c>
      <c r="D2745" s="1" t="str">
        <f>VLOOKUP(C2745,Products[],2,FALSE)</f>
        <v>Audio Prime 238</v>
      </c>
      <c r="E2745" s="1" t="str">
        <f>VLOOKUP(Orders[[#This Row],[ProductID]],Products[],3,FALSE)</f>
        <v>Electronics</v>
      </c>
      <c r="F2745" s="1" t="s">
        <v>59</v>
      </c>
      <c r="G2745" s="1" t="str">
        <f>_xlfn.XLOOKUP(Orders[[#This Row],[CustomerID]],'Customers'!A:A,'Customers'!E:E)</f>
        <v>SMB</v>
      </c>
      <c r="H2745" s="2">
        <v>45403</v>
      </c>
      <c r="I2745" s="2">
        <v>45409</v>
      </c>
      <c r="J2745">
        <v>5</v>
      </c>
      <c r="K2745">
        <v>7221.93</v>
      </c>
      <c r="L2745">
        <v>0</v>
      </c>
      <c r="M2745" s="1" t="s">
        <v>52</v>
      </c>
      <c r="N2745" s="1" t="s">
        <v>28</v>
      </c>
      <c r="O2745" s="1" t="s">
        <v>21</v>
      </c>
      <c r="P2745" s="3">
        <f>Orders[[#This Row],[Quantity]]*Orders[[#This Row],[UnitPrice]]*(1-Orders[[#This Row],[Discount]])</f>
        <v>36109.65</v>
      </c>
      <c r="Q2745" s="1" t="str">
        <f>IF(AND(Orders[[#This Row],[Order Value]]&gt;50000,Orders[[#This Row],[Status]]="Completed"),"Yes","No")</f>
        <v>No</v>
      </c>
      <c r="R2745" s="1" t="str">
        <f>IF(OR(Orders[[#This Row],[Region]]="Dhaka",Orders[[#This Row],[Region]]="Chattogram"),"Priority","Standard")</f>
        <v>Priority</v>
      </c>
      <c r="S2745" s="1" t="str">
        <f>_xlfn.CONCAT(Orders[[#This Row],[OrderID]],Orders[[#This Row],[CustomerID]],Orders[[#This Row],[Order Value]])</f>
        <v>O04157C048436109.65</v>
      </c>
    </row>
    <row r="2746" spans="1:19" x14ac:dyDescent="0.25">
      <c r="A2746" s="1" t="s">
        <v>3195</v>
      </c>
      <c r="B2746" s="1" t="s">
        <v>1354</v>
      </c>
      <c r="C2746" s="1" t="s">
        <v>473</v>
      </c>
      <c r="D2746" s="1" t="str">
        <f>VLOOKUP(C2746,Products[],2,FALSE)</f>
        <v>Laptops Prime 770</v>
      </c>
      <c r="E2746" s="1" t="str">
        <f>VLOOKUP(Orders[[#This Row],[ProductID]],Products[],3,FALSE)</f>
        <v>Electronics</v>
      </c>
      <c r="F2746" s="1" t="s">
        <v>47</v>
      </c>
      <c r="G2746" s="1" t="str">
        <f>_xlfn.XLOOKUP(Orders[[#This Row],[CustomerID]],'Customers'!A:A,'Customers'!E:E)</f>
        <v>Home Office</v>
      </c>
      <c r="H2746" s="2">
        <v>45636</v>
      </c>
      <c r="I2746" s="2">
        <v>45645</v>
      </c>
      <c r="J2746">
        <v>3</v>
      </c>
      <c r="K2746">
        <v>240.95</v>
      </c>
      <c r="L2746">
        <v>0</v>
      </c>
      <c r="M2746" s="1" t="s">
        <v>20</v>
      </c>
      <c r="N2746" s="1" t="s">
        <v>34</v>
      </c>
      <c r="O2746" s="1" t="s">
        <v>35</v>
      </c>
      <c r="P2746" s="3">
        <f>Orders[[#This Row],[Quantity]]*Orders[[#This Row],[UnitPrice]]*(1-Orders[[#This Row],[Discount]])</f>
        <v>722.84999999999991</v>
      </c>
      <c r="Q2746" s="1" t="str">
        <f>IF(AND(Orders[[#This Row],[Order Value]]&gt;50000,Orders[[#This Row],[Status]]="Completed"),"Yes","No")</f>
        <v>No</v>
      </c>
      <c r="R2746" s="1" t="str">
        <f>IF(OR(Orders[[#This Row],[Region]]="Dhaka",Orders[[#This Row],[Region]]="Chattogram"),"Priority","Standard")</f>
        <v>Priority</v>
      </c>
      <c r="S2746" s="1" t="str">
        <f>_xlfn.CONCAT(Orders[[#This Row],[OrderID]],Orders[[#This Row],[CustomerID]],Orders[[#This Row],[Order Value]])</f>
        <v>O03343C0051722.85</v>
      </c>
    </row>
    <row r="2747" spans="1:19" x14ac:dyDescent="0.25">
      <c r="A2747" s="1" t="s">
        <v>3196</v>
      </c>
      <c r="B2747" s="1" t="s">
        <v>449</v>
      </c>
      <c r="C2747" s="1" t="s">
        <v>27</v>
      </c>
      <c r="D2747" s="1" t="str">
        <f>VLOOKUP(C2747,Products[],2,FALSE)</f>
        <v>Women Eco 225</v>
      </c>
      <c r="E2747" s="1" t="str">
        <f>VLOOKUP(Orders[[#This Row],[ProductID]],Products[],3,FALSE)</f>
        <v>Apparel</v>
      </c>
      <c r="F2747" s="1" t="s">
        <v>152</v>
      </c>
      <c r="G2747" s="1" t="str">
        <f>_xlfn.XLOOKUP(Orders[[#This Row],[CustomerID]],'Customers'!A:A,'Customers'!E:E)</f>
        <v>SMB</v>
      </c>
      <c r="H2747" s="2">
        <v>45520</v>
      </c>
      <c r="I2747" s="2">
        <v>45530</v>
      </c>
      <c r="J2747">
        <v>6</v>
      </c>
      <c r="K2747">
        <v>3939.76</v>
      </c>
      <c r="L2747">
        <v>0.05</v>
      </c>
      <c r="M2747" s="1" t="s">
        <v>39</v>
      </c>
      <c r="N2747" s="1" t="s">
        <v>15</v>
      </c>
      <c r="O2747" s="1" t="s">
        <v>21</v>
      </c>
      <c r="P2747" s="3">
        <f>Orders[[#This Row],[Quantity]]*Orders[[#This Row],[UnitPrice]]*(1-Orders[[#This Row],[Discount]])</f>
        <v>22456.632000000001</v>
      </c>
      <c r="Q2747" s="1" t="str">
        <f>IF(AND(Orders[[#This Row],[Order Value]]&gt;50000,Orders[[#This Row],[Status]]="Completed"),"Yes","No")</f>
        <v>No</v>
      </c>
      <c r="R2747" s="1" t="str">
        <f>IF(OR(Orders[[#This Row],[Region]]="Dhaka",Orders[[#This Row],[Region]]="Chattogram"),"Priority","Standard")</f>
        <v>Standard</v>
      </c>
      <c r="S2747" s="1" t="str">
        <f>_xlfn.CONCAT(Orders[[#This Row],[OrderID]],Orders[[#This Row],[CustomerID]],Orders[[#This Row],[Order Value]])</f>
        <v>O00649C020922456.632</v>
      </c>
    </row>
    <row r="2748" spans="1:19" x14ac:dyDescent="0.25">
      <c r="A2748" s="1" t="s">
        <v>3197</v>
      </c>
      <c r="B2748" s="1" t="s">
        <v>818</v>
      </c>
      <c r="C2748" s="1" t="s">
        <v>76</v>
      </c>
      <c r="D2748" s="1" t="str">
        <f>VLOOKUP(C2748,Products[],2,FALSE)</f>
        <v>Mobile Accessories Mini 994</v>
      </c>
      <c r="E2748" s="1" t="str">
        <f>VLOOKUP(Orders[[#This Row],[ProductID]],Products[],3,FALSE)</f>
        <v>Electronics</v>
      </c>
      <c r="F2748" s="1" t="s">
        <v>23</v>
      </c>
      <c r="G2748" s="1" t="str">
        <f>_xlfn.XLOOKUP(Orders[[#This Row],[CustomerID]],'Customers'!A:A,'Customers'!E:E)</f>
        <v>SMB</v>
      </c>
      <c r="H2748" s="2">
        <v>45659</v>
      </c>
      <c r="I2748" s="2">
        <v>45658</v>
      </c>
      <c r="J2748">
        <v>3</v>
      </c>
      <c r="K2748">
        <v>5363.12</v>
      </c>
      <c r="L2748">
        <v>0</v>
      </c>
      <c r="M2748" s="1" t="s">
        <v>43</v>
      </c>
      <c r="N2748" s="1" t="s">
        <v>34</v>
      </c>
      <c r="O2748" s="1" t="s">
        <v>35</v>
      </c>
      <c r="P2748" s="3">
        <f>Orders[[#This Row],[Quantity]]*Orders[[#This Row],[UnitPrice]]*(1-Orders[[#This Row],[Discount]])</f>
        <v>16089.36</v>
      </c>
      <c r="Q2748" s="1" t="str">
        <f>IF(AND(Orders[[#This Row],[Order Value]]&gt;50000,Orders[[#This Row],[Status]]="Completed"),"Yes","No")</f>
        <v>No</v>
      </c>
      <c r="R2748" s="1" t="str">
        <f>IF(OR(Orders[[#This Row],[Region]]="Dhaka",Orders[[#This Row],[Region]]="Chattogram"),"Priority","Standard")</f>
        <v>Standard</v>
      </c>
      <c r="S2748" s="1" t="str">
        <f>_xlfn.CONCAT(Orders[[#This Row],[OrderID]],Orders[[#This Row],[CustomerID]],Orders[[#This Row],[Order Value]])</f>
        <v>O01391C023516089.36</v>
      </c>
    </row>
    <row r="2749" spans="1:19" x14ac:dyDescent="0.25">
      <c r="A2749" s="1" t="s">
        <v>3198</v>
      </c>
      <c r="B2749" s="1" t="s">
        <v>841</v>
      </c>
      <c r="C2749" s="1" t="s">
        <v>18</v>
      </c>
      <c r="D2749" s="1" t="str">
        <f>VLOOKUP(C2749,Products[],2,FALSE)</f>
        <v>Labels Deluxe 800</v>
      </c>
      <c r="E2749" s="1" t="str">
        <f>VLOOKUP(Orders[[#This Row],[ProductID]],Products[],3,FALSE)</f>
        <v>Office Supplies</v>
      </c>
      <c r="F2749" s="1" t="s">
        <v>105</v>
      </c>
      <c r="G2749" s="1" t="str">
        <f>_xlfn.XLOOKUP(Orders[[#This Row],[CustomerID]],'Customers'!A:A,'Customers'!E:E)</f>
        <v>Corporate</v>
      </c>
      <c r="H2749" s="2">
        <v>45613</v>
      </c>
      <c r="I2749" s="2">
        <v>45623</v>
      </c>
      <c r="J2749">
        <v>17</v>
      </c>
      <c r="K2749">
        <v>415.54</v>
      </c>
      <c r="L2749">
        <v>0</v>
      </c>
      <c r="M2749" s="1" t="s">
        <v>43</v>
      </c>
      <c r="N2749" s="1" t="s">
        <v>34</v>
      </c>
      <c r="O2749" s="1" t="s">
        <v>29</v>
      </c>
      <c r="P2749" s="3">
        <f>Orders[[#This Row],[Quantity]]*Orders[[#This Row],[UnitPrice]]*(1-Orders[[#This Row],[Discount]])</f>
        <v>7064.18</v>
      </c>
      <c r="Q2749" s="1" t="str">
        <f>IF(AND(Orders[[#This Row],[Order Value]]&gt;50000,Orders[[#This Row],[Status]]="Completed"),"Yes","No")</f>
        <v>No</v>
      </c>
      <c r="R2749" s="1" t="str">
        <f>IF(OR(Orders[[#This Row],[Region]]="Dhaka",Orders[[#This Row],[Region]]="Chattogram"),"Priority","Standard")</f>
        <v>Standard</v>
      </c>
      <c r="S2749" s="1" t="str">
        <f>_xlfn.CONCAT(Orders[[#This Row],[OrderID]],Orders[[#This Row],[CustomerID]],Orders[[#This Row],[Order Value]])</f>
        <v>O01159C02207064.18</v>
      </c>
    </row>
    <row r="2750" spans="1:19" x14ac:dyDescent="0.25">
      <c r="A2750" s="1" t="s">
        <v>3199</v>
      </c>
      <c r="B2750" s="1" t="s">
        <v>754</v>
      </c>
      <c r="C2750" s="1" t="s">
        <v>76</v>
      </c>
      <c r="D2750" s="1" t="str">
        <f>VLOOKUP(C2750,Products[],2,FALSE)</f>
        <v>Mobile Accessories Mini 994</v>
      </c>
      <c r="E2750" s="1" t="str">
        <f>VLOOKUP(Orders[[#This Row],[ProductID]],Products[],3,FALSE)</f>
        <v>Electronics</v>
      </c>
      <c r="F2750" s="1" t="s">
        <v>63</v>
      </c>
      <c r="G2750" s="1" t="str">
        <f>_xlfn.XLOOKUP(Orders[[#This Row],[CustomerID]],'Customers'!A:A,'Customers'!E:E)</f>
        <v>SMB</v>
      </c>
      <c r="H2750" s="2">
        <v>45380</v>
      </c>
      <c r="I2750" s="2">
        <v>45393</v>
      </c>
      <c r="J2750">
        <v>15</v>
      </c>
      <c r="K2750">
        <v>4487.05</v>
      </c>
      <c r="L2750">
        <v>0.2</v>
      </c>
      <c r="M2750" s="1" t="s">
        <v>39</v>
      </c>
      <c r="N2750" s="1" t="s">
        <v>84</v>
      </c>
      <c r="O2750" s="1" t="s">
        <v>35</v>
      </c>
      <c r="P2750" s="3">
        <f>Orders[[#This Row],[Quantity]]*Orders[[#This Row],[UnitPrice]]*(1-Orders[[#This Row],[Discount]])</f>
        <v>53844.600000000006</v>
      </c>
      <c r="Q2750" s="1" t="str">
        <f>IF(AND(Orders[[#This Row],[Order Value]]&gt;50000,Orders[[#This Row],[Status]]="Completed"),"Yes","No")</f>
        <v>No</v>
      </c>
      <c r="R2750" s="1" t="str">
        <f>IF(OR(Orders[[#This Row],[Region]]="Dhaka",Orders[[#This Row],[Region]]="Chattogram"),"Priority","Standard")</f>
        <v>Standard</v>
      </c>
      <c r="S2750" s="1" t="str">
        <f>_xlfn.CONCAT(Orders[[#This Row],[OrderID]],Orders[[#This Row],[CustomerID]],Orders[[#This Row],[Order Value]])</f>
        <v>O04420C034553844.6</v>
      </c>
    </row>
    <row r="2751" spans="1:19" x14ac:dyDescent="0.25">
      <c r="A2751" s="1" t="s">
        <v>3200</v>
      </c>
      <c r="B2751" s="1" t="s">
        <v>998</v>
      </c>
      <c r="C2751" s="1" t="s">
        <v>230</v>
      </c>
      <c r="D2751" s="1" t="str">
        <f>VLOOKUP(C2751,Products[],2,FALSE)</f>
        <v>Footwear Eco 532</v>
      </c>
      <c r="E2751" s="1" t="str">
        <f>VLOOKUP(Orders[[#This Row],[ProductID]],Products[],3,FALSE)</f>
        <v>Apparel</v>
      </c>
      <c r="F2751" s="1" t="s">
        <v>125</v>
      </c>
      <c r="G2751" s="1" t="str">
        <f>_xlfn.XLOOKUP(Orders[[#This Row],[CustomerID]],'Customers'!A:A,'Customers'!E:E)</f>
        <v>consumer</v>
      </c>
      <c r="H2751" s="2">
        <v>45729</v>
      </c>
      <c r="I2751" s="2">
        <v>45732</v>
      </c>
      <c r="J2751">
        <v>19</v>
      </c>
      <c r="K2751">
        <v>4815.46</v>
      </c>
      <c r="L2751">
        <v>0.1</v>
      </c>
      <c r="M2751" s="1" t="s">
        <v>43</v>
      </c>
      <c r="N2751" s="1" t="s">
        <v>84</v>
      </c>
      <c r="O2751" s="1" t="s">
        <v>24</v>
      </c>
      <c r="P2751" s="3">
        <f>Orders[[#This Row],[Quantity]]*Orders[[#This Row],[UnitPrice]]*(1-Orders[[#This Row],[Discount]])</f>
        <v>82344.366000000009</v>
      </c>
      <c r="Q2751" s="1" t="str">
        <f>IF(AND(Orders[[#This Row],[Order Value]]&gt;50000,Orders[[#This Row],[Status]]="Completed"),"Yes","No")</f>
        <v>No</v>
      </c>
      <c r="R2751" s="1" t="str">
        <f>IF(OR(Orders[[#This Row],[Region]]="Dhaka",Orders[[#This Row],[Region]]="Chattogram"),"Priority","Standard")</f>
        <v>Standard</v>
      </c>
      <c r="S2751" s="1" t="str">
        <f>_xlfn.CONCAT(Orders[[#This Row],[OrderID]],Orders[[#This Row],[CustomerID]],Orders[[#This Row],[Order Value]])</f>
        <v>O02822C016282344.366</v>
      </c>
    </row>
    <row r="2752" spans="1:19" x14ac:dyDescent="0.25">
      <c r="A2752" s="1" t="s">
        <v>3201</v>
      </c>
      <c r="B2752" s="1" t="s">
        <v>730</v>
      </c>
      <c r="C2752" s="1" t="s">
        <v>154</v>
      </c>
      <c r="D2752" s="1" t="str">
        <f>VLOOKUP(C2752,Products[],2,FALSE)</f>
        <v>Household Standard 873</v>
      </c>
      <c r="E2752" s="1" t="str">
        <f>VLOOKUP(Orders[[#This Row],[ProductID]],Products[],3,FALSE)</f>
        <v>Groceries</v>
      </c>
      <c r="F2752" s="1" t="s">
        <v>82</v>
      </c>
      <c r="G2752" s="1" t="str">
        <f>_xlfn.XLOOKUP(Orders[[#This Row],[CustomerID]],'Customers'!A:A,'Customers'!E:E)</f>
        <v>SMB</v>
      </c>
      <c r="H2752" s="2">
        <v>45981</v>
      </c>
      <c r="I2752" s="2">
        <v>45990</v>
      </c>
      <c r="J2752">
        <v>6</v>
      </c>
      <c r="K2752">
        <v>5439.13</v>
      </c>
      <c r="L2752">
        <v>0.05</v>
      </c>
      <c r="M2752" s="1" t="s">
        <v>52</v>
      </c>
      <c r="N2752" s="1" t="s">
        <v>34</v>
      </c>
      <c r="O2752" s="1" t="s">
        <v>21</v>
      </c>
      <c r="P2752" s="3">
        <f>Orders[[#This Row],[Quantity]]*Orders[[#This Row],[UnitPrice]]*(1-Orders[[#This Row],[Discount]])</f>
        <v>31003.040999999997</v>
      </c>
      <c r="Q2752" s="1" t="str">
        <f>IF(AND(Orders[[#This Row],[Order Value]]&gt;50000,Orders[[#This Row],[Status]]="Completed"),"Yes","No")</f>
        <v>No</v>
      </c>
      <c r="R2752" s="1" t="str">
        <f>IF(OR(Orders[[#This Row],[Region]]="Dhaka",Orders[[#This Row],[Region]]="Chattogram"),"Priority","Standard")</f>
        <v>Priority</v>
      </c>
      <c r="S2752" s="1" t="str">
        <f>_xlfn.CONCAT(Orders[[#This Row],[OrderID]],Orders[[#This Row],[CustomerID]],Orders[[#This Row],[Order Value]])</f>
        <v>O02921C048431003.041</v>
      </c>
    </row>
    <row r="2753" spans="1:19" x14ac:dyDescent="0.25">
      <c r="A2753" s="1" t="s">
        <v>3202</v>
      </c>
      <c r="B2753" s="1" t="s">
        <v>510</v>
      </c>
      <c r="C2753" s="1" t="s">
        <v>157</v>
      </c>
      <c r="D2753" s="1" t="str">
        <f>VLOOKUP(C2753,Products[],2,FALSE)</f>
        <v>Snacks Deluxe 862</v>
      </c>
      <c r="E2753" s="1" t="str">
        <f>VLOOKUP(Orders[[#This Row],[ProductID]],Products[],3,FALSE)</f>
        <v>Groceries</v>
      </c>
      <c r="F2753" s="1" t="s">
        <v>79</v>
      </c>
      <c r="G2753" s="1" t="str">
        <f>_xlfn.XLOOKUP(Orders[[#This Row],[CustomerID]],'Customers'!A:A,'Customers'!E:E)</f>
        <v>SMB</v>
      </c>
      <c r="H2753" s="2">
        <v>45517</v>
      </c>
      <c r="I2753" s="2">
        <v>45520</v>
      </c>
      <c r="J2753">
        <v>8</v>
      </c>
      <c r="K2753">
        <v>5533.91</v>
      </c>
      <c r="L2753">
        <v>0</v>
      </c>
      <c r="M2753" s="1" t="s">
        <v>14</v>
      </c>
      <c r="N2753" s="1" t="s">
        <v>84</v>
      </c>
      <c r="O2753" s="1" t="s">
        <v>21</v>
      </c>
      <c r="P2753" s="3">
        <f>Orders[[#This Row],[Quantity]]*Orders[[#This Row],[UnitPrice]]*(1-Orders[[#This Row],[Discount]])</f>
        <v>44271.28</v>
      </c>
      <c r="Q2753" s="1" t="str">
        <f>IF(AND(Orders[[#This Row],[Order Value]]&gt;50000,Orders[[#This Row],[Status]]="Completed"),"Yes","No")</f>
        <v>No</v>
      </c>
      <c r="R2753" s="1" t="str">
        <f>IF(OR(Orders[[#This Row],[Region]]="Dhaka",Orders[[#This Row],[Region]]="Chattogram"),"Priority","Standard")</f>
        <v>Standard</v>
      </c>
      <c r="S2753" s="1" t="str">
        <f>_xlfn.CONCAT(Orders[[#This Row],[OrderID]],Orders[[#This Row],[CustomerID]],Orders[[#This Row],[Order Value]])</f>
        <v>O01677C044844271.28</v>
      </c>
    </row>
    <row r="2754" spans="1:19" x14ac:dyDescent="0.25">
      <c r="A2754" s="1" t="s">
        <v>3203</v>
      </c>
      <c r="B2754" s="1" t="s">
        <v>1104</v>
      </c>
      <c r="C2754" s="1" t="s">
        <v>212</v>
      </c>
      <c r="D2754" s="1" t="str">
        <f>VLOOKUP(C2754,Products[],2,FALSE)</f>
        <v>Binders Lite 858</v>
      </c>
      <c r="E2754" s="1" t="str">
        <f>VLOOKUP(Orders[[#This Row],[ProductID]],Products[],3,FALSE)</f>
        <v>Office Supplies</v>
      </c>
      <c r="F2754" s="1" t="s">
        <v>33</v>
      </c>
      <c r="G2754" s="1" t="str">
        <f>_xlfn.XLOOKUP(Orders[[#This Row],[CustomerID]],'Customers'!A:A,'Customers'!E:E)</f>
        <v>SMB</v>
      </c>
      <c r="H2754" s="2">
        <v>45774</v>
      </c>
      <c r="I2754" s="2">
        <v>45782</v>
      </c>
      <c r="J2754">
        <v>19</v>
      </c>
      <c r="K2754">
        <v>2990.84</v>
      </c>
      <c r="L2754">
        <v>0.1</v>
      </c>
      <c r="M2754" s="1" t="s">
        <v>14</v>
      </c>
      <c r="N2754" s="1" t="s">
        <v>28</v>
      </c>
      <c r="O2754" s="1" t="s">
        <v>29</v>
      </c>
      <c r="P2754" s="3">
        <f>Orders[[#This Row],[Quantity]]*Orders[[#This Row],[UnitPrice]]*(1-Orders[[#This Row],[Discount]])</f>
        <v>51143.364000000009</v>
      </c>
      <c r="Q2754" s="1" t="str">
        <f>IF(AND(Orders[[#This Row],[Order Value]]&gt;50000,Orders[[#This Row],[Status]]="Completed"),"Yes","No")</f>
        <v>No</v>
      </c>
      <c r="R2754" s="1" t="str">
        <f>IF(OR(Orders[[#This Row],[Region]]="Dhaka",Orders[[#This Row],[Region]]="Chattogram"),"Priority","Standard")</f>
        <v>Standard</v>
      </c>
      <c r="S2754" s="1" t="str">
        <f>_xlfn.CONCAT(Orders[[#This Row],[OrderID]],Orders[[#This Row],[CustomerID]],Orders[[#This Row],[Order Value]])</f>
        <v>O03370C013551143.364</v>
      </c>
    </row>
    <row r="2755" spans="1:19" x14ac:dyDescent="0.25">
      <c r="A2755" s="1" t="s">
        <v>3204</v>
      </c>
      <c r="B2755" s="1" t="s">
        <v>465</v>
      </c>
      <c r="C2755" s="1" t="s">
        <v>267</v>
      </c>
      <c r="D2755" s="1" t="str">
        <f>VLOOKUP(C2755,Products[],2,FALSE)</f>
        <v>Decor Prime 953</v>
      </c>
      <c r="E2755" s="1" t="str">
        <f>VLOOKUP(Orders[[#This Row],[ProductID]],Products[],3,FALSE)</f>
        <v>Furniture</v>
      </c>
      <c r="F2755" s="1" t="s">
        <v>82</v>
      </c>
      <c r="G2755" s="1" t="str">
        <f>_xlfn.XLOOKUP(Orders[[#This Row],[CustomerID]],'Customers'!A:A,'Customers'!E:E)</f>
        <v>SMB</v>
      </c>
      <c r="H2755" s="2">
        <v>45451</v>
      </c>
      <c r="I2755" s="2">
        <v>45459</v>
      </c>
      <c r="J2755">
        <v>12</v>
      </c>
      <c r="K2755">
        <v>108.31</v>
      </c>
      <c r="L2755">
        <v>0</v>
      </c>
      <c r="M2755" s="1" t="s">
        <v>52</v>
      </c>
      <c r="N2755" s="1" t="s">
        <v>34</v>
      </c>
      <c r="O2755" s="1" t="s">
        <v>21</v>
      </c>
      <c r="P2755" s="3">
        <f>Orders[[#This Row],[Quantity]]*Orders[[#This Row],[UnitPrice]]*(1-Orders[[#This Row],[Discount]])</f>
        <v>1299.72</v>
      </c>
      <c r="Q2755" s="1" t="str">
        <f>IF(AND(Orders[[#This Row],[Order Value]]&gt;50000,Orders[[#This Row],[Status]]="Completed"),"Yes","No")</f>
        <v>No</v>
      </c>
      <c r="R2755" s="1" t="str">
        <f>IF(OR(Orders[[#This Row],[Region]]="Dhaka",Orders[[#This Row],[Region]]="Chattogram"),"Priority","Standard")</f>
        <v>Priority</v>
      </c>
      <c r="S2755" s="1" t="str">
        <f>_xlfn.CONCAT(Orders[[#This Row],[OrderID]],Orders[[#This Row],[CustomerID]],Orders[[#This Row],[Order Value]])</f>
        <v>O01724C04991299.72</v>
      </c>
    </row>
    <row r="2756" spans="1:19" x14ac:dyDescent="0.25">
      <c r="A2756" s="1" t="s">
        <v>3205</v>
      </c>
      <c r="B2756" s="1" t="s">
        <v>1479</v>
      </c>
      <c r="C2756" s="1" t="s">
        <v>68</v>
      </c>
      <c r="D2756" s="1" t="str">
        <f>VLOOKUP(C2756,Products[],2,FALSE)</f>
        <v>Tables Prime 385</v>
      </c>
      <c r="E2756" s="1" t="str">
        <f>VLOOKUP(Orders[[#This Row],[ProductID]],Products[],3,FALSE)</f>
        <v>Furniture</v>
      </c>
      <c r="F2756" s="1" t="s">
        <v>152</v>
      </c>
      <c r="G2756" s="1" t="str">
        <f>_xlfn.XLOOKUP(Orders[[#This Row],[CustomerID]],'Customers'!A:A,'Customers'!E:E)</f>
        <v>SMB</v>
      </c>
      <c r="H2756" s="2">
        <v>45421</v>
      </c>
      <c r="I2756" s="2">
        <v>45428</v>
      </c>
      <c r="J2756">
        <v>18</v>
      </c>
      <c r="K2756">
        <v>7664.98</v>
      </c>
      <c r="L2756">
        <v>0</v>
      </c>
      <c r="M2756" s="1" t="s">
        <v>14</v>
      </c>
      <c r="N2756" s="1" t="s">
        <v>28</v>
      </c>
      <c r="O2756" s="1" t="s">
        <v>35</v>
      </c>
      <c r="P2756" s="3">
        <f>Orders[[#This Row],[Quantity]]*Orders[[#This Row],[UnitPrice]]*(1-Orders[[#This Row],[Discount]])</f>
        <v>137969.63999999998</v>
      </c>
      <c r="Q2756" s="1" t="str">
        <f>IF(AND(Orders[[#This Row],[Order Value]]&gt;50000,Orders[[#This Row],[Status]]="Completed"),"Yes","No")</f>
        <v>No</v>
      </c>
      <c r="R2756" s="1" t="str">
        <f>IF(OR(Orders[[#This Row],[Region]]="Dhaka",Orders[[#This Row],[Region]]="Chattogram"),"Priority","Standard")</f>
        <v>Standard</v>
      </c>
      <c r="S2756" s="1" t="str">
        <f>_xlfn.CONCAT(Orders[[#This Row],[OrderID]],Orders[[#This Row],[CustomerID]],Orders[[#This Row],[Order Value]])</f>
        <v>O01638C0114137969.64</v>
      </c>
    </row>
    <row r="2757" spans="1:19" x14ac:dyDescent="0.25">
      <c r="A2757" s="1" t="s">
        <v>3206</v>
      </c>
      <c r="B2757" s="1" t="s">
        <v>975</v>
      </c>
      <c r="C2757" s="1" t="s">
        <v>148</v>
      </c>
      <c r="D2757" s="1" t="str">
        <f>VLOOKUP(C2757,Products[],2,FALSE)</f>
        <v>Audio Classic 927</v>
      </c>
      <c r="E2757" s="1" t="str">
        <f>VLOOKUP(Orders[[#This Row],[ProductID]],Products[],3,FALSE)</f>
        <v>Electronics</v>
      </c>
      <c r="F2757" s="1" t="s">
        <v>47</v>
      </c>
      <c r="G2757" s="1" t="str">
        <f>_xlfn.XLOOKUP(Orders[[#This Row],[CustomerID]],'Customers'!A:A,'Customers'!E:E)</f>
        <v>Home Office</v>
      </c>
      <c r="H2757" s="2">
        <v>45669</v>
      </c>
      <c r="I2757" s="2">
        <v>45682</v>
      </c>
      <c r="J2757">
        <v>22</v>
      </c>
      <c r="K2757">
        <v>2460.1999999999998</v>
      </c>
      <c r="L2757">
        <v>0</v>
      </c>
      <c r="M2757" s="1" t="s">
        <v>14</v>
      </c>
      <c r="N2757" s="1" t="s">
        <v>84</v>
      </c>
      <c r="O2757" s="1" t="s">
        <v>21</v>
      </c>
      <c r="P2757" s="3">
        <f>Orders[[#This Row],[Quantity]]*Orders[[#This Row],[UnitPrice]]*(1-Orders[[#This Row],[Discount]])</f>
        <v>54124.399999999994</v>
      </c>
      <c r="Q2757" s="1" t="str">
        <f>IF(AND(Orders[[#This Row],[Order Value]]&gt;50000,Orders[[#This Row],[Status]]="Completed"),"Yes","No")</f>
        <v>No</v>
      </c>
      <c r="R2757" s="1" t="str">
        <f>IF(OR(Orders[[#This Row],[Region]]="Dhaka",Orders[[#This Row],[Region]]="Chattogram"),"Priority","Standard")</f>
        <v>Standard</v>
      </c>
      <c r="S2757" s="1" t="str">
        <f>_xlfn.CONCAT(Orders[[#This Row],[OrderID]],Orders[[#This Row],[CustomerID]],Orders[[#This Row],[Order Value]])</f>
        <v>O00791C022354124.4</v>
      </c>
    </row>
    <row r="2758" spans="1:19" x14ac:dyDescent="0.25">
      <c r="A2758" s="1" t="s">
        <v>3207</v>
      </c>
      <c r="B2758" s="1" t="s">
        <v>67</v>
      </c>
      <c r="C2758" s="1" t="s">
        <v>78</v>
      </c>
      <c r="D2758" s="1" t="str">
        <f>VLOOKUP(C2758,Products[],2,FALSE)</f>
        <v>Personal Care Eco 185</v>
      </c>
      <c r="E2758" s="1" t="str">
        <f>VLOOKUP(Orders[[#This Row],[ProductID]],Products[],3,FALSE)</f>
        <v>Groceries</v>
      </c>
      <c r="F2758" s="1" t="s">
        <v>47</v>
      </c>
      <c r="G2758" s="1" t="str">
        <f>_xlfn.XLOOKUP(Orders[[#This Row],[CustomerID]],'Customers'!A:A,'Customers'!E:E)</f>
        <v>Consumer</v>
      </c>
      <c r="H2758" s="2">
        <v>45547</v>
      </c>
      <c r="I2758" s="2">
        <v>45547</v>
      </c>
      <c r="J2758">
        <v>6</v>
      </c>
      <c r="K2758">
        <v>4050.54</v>
      </c>
      <c r="L2758">
        <v>0.2</v>
      </c>
      <c r="M2758" s="1" t="s">
        <v>39</v>
      </c>
      <c r="N2758" s="1" t="s">
        <v>84</v>
      </c>
      <c r="O2758" s="1" t="s">
        <v>24</v>
      </c>
      <c r="P2758" s="3">
        <f>Orders[[#This Row],[Quantity]]*Orders[[#This Row],[UnitPrice]]*(1-Orders[[#This Row],[Discount]])</f>
        <v>19442.592000000001</v>
      </c>
      <c r="Q2758" s="1" t="str">
        <f>IF(AND(Orders[[#This Row],[Order Value]]&gt;50000,Orders[[#This Row],[Status]]="Completed"),"Yes","No")</f>
        <v>No</v>
      </c>
      <c r="R2758" s="1" t="str">
        <f>IF(OR(Orders[[#This Row],[Region]]="Dhaka",Orders[[#This Row],[Region]]="Chattogram"),"Priority","Standard")</f>
        <v>Standard</v>
      </c>
      <c r="S2758" s="1" t="str">
        <f>_xlfn.CONCAT(Orders[[#This Row],[OrderID]],Orders[[#This Row],[CustomerID]],Orders[[#This Row],[Order Value]])</f>
        <v>O02168C013819442.592</v>
      </c>
    </row>
    <row r="2759" spans="1:19" x14ac:dyDescent="0.25">
      <c r="A2759" s="1" t="s">
        <v>3208</v>
      </c>
      <c r="B2759" s="1" t="s">
        <v>610</v>
      </c>
      <c r="C2759" s="1" t="s">
        <v>133</v>
      </c>
      <c r="D2759" s="1" t="str">
        <f>VLOOKUP(C2759,Products[],2,FALSE)</f>
        <v>Paper Eco 932</v>
      </c>
      <c r="E2759" s="1" t="str">
        <f>VLOOKUP(Orders[[#This Row],[ProductID]],Products[],3,FALSE)</f>
        <v>Office Supplies</v>
      </c>
      <c r="F2759" s="1" t="s">
        <v>63</v>
      </c>
      <c r="G2759" s="1" t="str">
        <f>_xlfn.XLOOKUP(Orders[[#This Row],[CustomerID]],'Customers'!A:A,'Customers'!E:E)</f>
        <v>Consumer</v>
      </c>
      <c r="H2759" s="2">
        <v>45343</v>
      </c>
      <c r="I2759" s="2">
        <v>45357</v>
      </c>
      <c r="J2759">
        <v>6</v>
      </c>
      <c r="K2759">
        <v>4497.45</v>
      </c>
      <c r="L2759">
        <v>0.15</v>
      </c>
      <c r="M2759" s="1" t="s">
        <v>20</v>
      </c>
      <c r="N2759" s="1" t="s">
        <v>15</v>
      </c>
      <c r="O2759" s="1" t="s">
        <v>29</v>
      </c>
      <c r="P2759" s="3">
        <f>Orders[[#This Row],[Quantity]]*Orders[[#This Row],[UnitPrice]]*(1-Orders[[#This Row],[Discount]])</f>
        <v>22936.994999999995</v>
      </c>
      <c r="Q2759" s="1" t="str">
        <f>IF(AND(Orders[[#This Row],[Order Value]]&gt;50000,Orders[[#This Row],[Status]]="Completed"),"Yes","No")</f>
        <v>No</v>
      </c>
      <c r="R2759" s="1" t="str">
        <f>IF(OR(Orders[[#This Row],[Region]]="Dhaka",Orders[[#This Row],[Region]]="Chattogram"),"Priority","Standard")</f>
        <v>Priority</v>
      </c>
      <c r="S2759" s="1" t="str">
        <f>_xlfn.CONCAT(Orders[[#This Row],[OrderID]],Orders[[#This Row],[CustomerID]],Orders[[#This Row],[Order Value]])</f>
        <v>O05739C002322936.995</v>
      </c>
    </row>
    <row r="2760" spans="1:19" x14ac:dyDescent="0.25">
      <c r="A2760" s="1" t="s">
        <v>3209</v>
      </c>
      <c r="B2760" s="1" t="s">
        <v>99</v>
      </c>
      <c r="C2760" s="1" t="s">
        <v>201</v>
      </c>
      <c r="D2760" s="1" t="str">
        <f>VLOOKUP(C2760,Products[],2,FALSE)</f>
        <v>Men Lite 154 (New)</v>
      </c>
      <c r="E2760" s="1" t="str">
        <f>VLOOKUP(Orders[[#This Row],[ProductID]],Products[],3,FALSE)</f>
        <v>Apparel</v>
      </c>
      <c r="F2760" s="1" t="s">
        <v>47</v>
      </c>
      <c r="G2760" s="1" t="str">
        <f>_xlfn.XLOOKUP(Orders[[#This Row],[CustomerID]],'Customers'!A:A,'Customers'!E:E)</f>
        <v>Home Office</v>
      </c>
      <c r="H2760" s="2">
        <v>45706</v>
      </c>
      <c r="I2760" s="2">
        <v>45707</v>
      </c>
      <c r="J2760">
        <v>14</v>
      </c>
      <c r="K2760">
        <v>7050.94</v>
      </c>
      <c r="L2760">
        <v>0.15</v>
      </c>
      <c r="M2760" s="1" t="s">
        <v>14</v>
      </c>
      <c r="N2760" s="1" t="s">
        <v>84</v>
      </c>
      <c r="O2760" s="1" t="s">
        <v>35</v>
      </c>
      <c r="P2760" s="3">
        <f>Orders[[#This Row],[Quantity]]*Orders[[#This Row],[UnitPrice]]*(1-Orders[[#This Row],[Discount]])</f>
        <v>83906.185999999987</v>
      </c>
      <c r="Q2760" s="1" t="str">
        <f>IF(AND(Orders[[#This Row],[Order Value]]&gt;50000,Orders[[#This Row],[Status]]="Completed"),"Yes","No")</f>
        <v>No</v>
      </c>
      <c r="R2760" s="1" t="str">
        <f>IF(OR(Orders[[#This Row],[Region]]="Dhaka",Orders[[#This Row],[Region]]="Chattogram"),"Priority","Standard")</f>
        <v>Standard</v>
      </c>
      <c r="S2760" s="1" t="str">
        <f>_xlfn.CONCAT(Orders[[#This Row],[OrderID]],Orders[[#This Row],[CustomerID]],Orders[[#This Row],[Order Value]])</f>
        <v>O04154C050083906.186</v>
      </c>
    </row>
    <row r="2761" spans="1:19" x14ac:dyDescent="0.25">
      <c r="A2761" s="1" t="s">
        <v>3210</v>
      </c>
      <c r="B2761" s="1" t="s">
        <v>467</v>
      </c>
      <c r="C2761" s="1" t="s">
        <v>108</v>
      </c>
      <c r="D2761" s="1" t="str">
        <f>VLOOKUP(C2761,Products[],2,FALSE)</f>
        <v>Men Max 446</v>
      </c>
      <c r="E2761" s="1" t="str">
        <f>VLOOKUP(Orders[[#This Row],[ProductID]],Products[],3,FALSE)</f>
        <v>Apparel</v>
      </c>
      <c r="F2761" s="1" t="s">
        <v>13</v>
      </c>
      <c r="G2761" s="1" t="str">
        <f>_xlfn.XLOOKUP(Orders[[#This Row],[CustomerID]],'Customers'!A:A,'Customers'!E:E)</f>
        <v>Consumer</v>
      </c>
      <c r="H2761" s="2">
        <v>45640</v>
      </c>
      <c r="I2761" s="2">
        <v>45644</v>
      </c>
      <c r="J2761">
        <v>11</v>
      </c>
      <c r="K2761">
        <v>131</v>
      </c>
      <c r="L2761">
        <v>0</v>
      </c>
      <c r="M2761" s="1" t="s">
        <v>14</v>
      </c>
      <c r="N2761" s="1" t="s">
        <v>34</v>
      </c>
      <c r="O2761" s="1" t="s">
        <v>21</v>
      </c>
      <c r="P2761" s="3">
        <f>Orders[[#This Row],[Quantity]]*Orders[[#This Row],[UnitPrice]]*(1-Orders[[#This Row],[Discount]])</f>
        <v>1441</v>
      </c>
      <c r="Q2761" s="1" t="str">
        <f>IF(AND(Orders[[#This Row],[Order Value]]&gt;50000,Orders[[#This Row],[Status]]="Completed"),"Yes","No")</f>
        <v>No</v>
      </c>
      <c r="R2761" s="1" t="str">
        <f>IF(OR(Orders[[#This Row],[Region]]="Dhaka",Orders[[#This Row],[Region]]="Chattogram"),"Priority","Standard")</f>
        <v>Standard</v>
      </c>
      <c r="S2761" s="1" t="str">
        <f>_xlfn.CONCAT(Orders[[#This Row],[OrderID]],Orders[[#This Row],[CustomerID]],Orders[[#This Row],[Order Value]])</f>
        <v>O05079C02361441</v>
      </c>
    </row>
    <row r="2762" spans="1:19" x14ac:dyDescent="0.25">
      <c r="A2762" s="1" t="s">
        <v>3211</v>
      </c>
      <c r="B2762" s="1" t="s">
        <v>833</v>
      </c>
      <c r="C2762" s="1" t="s">
        <v>54</v>
      </c>
      <c r="D2762" s="1" t="str">
        <f>VLOOKUP(C2762,Products[],2,FALSE)</f>
        <v>Women Lite 643</v>
      </c>
      <c r="E2762" s="1" t="str">
        <f>VLOOKUP(Orders[[#This Row],[ProductID]],Products[],3,FALSE)</f>
        <v>Apparel</v>
      </c>
      <c r="F2762" s="1" t="s">
        <v>13</v>
      </c>
      <c r="G2762" s="1" t="str">
        <f>_xlfn.XLOOKUP(Orders[[#This Row],[CustomerID]],'Customers'!A:A,'Customers'!E:E)</f>
        <v>consumer</v>
      </c>
      <c r="H2762" s="2">
        <v>45840</v>
      </c>
      <c r="I2762" s="2">
        <v>45849</v>
      </c>
      <c r="J2762">
        <v>13</v>
      </c>
      <c r="K2762">
        <v>7410.37</v>
      </c>
      <c r="L2762">
        <v>0.2</v>
      </c>
      <c r="M2762" s="1" t="s">
        <v>39</v>
      </c>
      <c r="N2762" s="1" t="s">
        <v>34</v>
      </c>
      <c r="O2762" s="1" t="s">
        <v>24</v>
      </c>
      <c r="P2762" s="3">
        <f>Orders[[#This Row],[Quantity]]*Orders[[#This Row],[UnitPrice]]*(1-Orders[[#This Row],[Discount]])</f>
        <v>77067.847999999998</v>
      </c>
      <c r="Q2762" s="1" t="str">
        <f>IF(AND(Orders[[#This Row],[Order Value]]&gt;50000,Orders[[#This Row],[Status]]="Completed"),"Yes","No")</f>
        <v>Yes</v>
      </c>
      <c r="R2762" s="1" t="str">
        <f>IF(OR(Orders[[#This Row],[Region]]="Dhaka",Orders[[#This Row],[Region]]="Chattogram"),"Priority","Standard")</f>
        <v>Standard</v>
      </c>
      <c r="S2762" s="1" t="str">
        <f>_xlfn.CONCAT(Orders[[#This Row],[OrderID]],Orders[[#This Row],[CustomerID]],Orders[[#This Row],[Order Value]])</f>
        <v>O02782C014077067.848</v>
      </c>
    </row>
    <row r="2763" spans="1:19" hidden="1" x14ac:dyDescent="0.25">
      <c r="A2763" s="1" t="s">
        <v>3212</v>
      </c>
      <c r="B2763" s="1" t="s">
        <v>140</v>
      </c>
      <c r="C2763" s="1" t="s">
        <v>181</v>
      </c>
      <c r="D2763" s="1" t="e">
        <f>VLOOKUP(C2763,Products[],2,FALSE)</f>
        <v>#N/A</v>
      </c>
      <c r="E2763" s="1" t="e">
        <f>VLOOKUP(Orders[[#This Row],[ProductID]],Products[],3,FALSE)</f>
        <v>#N/A</v>
      </c>
      <c r="F2763" s="1" t="s">
        <v>42</v>
      </c>
      <c r="G2763" s="1" t="str">
        <f>_xlfn.XLOOKUP(Orders[[#This Row],[CustomerID]],'Customers'!A:A,'Customers'!E:E)</f>
        <v>Consumer</v>
      </c>
      <c r="H2763" s="2">
        <v>45951</v>
      </c>
      <c r="I2763" s="2">
        <v>45956</v>
      </c>
      <c r="J2763">
        <v>9</v>
      </c>
      <c r="K2763">
        <v>7938.38</v>
      </c>
      <c r="L2763">
        <v>0</v>
      </c>
      <c r="M2763" s="1" t="s">
        <v>20</v>
      </c>
      <c r="N2763" s="1" t="s">
        <v>28</v>
      </c>
      <c r="O2763" s="1" t="s">
        <v>29</v>
      </c>
      <c r="P2763" s="3">
        <f>Orders[[#This Row],[Quantity]]*Orders[[#This Row],[UnitPrice]]*(1-Orders[[#This Row],[Discount]])</f>
        <v>71445.42</v>
      </c>
      <c r="Q2763" s="1" t="str">
        <f>IF(AND(Orders[[#This Row],[Order Value]]&gt;50000,Orders[[#This Row],[Status]]="Completed"),"Yes","No")</f>
        <v>No</v>
      </c>
      <c r="R2763" s="1" t="str">
        <f>IF(OR(Orders[[#This Row],[Region]]="Dhaka",Orders[[#This Row],[Region]]="Chattogram"),"Priority","Standard")</f>
        <v>Priority</v>
      </c>
      <c r="S2763" s="1" t="str">
        <f>_xlfn.CONCAT(Orders[[#This Row],[OrderID]],Orders[[#This Row],[CustomerID]],Orders[[#This Row],[Order Value]])</f>
        <v>O03852C040371445.42</v>
      </c>
    </row>
    <row r="2764" spans="1:19" x14ac:dyDescent="0.25">
      <c r="A2764" s="1" t="s">
        <v>3213</v>
      </c>
      <c r="B2764" s="1" t="s">
        <v>722</v>
      </c>
      <c r="C2764" s="1" t="s">
        <v>32</v>
      </c>
      <c r="D2764" s="1" t="str">
        <f>VLOOKUP(C2764,Products[],2,FALSE)</f>
        <v>Binders Max 146</v>
      </c>
      <c r="E2764" s="1" t="str">
        <f>VLOOKUP(Orders[[#This Row],[ProductID]],Products[],3,FALSE)</f>
        <v>Office Supplies</v>
      </c>
      <c r="F2764" s="1" t="s">
        <v>59</v>
      </c>
      <c r="G2764" s="1" t="str">
        <f>_xlfn.XLOOKUP(Orders[[#This Row],[CustomerID]],'Customers'!A:A,'Customers'!E:E)</f>
        <v>Consumer</v>
      </c>
      <c r="H2764" s="2">
        <v>45497</v>
      </c>
      <c r="I2764" s="2">
        <v>45503</v>
      </c>
      <c r="J2764">
        <v>6</v>
      </c>
      <c r="K2764">
        <v>303.2</v>
      </c>
      <c r="L2764">
        <v>0</v>
      </c>
      <c r="M2764" s="1" t="s">
        <v>14</v>
      </c>
      <c r="N2764" s="1" t="s">
        <v>84</v>
      </c>
      <c r="O2764" s="1" t="s">
        <v>24</v>
      </c>
      <c r="P2764" s="3">
        <f>Orders[[#This Row],[Quantity]]*Orders[[#This Row],[UnitPrice]]*(1-Orders[[#This Row],[Discount]])</f>
        <v>1819.1999999999998</v>
      </c>
      <c r="Q2764" s="1" t="str">
        <f>IF(AND(Orders[[#This Row],[Order Value]]&gt;50000,Orders[[#This Row],[Status]]="Completed"),"Yes","No")</f>
        <v>No</v>
      </c>
      <c r="R2764" s="1" t="str">
        <f>IF(OR(Orders[[#This Row],[Region]]="Dhaka",Orders[[#This Row],[Region]]="Chattogram"),"Priority","Standard")</f>
        <v>Standard</v>
      </c>
      <c r="S2764" s="1" t="str">
        <f>_xlfn.CONCAT(Orders[[#This Row],[OrderID]],Orders[[#This Row],[CustomerID]],Orders[[#This Row],[Order Value]])</f>
        <v>O04219C03831819.2</v>
      </c>
    </row>
    <row r="2765" spans="1:19" hidden="1" x14ac:dyDescent="0.25">
      <c r="A2765" s="1" t="s">
        <v>3214</v>
      </c>
      <c r="B2765" s="1" t="s">
        <v>392</v>
      </c>
      <c r="C2765" s="1" t="s">
        <v>248</v>
      </c>
      <c r="D2765" s="1" t="e">
        <f>VLOOKUP(C2765,Products[],2,FALSE)</f>
        <v>#N/A</v>
      </c>
      <c r="E2765" s="1" t="e">
        <f>VLOOKUP(Orders[[#This Row],[ProductID]],Products[],3,FALSE)</f>
        <v>#N/A</v>
      </c>
      <c r="F2765" s="1" t="s">
        <v>55</v>
      </c>
      <c r="G2765" s="1" t="str">
        <f>_xlfn.XLOOKUP(Orders[[#This Row],[CustomerID]],'Customers'!A:A,'Customers'!E:E)</f>
        <v>consumer</v>
      </c>
      <c r="H2765" s="2">
        <v>45992</v>
      </c>
      <c r="I2765" s="2">
        <v>46001</v>
      </c>
      <c r="J2765">
        <v>18</v>
      </c>
      <c r="K2765">
        <v>5009.18</v>
      </c>
      <c r="L2765">
        <v>0</v>
      </c>
      <c r="M2765" s="1" t="s">
        <v>52</v>
      </c>
      <c r="N2765" s="1" t="s">
        <v>34</v>
      </c>
      <c r="O2765" s="1" t="s">
        <v>29</v>
      </c>
      <c r="P2765" s="3">
        <f>Orders[[#This Row],[Quantity]]*Orders[[#This Row],[UnitPrice]]*(1-Orders[[#This Row],[Discount]])</f>
        <v>90165.24</v>
      </c>
      <c r="Q2765" s="1" t="str">
        <f>IF(AND(Orders[[#This Row],[Order Value]]&gt;50000,Orders[[#This Row],[Status]]="Completed"),"Yes","No")</f>
        <v>Yes</v>
      </c>
      <c r="R2765" s="1" t="str">
        <f>IF(OR(Orders[[#This Row],[Region]]="Dhaka",Orders[[#This Row],[Region]]="Chattogram"),"Priority","Standard")</f>
        <v>Priority</v>
      </c>
      <c r="S2765" s="1" t="str">
        <f>_xlfn.CONCAT(Orders[[#This Row],[OrderID]],Orders[[#This Row],[CustomerID]],Orders[[#This Row],[Order Value]])</f>
        <v>O05621C001290165.24</v>
      </c>
    </row>
    <row r="2766" spans="1:19" x14ac:dyDescent="0.25">
      <c r="A2766" s="1" t="s">
        <v>3215</v>
      </c>
      <c r="B2766" s="1" t="s">
        <v>1333</v>
      </c>
      <c r="C2766" s="1" t="s">
        <v>194</v>
      </c>
      <c r="D2766" s="1" t="str">
        <f>VLOOKUP(C2766,Products[],2,FALSE)</f>
        <v>Pens Mini 388</v>
      </c>
      <c r="E2766" s="1" t="str">
        <f>VLOOKUP(Orders[[#This Row],[ProductID]],Products[],3,FALSE)</f>
        <v>Office Supplies</v>
      </c>
      <c r="F2766" s="1" t="s">
        <v>33</v>
      </c>
      <c r="G2766" s="1" t="str">
        <f>_xlfn.XLOOKUP(Orders[[#This Row],[CustomerID]],'Customers'!A:A,'Customers'!E:E)</f>
        <v>consumer</v>
      </c>
      <c r="H2766" s="2">
        <v>45821</v>
      </c>
      <c r="I2766" s="2">
        <v>45835</v>
      </c>
      <c r="J2766">
        <v>4</v>
      </c>
      <c r="K2766">
        <v>3184.16</v>
      </c>
      <c r="L2766">
        <v>0</v>
      </c>
      <c r="M2766" s="1" t="s">
        <v>20</v>
      </c>
      <c r="N2766" s="1" t="s">
        <v>15</v>
      </c>
      <c r="O2766" s="1" t="s">
        <v>24</v>
      </c>
      <c r="P2766" s="3">
        <f>Orders[[#This Row],[Quantity]]*Orders[[#This Row],[UnitPrice]]*(1-Orders[[#This Row],[Discount]])</f>
        <v>12736.64</v>
      </c>
      <c r="Q2766" s="1" t="str">
        <f>IF(AND(Orders[[#This Row],[Order Value]]&gt;50000,Orders[[#This Row],[Status]]="Completed"),"Yes","No")</f>
        <v>No</v>
      </c>
      <c r="R2766" s="1" t="str">
        <f>IF(OR(Orders[[#This Row],[Region]]="Dhaka",Orders[[#This Row],[Region]]="Chattogram"),"Priority","Standard")</f>
        <v>Priority</v>
      </c>
      <c r="S2766" s="1" t="str">
        <f>_xlfn.CONCAT(Orders[[#This Row],[OrderID]],Orders[[#This Row],[CustomerID]],Orders[[#This Row],[Order Value]])</f>
        <v>O05129C022212736.64</v>
      </c>
    </row>
    <row r="2767" spans="1:19" x14ac:dyDescent="0.25">
      <c r="A2767" s="1" t="s">
        <v>3216</v>
      </c>
      <c r="B2767" s="1" t="s">
        <v>1007</v>
      </c>
      <c r="C2767" s="1" t="s">
        <v>71</v>
      </c>
      <c r="D2767" s="1" t="str">
        <f>VLOOKUP(C2767,Products[],2,FALSE)</f>
        <v>Cameras Classic 922</v>
      </c>
      <c r="E2767" s="1" t="str">
        <f>VLOOKUP(Orders[[#This Row],[ProductID]],Products[],3,FALSE)</f>
        <v>Electronics</v>
      </c>
      <c r="F2767" s="1" t="s">
        <v>47</v>
      </c>
      <c r="G2767" s="1" t="str">
        <f>_xlfn.XLOOKUP(Orders[[#This Row],[CustomerID]],'Customers'!A:A,'Customers'!E:E)</f>
        <v>Home Office</v>
      </c>
      <c r="H2767" s="2">
        <v>45504</v>
      </c>
      <c r="I2767" s="2">
        <v>45513</v>
      </c>
      <c r="J2767">
        <v>9</v>
      </c>
      <c r="K2767">
        <v>2633.65</v>
      </c>
      <c r="L2767">
        <v>0.05</v>
      </c>
      <c r="M2767" s="1" t="s">
        <v>14</v>
      </c>
      <c r="N2767" s="1" t="s">
        <v>34</v>
      </c>
      <c r="O2767" s="1" t="s">
        <v>21</v>
      </c>
      <c r="P2767" s="3">
        <f>Orders[[#This Row],[Quantity]]*Orders[[#This Row],[UnitPrice]]*(1-Orders[[#This Row],[Discount]])</f>
        <v>22517.7075</v>
      </c>
      <c r="Q2767" s="1" t="str">
        <f>IF(AND(Orders[[#This Row],[Order Value]]&gt;50000,Orders[[#This Row],[Status]]="Completed"),"Yes","No")</f>
        <v>No</v>
      </c>
      <c r="R2767" s="1" t="str">
        <f>IF(OR(Orders[[#This Row],[Region]]="Dhaka",Orders[[#This Row],[Region]]="Chattogram"),"Priority","Standard")</f>
        <v>Standard</v>
      </c>
      <c r="S2767" s="1" t="str">
        <f>_xlfn.CONCAT(Orders[[#This Row],[OrderID]],Orders[[#This Row],[CustomerID]],Orders[[#This Row],[Order Value]])</f>
        <v>O00314C030722517.7075</v>
      </c>
    </row>
    <row r="2768" spans="1:19" x14ac:dyDescent="0.25">
      <c r="A2768" s="1" t="s">
        <v>3217</v>
      </c>
      <c r="B2768" s="1" t="s">
        <v>532</v>
      </c>
      <c r="C2768" s="1" t="s">
        <v>108</v>
      </c>
      <c r="D2768" s="1" t="str">
        <f>VLOOKUP(C2768,Products[],2,FALSE)</f>
        <v>Men Max 446</v>
      </c>
      <c r="E2768" s="1" t="str">
        <f>VLOOKUP(Orders[[#This Row],[ProductID]],Products[],3,FALSE)</f>
        <v>Apparel</v>
      </c>
      <c r="F2768" s="1" t="s">
        <v>79</v>
      </c>
      <c r="G2768" s="1" t="str">
        <f>_xlfn.XLOOKUP(Orders[[#This Row],[CustomerID]],'Customers'!A:A,'Customers'!E:E)</f>
        <v>Home Office</v>
      </c>
      <c r="H2768" s="2">
        <v>45461</v>
      </c>
      <c r="I2768" s="2">
        <v>45473</v>
      </c>
      <c r="J2768">
        <v>19</v>
      </c>
      <c r="K2768">
        <v>7647.97</v>
      </c>
      <c r="L2768">
        <v>0.05</v>
      </c>
      <c r="M2768" s="1" t="s">
        <v>43</v>
      </c>
      <c r="N2768" s="1" t="s">
        <v>34</v>
      </c>
      <c r="O2768" s="1" t="s">
        <v>24</v>
      </c>
      <c r="P2768" s="3">
        <f>Orders[[#This Row],[Quantity]]*Orders[[#This Row],[UnitPrice]]*(1-Orders[[#This Row],[Discount]])</f>
        <v>138045.85849999997</v>
      </c>
      <c r="Q2768" s="1" t="str">
        <f>IF(AND(Orders[[#This Row],[Order Value]]&gt;50000,Orders[[#This Row],[Status]]="Completed"),"Yes","No")</f>
        <v>Yes</v>
      </c>
      <c r="R2768" s="1" t="str">
        <f>IF(OR(Orders[[#This Row],[Region]]="Dhaka",Orders[[#This Row],[Region]]="Chattogram"),"Priority","Standard")</f>
        <v>Standard</v>
      </c>
      <c r="S2768" s="1" t="str">
        <f>_xlfn.CONCAT(Orders[[#This Row],[OrderID]],Orders[[#This Row],[CustomerID]],Orders[[#This Row],[Order Value]])</f>
        <v>O03298C0123138045.8585</v>
      </c>
    </row>
    <row r="2769" spans="1:19" x14ac:dyDescent="0.25">
      <c r="A2769" s="1" t="s">
        <v>3218</v>
      </c>
      <c r="B2769" s="1" t="s">
        <v>1084</v>
      </c>
      <c r="C2769" s="1" t="s">
        <v>151</v>
      </c>
      <c r="D2769" s="1" t="str">
        <f>VLOOKUP(C2769,Products[],2,FALSE)</f>
        <v>Paper Lite 570</v>
      </c>
      <c r="E2769" s="1" t="str">
        <f>VLOOKUP(Orders[[#This Row],[ProductID]],Products[],3,FALSE)</f>
        <v>Office Supplies</v>
      </c>
      <c r="F2769" s="1" t="s">
        <v>55</v>
      </c>
      <c r="G2769" s="1" t="str">
        <f>_xlfn.XLOOKUP(Orders[[#This Row],[CustomerID]],'Customers'!A:A,'Customers'!E:E)</f>
        <v>SMB</v>
      </c>
      <c r="H2769" s="2">
        <v>45631</v>
      </c>
      <c r="I2769" s="2">
        <v>45645</v>
      </c>
      <c r="J2769">
        <v>23</v>
      </c>
      <c r="K2769">
        <v>1355.86</v>
      </c>
      <c r="L2769">
        <v>0.15</v>
      </c>
      <c r="M2769" s="1" t="s">
        <v>39</v>
      </c>
      <c r="N2769" s="1" t="s">
        <v>84</v>
      </c>
      <c r="O2769" s="1" t="s">
        <v>24</v>
      </c>
      <c r="P2769" s="3">
        <f>Orders[[#This Row],[Quantity]]*Orders[[#This Row],[UnitPrice]]*(1-Orders[[#This Row],[Discount]])</f>
        <v>26507.062999999998</v>
      </c>
      <c r="Q2769" s="1" t="str">
        <f>IF(AND(Orders[[#This Row],[Order Value]]&gt;50000,Orders[[#This Row],[Status]]="Completed"),"Yes","No")</f>
        <v>No</v>
      </c>
      <c r="R2769" s="1" t="str">
        <f>IF(OR(Orders[[#This Row],[Region]]="Dhaka",Orders[[#This Row],[Region]]="Chattogram"),"Priority","Standard")</f>
        <v>Standard</v>
      </c>
      <c r="S2769" s="1" t="str">
        <f>_xlfn.CONCAT(Orders[[#This Row],[OrderID]],Orders[[#This Row],[CustomerID]],Orders[[#This Row],[Order Value]])</f>
        <v>O04436C045026507.063</v>
      </c>
    </row>
    <row r="2770" spans="1:19" x14ac:dyDescent="0.25">
      <c r="A2770" s="1" t="s">
        <v>1937</v>
      </c>
      <c r="B2770" s="1" t="s">
        <v>156</v>
      </c>
      <c r="C2770" s="1" t="s">
        <v>18</v>
      </c>
      <c r="D2770" s="1" t="str">
        <f>VLOOKUP(C2770,Products[],2,FALSE)</f>
        <v>Labels Deluxe 800</v>
      </c>
      <c r="E2770" s="1" t="str">
        <f>VLOOKUP(Orders[[#This Row],[ProductID]],Products[],3,FALSE)</f>
        <v>Office Supplies</v>
      </c>
      <c r="F2770" s="1" t="s">
        <v>125</v>
      </c>
      <c r="G2770" s="1" t="str">
        <f>_xlfn.XLOOKUP(Orders[[#This Row],[CustomerID]],'Customers'!A:A,'Customers'!E:E)</f>
        <v>Home Office</v>
      </c>
      <c r="H2770" s="2">
        <v>45578</v>
      </c>
      <c r="I2770" s="2">
        <v>45578</v>
      </c>
      <c r="J2770">
        <v>23</v>
      </c>
      <c r="K2770">
        <v>2621.34</v>
      </c>
      <c r="L2770">
        <v>0</v>
      </c>
      <c r="M2770" s="1" t="s">
        <v>43</v>
      </c>
      <c r="N2770" s="1" t="s">
        <v>84</v>
      </c>
      <c r="O2770" s="1" t="s">
        <v>24</v>
      </c>
      <c r="P2770" s="3">
        <f>Orders[[#This Row],[Quantity]]*Orders[[#This Row],[UnitPrice]]*(1-Orders[[#This Row],[Discount]])</f>
        <v>60290.820000000007</v>
      </c>
      <c r="Q2770" s="1" t="str">
        <f>IF(AND(Orders[[#This Row],[Order Value]]&gt;50000,Orders[[#This Row],[Status]]="Completed"),"Yes","No")</f>
        <v>No</v>
      </c>
      <c r="R2770" s="1" t="str">
        <f>IF(OR(Orders[[#This Row],[Region]]="Dhaka",Orders[[#This Row],[Region]]="Chattogram"),"Priority","Standard")</f>
        <v>Standard</v>
      </c>
      <c r="S2770" s="1" t="str">
        <f>_xlfn.CONCAT(Orders[[#This Row],[OrderID]],Orders[[#This Row],[CustomerID]],Orders[[#This Row],[Order Value]])</f>
        <v>O00219C018360290.82</v>
      </c>
    </row>
    <row r="2771" spans="1:19" x14ac:dyDescent="0.25">
      <c r="A2771" s="1" t="s">
        <v>3219</v>
      </c>
      <c r="B2771" s="1" t="s">
        <v>348</v>
      </c>
      <c r="C2771" s="1" t="s">
        <v>111</v>
      </c>
      <c r="D2771" s="1" t="str">
        <f>VLOOKUP(C2771,Products[],2,FALSE)</f>
        <v>Footwear Eco 867</v>
      </c>
      <c r="E2771" s="1" t="str">
        <f>VLOOKUP(Orders[[#This Row],[ProductID]],Products[],3,FALSE)</f>
        <v>Apparel</v>
      </c>
      <c r="F2771" s="1" t="s">
        <v>152</v>
      </c>
      <c r="G2771" s="1" t="str">
        <f>_xlfn.XLOOKUP(Orders[[#This Row],[CustomerID]],'Customers'!A:A,'Customers'!E:E)</f>
        <v>Consumer</v>
      </c>
      <c r="H2771" s="2">
        <v>45540</v>
      </c>
      <c r="I2771" s="2">
        <v>45542</v>
      </c>
      <c r="J2771">
        <v>13</v>
      </c>
      <c r="K2771">
        <v>5837.05</v>
      </c>
      <c r="L2771">
        <v>0.1</v>
      </c>
      <c r="M2771" s="1" t="s">
        <v>14</v>
      </c>
      <c r="N2771" s="1" t="s">
        <v>15</v>
      </c>
      <c r="O2771" s="1" t="s">
        <v>35</v>
      </c>
      <c r="P2771" s="3">
        <f>Orders[[#This Row],[Quantity]]*Orders[[#This Row],[UnitPrice]]*(1-Orders[[#This Row],[Discount]])</f>
        <v>68293.485000000015</v>
      </c>
      <c r="Q2771" s="1" t="str">
        <f>IF(AND(Orders[[#This Row],[Order Value]]&gt;50000,Orders[[#This Row],[Status]]="Completed"),"Yes","No")</f>
        <v>No</v>
      </c>
      <c r="R2771" s="1" t="str">
        <f>IF(OR(Orders[[#This Row],[Region]]="Dhaka",Orders[[#This Row],[Region]]="Chattogram"),"Priority","Standard")</f>
        <v>Standard</v>
      </c>
      <c r="S2771" s="1" t="str">
        <f>_xlfn.CONCAT(Orders[[#This Row],[OrderID]],Orders[[#This Row],[CustomerID]],Orders[[#This Row],[Order Value]])</f>
        <v>O02415C001368293.485</v>
      </c>
    </row>
    <row r="2772" spans="1:19" x14ac:dyDescent="0.25">
      <c r="A2772" s="1" t="s">
        <v>3220</v>
      </c>
      <c r="B2772" s="1" t="s">
        <v>388</v>
      </c>
      <c r="C2772" s="1" t="s">
        <v>159</v>
      </c>
      <c r="D2772" s="1" t="str">
        <f>VLOOKUP(C2772,Products[],2,FALSE)</f>
        <v>Kids Pro 394</v>
      </c>
      <c r="E2772" s="1" t="str">
        <f>VLOOKUP(Orders[[#This Row],[ProductID]],Products[],3,FALSE)</f>
        <v>Apparel</v>
      </c>
      <c r="F2772" s="1" t="s">
        <v>59</v>
      </c>
      <c r="G2772" s="1" t="str">
        <f>_xlfn.XLOOKUP(Orders[[#This Row],[CustomerID]],'Customers'!A:A,'Customers'!E:E)</f>
        <v>Corporate</v>
      </c>
      <c r="H2772" s="2">
        <v>45744</v>
      </c>
      <c r="I2772" s="2">
        <v>45756</v>
      </c>
      <c r="J2772">
        <v>23</v>
      </c>
      <c r="K2772">
        <v>4285.38</v>
      </c>
      <c r="L2772">
        <v>0.15</v>
      </c>
      <c r="M2772" s="1" t="s">
        <v>20</v>
      </c>
      <c r="N2772" s="1" t="s">
        <v>15</v>
      </c>
      <c r="O2772" s="1" t="s">
        <v>29</v>
      </c>
      <c r="P2772" s="3">
        <f>Orders[[#This Row],[Quantity]]*Orders[[#This Row],[UnitPrice]]*(1-Orders[[#This Row],[Discount]])</f>
        <v>83779.179000000004</v>
      </c>
      <c r="Q2772" s="1" t="str">
        <f>IF(AND(Orders[[#This Row],[Order Value]]&gt;50000,Orders[[#This Row],[Status]]="Completed"),"Yes","No")</f>
        <v>No</v>
      </c>
      <c r="R2772" s="1" t="str">
        <f>IF(OR(Orders[[#This Row],[Region]]="Dhaka",Orders[[#This Row],[Region]]="Chattogram"),"Priority","Standard")</f>
        <v>Priority</v>
      </c>
      <c r="S2772" s="1" t="str">
        <f>_xlfn.CONCAT(Orders[[#This Row],[OrderID]],Orders[[#This Row],[CustomerID]],Orders[[#This Row],[Order Value]])</f>
        <v>O04292C030283779.179</v>
      </c>
    </row>
    <row r="2773" spans="1:19" x14ac:dyDescent="0.25">
      <c r="A2773" s="1" t="s">
        <v>3221</v>
      </c>
      <c r="B2773" s="1" t="s">
        <v>116</v>
      </c>
      <c r="C2773" s="1" t="s">
        <v>270</v>
      </c>
      <c r="D2773" s="1" t="str">
        <f>VLOOKUP(C2773,Products[],2,FALSE)</f>
        <v>Storage Mini 899</v>
      </c>
      <c r="E2773" s="1" t="str">
        <f>VLOOKUP(Orders[[#This Row],[ProductID]],Products[],3,FALSE)</f>
        <v>Furniture</v>
      </c>
      <c r="F2773" s="1" t="s">
        <v>82</v>
      </c>
      <c r="G2773" s="1" t="str">
        <f>_xlfn.XLOOKUP(Orders[[#This Row],[CustomerID]],'Customers'!A:A,'Customers'!E:E)</f>
        <v>Home Office</v>
      </c>
      <c r="H2773" s="2">
        <v>45741</v>
      </c>
      <c r="I2773" s="2">
        <v>45747</v>
      </c>
      <c r="J2773">
        <v>9</v>
      </c>
      <c r="K2773">
        <v>5671.59</v>
      </c>
      <c r="L2773">
        <v>0.15</v>
      </c>
      <c r="M2773" s="1" t="s">
        <v>14</v>
      </c>
      <c r="N2773" s="1" t="s">
        <v>84</v>
      </c>
      <c r="O2773" s="1" t="s">
        <v>29</v>
      </c>
      <c r="P2773" s="3">
        <f>Orders[[#This Row],[Quantity]]*Orders[[#This Row],[UnitPrice]]*(1-Orders[[#This Row],[Discount]])</f>
        <v>43387.663499999995</v>
      </c>
      <c r="Q2773" s="1" t="str">
        <f>IF(AND(Orders[[#This Row],[Order Value]]&gt;50000,Orders[[#This Row],[Status]]="Completed"),"Yes","No")</f>
        <v>No</v>
      </c>
      <c r="R2773" s="1" t="str">
        <f>IF(OR(Orders[[#This Row],[Region]]="Dhaka",Orders[[#This Row],[Region]]="Chattogram"),"Priority","Standard")</f>
        <v>Standard</v>
      </c>
      <c r="S2773" s="1" t="str">
        <f>_xlfn.CONCAT(Orders[[#This Row],[OrderID]],Orders[[#This Row],[CustomerID]],Orders[[#This Row],[Order Value]])</f>
        <v>O01813C040843387.6635</v>
      </c>
    </row>
    <row r="2774" spans="1:19" x14ac:dyDescent="0.25">
      <c r="A2774" s="1" t="s">
        <v>3222</v>
      </c>
      <c r="B2774" s="1" t="s">
        <v>302</v>
      </c>
      <c r="C2774" s="1" t="s">
        <v>89</v>
      </c>
      <c r="D2774" s="1" t="str">
        <f>VLOOKUP(C2774,Products[],2,FALSE)</f>
        <v>Chairs Mini 737</v>
      </c>
      <c r="E2774" s="1" t="str">
        <f>VLOOKUP(Orders[[#This Row],[ProductID]],Products[],3,FALSE)</f>
        <v>Furniture</v>
      </c>
      <c r="F2774" s="1" t="s">
        <v>152</v>
      </c>
      <c r="G2774" s="1" t="str">
        <f>_xlfn.XLOOKUP(Orders[[#This Row],[CustomerID]],'Customers'!A:A,'Customers'!E:E)</f>
        <v>consumer</v>
      </c>
      <c r="H2774" s="2">
        <v>45442</v>
      </c>
      <c r="I2774" s="2">
        <v>45455</v>
      </c>
      <c r="J2774">
        <v>24</v>
      </c>
      <c r="K2774">
        <v>5607.81</v>
      </c>
      <c r="L2774">
        <v>0</v>
      </c>
      <c r="M2774" s="1" t="s">
        <v>39</v>
      </c>
      <c r="N2774" s="1" t="s">
        <v>34</v>
      </c>
      <c r="O2774" s="1" t="s">
        <v>24</v>
      </c>
      <c r="P2774" s="3">
        <f>Orders[[#This Row],[Quantity]]*Orders[[#This Row],[UnitPrice]]*(1-Orders[[#This Row],[Discount]])</f>
        <v>134587.44</v>
      </c>
      <c r="Q2774" s="1" t="str">
        <f>IF(AND(Orders[[#This Row],[Order Value]]&gt;50000,Orders[[#This Row],[Status]]="Completed"),"Yes","No")</f>
        <v>Yes</v>
      </c>
      <c r="R2774" s="1" t="str">
        <f>IF(OR(Orders[[#This Row],[Region]]="Dhaka",Orders[[#This Row],[Region]]="Chattogram"),"Priority","Standard")</f>
        <v>Standard</v>
      </c>
      <c r="S2774" s="1" t="str">
        <f>_xlfn.CONCAT(Orders[[#This Row],[OrderID]],Orders[[#This Row],[CustomerID]],Orders[[#This Row],[Order Value]])</f>
        <v>O02997C0326134587.44</v>
      </c>
    </row>
    <row r="2775" spans="1:19" x14ac:dyDescent="0.25">
      <c r="A2775" s="1" t="s">
        <v>3223</v>
      </c>
      <c r="B2775" s="1" t="s">
        <v>423</v>
      </c>
      <c r="C2775" s="1" t="s">
        <v>121</v>
      </c>
      <c r="D2775" s="1" t="str">
        <f>VLOOKUP(C2775,Products[],2,FALSE)</f>
        <v>Storage Max 865</v>
      </c>
      <c r="E2775" s="1" t="str">
        <f>VLOOKUP(Orders[[#This Row],[ProductID]],Products[],3,FALSE)</f>
        <v>Furniture</v>
      </c>
      <c r="F2775" s="1" t="s">
        <v>23</v>
      </c>
      <c r="G2775" s="1" t="str">
        <f>_xlfn.XLOOKUP(Orders[[#This Row],[CustomerID]],'Customers'!A:A,'Customers'!E:E)</f>
        <v>SMB</v>
      </c>
      <c r="H2775" s="2">
        <v>45347</v>
      </c>
      <c r="I2775" s="2">
        <v>45352</v>
      </c>
      <c r="J2775">
        <v>12</v>
      </c>
      <c r="K2775">
        <v>2035.85</v>
      </c>
      <c r="L2775">
        <v>0</v>
      </c>
      <c r="M2775" s="1" t="s">
        <v>52</v>
      </c>
      <c r="N2775" s="1" t="s">
        <v>15</v>
      </c>
      <c r="O2775" s="1" t="s">
        <v>24</v>
      </c>
      <c r="P2775" s="3">
        <f>Orders[[#This Row],[Quantity]]*Orders[[#This Row],[UnitPrice]]*(1-Orders[[#This Row],[Discount]])</f>
        <v>24430.199999999997</v>
      </c>
      <c r="Q2775" s="1" t="str">
        <f>IF(AND(Orders[[#This Row],[Order Value]]&gt;50000,Orders[[#This Row],[Status]]="Completed"),"Yes","No")</f>
        <v>No</v>
      </c>
      <c r="R2775" s="1" t="str">
        <f>IF(OR(Orders[[#This Row],[Region]]="Dhaka",Orders[[#This Row],[Region]]="Chattogram"),"Priority","Standard")</f>
        <v>Priority</v>
      </c>
      <c r="S2775" s="1" t="str">
        <f>_xlfn.CONCAT(Orders[[#This Row],[OrderID]],Orders[[#This Row],[CustomerID]],Orders[[#This Row],[Order Value]])</f>
        <v>O05758C032824430.2</v>
      </c>
    </row>
    <row r="2776" spans="1:19" x14ac:dyDescent="0.25">
      <c r="A2776" s="1" t="s">
        <v>3224</v>
      </c>
      <c r="B2776" s="1" t="s">
        <v>615</v>
      </c>
      <c r="C2776" s="1" t="s">
        <v>212</v>
      </c>
      <c r="D2776" s="1" t="str">
        <f>VLOOKUP(C2776,Products[],2,FALSE)</f>
        <v>Binders Lite 858</v>
      </c>
      <c r="E2776" s="1" t="str">
        <f>VLOOKUP(Orders[[#This Row],[ProductID]],Products[],3,FALSE)</f>
        <v>Office Supplies</v>
      </c>
      <c r="F2776" s="1" t="s">
        <v>51</v>
      </c>
      <c r="G2776" s="1" t="str">
        <f>_xlfn.XLOOKUP(Orders[[#This Row],[CustomerID]],'Customers'!A:A,'Customers'!E:E)</f>
        <v>SMB</v>
      </c>
      <c r="H2776" s="2">
        <v>45597</v>
      </c>
      <c r="I2776" s="2">
        <v>45607</v>
      </c>
      <c r="J2776">
        <v>18</v>
      </c>
      <c r="K2776">
        <v>7020.23</v>
      </c>
      <c r="L2776">
        <v>0.05</v>
      </c>
      <c r="M2776" s="1" t="s">
        <v>52</v>
      </c>
      <c r="N2776" s="1" t="s">
        <v>34</v>
      </c>
      <c r="O2776" s="1" t="s">
        <v>24</v>
      </c>
      <c r="P2776" s="3">
        <f>Orders[[#This Row],[Quantity]]*Orders[[#This Row],[UnitPrice]]*(1-Orders[[#This Row],[Discount]])</f>
        <v>120045.93299999998</v>
      </c>
      <c r="Q2776" s="1" t="str">
        <f>IF(AND(Orders[[#This Row],[Order Value]]&gt;50000,Orders[[#This Row],[Status]]="Completed"),"Yes","No")</f>
        <v>Yes</v>
      </c>
      <c r="R2776" s="1" t="str">
        <f>IF(OR(Orders[[#This Row],[Region]]="Dhaka",Orders[[#This Row],[Region]]="Chattogram"),"Priority","Standard")</f>
        <v>Priority</v>
      </c>
      <c r="S2776" s="1" t="str">
        <f>_xlfn.CONCAT(Orders[[#This Row],[OrderID]],Orders[[#This Row],[CustomerID]],Orders[[#This Row],[Order Value]])</f>
        <v>O04019C0322120045.933</v>
      </c>
    </row>
    <row r="2777" spans="1:19" x14ac:dyDescent="0.25">
      <c r="A2777" s="1" t="s">
        <v>3225</v>
      </c>
      <c r="B2777" s="1" t="s">
        <v>235</v>
      </c>
      <c r="C2777" s="1" t="s">
        <v>138</v>
      </c>
      <c r="D2777" s="1" t="str">
        <f>VLOOKUP(C2777,Products[],2,FALSE)</f>
        <v>Pens Deluxe 654</v>
      </c>
      <c r="E2777" s="1" t="str">
        <f>VLOOKUP(Orders[[#This Row],[ProductID]],Products[],3,FALSE)</f>
        <v>Office Supplies</v>
      </c>
      <c r="F2777" s="1" t="s">
        <v>55</v>
      </c>
      <c r="G2777" s="1" t="str">
        <f>_xlfn.XLOOKUP(Orders[[#This Row],[CustomerID]],'Customers'!A:A,'Customers'!E:E)</f>
        <v>Home Office</v>
      </c>
      <c r="H2777" s="2">
        <v>45757</v>
      </c>
      <c r="I2777" s="2">
        <v>45771</v>
      </c>
      <c r="J2777">
        <v>23</v>
      </c>
      <c r="K2777">
        <v>5843.7</v>
      </c>
      <c r="L2777">
        <v>0</v>
      </c>
      <c r="M2777" s="1" t="s">
        <v>39</v>
      </c>
      <c r="N2777" s="1" t="s">
        <v>28</v>
      </c>
      <c r="O2777" s="1" t="s">
        <v>24</v>
      </c>
      <c r="P2777" s="3">
        <f>Orders[[#This Row],[Quantity]]*Orders[[#This Row],[UnitPrice]]*(1-Orders[[#This Row],[Discount]])</f>
        <v>134405.1</v>
      </c>
      <c r="Q2777" s="1" t="str">
        <f>IF(AND(Orders[[#This Row],[Order Value]]&gt;50000,Orders[[#This Row],[Status]]="Completed"),"Yes","No")</f>
        <v>No</v>
      </c>
      <c r="R2777" s="1" t="str">
        <f>IF(OR(Orders[[#This Row],[Region]]="Dhaka",Orders[[#This Row],[Region]]="Chattogram"),"Priority","Standard")</f>
        <v>Standard</v>
      </c>
      <c r="S2777" s="1" t="str">
        <f>_xlfn.CONCAT(Orders[[#This Row],[OrderID]],Orders[[#This Row],[CustomerID]],Orders[[#This Row],[Order Value]])</f>
        <v>O01993C0382134405.1</v>
      </c>
    </row>
    <row r="2778" spans="1:19" x14ac:dyDescent="0.25">
      <c r="A2778" s="1" t="s">
        <v>3226</v>
      </c>
      <c r="B2778" s="1" t="s">
        <v>277</v>
      </c>
      <c r="C2778" s="1" t="s">
        <v>154</v>
      </c>
      <c r="D2778" s="1" t="str">
        <f>VLOOKUP(C2778,Products[],2,FALSE)</f>
        <v>Household Standard 873</v>
      </c>
      <c r="E2778" s="1" t="str">
        <f>VLOOKUP(Orders[[#This Row],[ProductID]],Products[],3,FALSE)</f>
        <v>Groceries</v>
      </c>
      <c r="F2778" s="1" t="s">
        <v>19</v>
      </c>
      <c r="G2778" s="1" t="str">
        <f>_xlfn.XLOOKUP(Orders[[#This Row],[CustomerID]],'Customers'!A:A,'Customers'!E:E)</f>
        <v>Corporate</v>
      </c>
      <c r="H2778" s="2">
        <v>45420</v>
      </c>
      <c r="I2778" s="2">
        <v>45420</v>
      </c>
      <c r="J2778">
        <v>23</v>
      </c>
      <c r="K2778">
        <v>5500.83</v>
      </c>
      <c r="L2778">
        <v>0.2</v>
      </c>
      <c r="M2778" s="1" t="s">
        <v>20</v>
      </c>
      <c r="N2778" s="1" t="s">
        <v>34</v>
      </c>
      <c r="O2778" s="1" t="s">
        <v>35</v>
      </c>
      <c r="P2778" s="3">
        <f>Orders[[#This Row],[Quantity]]*Orders[[#This Row],[UnitPrice]]*(1-Orders[[#This Row],[Discount]])</f>
        <v>101215.272</v>
      </c>
      <c r="Q2778" s="1" t="str">
        <f>IF(AND(Orders[[#This Row],[Order Value]]&gt;50000,Orders[[#This Row],[Status]]="Completed"),"Yes","No")</f>
        <v>Yes</v>
      </c>
      <c r="R2778" s="1" t="str">
        <f>IF(OR(Orders[[#This Row],[Region]]="Dhaka",Orders[[#This Row],[Region]]="Chattogram"),"Priority","Standard")</f>
        <v>Priority</v>
      </c>
      <c r="S2778" s="1" t="str">
        <f>_xlfn.CONCAT(Orders[[#This Row],[OrderID]],Orders[[#This Row],[CustomerID]],Orders[[#This Row],[Order Value]])</f>
        <v>O05290C0041101215.272</v>
      </c>
    </row>
    <row r="2779" spans="1:19" x14ac:dyDescent="0.25">
      <c r="A2779" s="1" t="s">
        <v>3227</v>
      </c>
      <c r="B2779" s="1" t="s">
        <v>402</v>
      </c>
      <c r="C2779" s="1" t="s">
        <v>157</v>
      </c>
      <c r="D2779" s="1" t="str">
        <f>VLOOKUP(C2779,Products[],2,FALSE)</f>
        <v>Snacks Deluxe 862</v>
      </c>
      <c r="E2779" s="1" t="str">
        <f>VLOOKUP(Orders[[#This Row],[ProductID]],Products[],3,FALSE)</f>
        <v>Groceries</v>
      </c>
      <c r="F2779" s="1" t="s">
        <v>23</v>
      </c>
      <c r="G2779" s="1" t="str">
        <f>_xlfn.XLOOKUP(Orders[[#This Row],[CustomerID]],'Customers'!A:A,'Customers'!E:E)</f>
        <v>consumer</v>
      </c>
      <c r="H2779" s="2">
        <v>45451</v>
      </c>
      <c r="I2779" s="2">
        <v>45462</v>
      </c>
      <c r="J2779">
        <v>10</v>
      </c>
      <c r="K2779">
        <v>4744.4399999999996</v>
      </c>
      <c r="L2779">
        <v>0.15</v>
      </c>
      <c r="M2779" s="1" t="s">
        <v>43</v>
      </c>
      <c r="N2779" s="1" t="s">
        <v>28</v>
      </c>
      <c r="O2779" s="1" t="s">
        <v>21</v>
      </c>
      <c r="P2779" s="3">
        <f>Orders[[#This Row],[Quantity]]*Orders[[#This Row],[UnitPrice]]*(1-Orders[[#This Row],[Discount]])</f>
        <v>40327.739999999991</v>
      </c>
      <c r="Q2779" s="1" t="str">
        <f>IF(AND(Orders[[#This Row],[Order Value]]&gt;50000,Orders[[#This Row],[Status]]="Completed"),"Yes","No")</f>
        <v>No</v>
      </c>
      <c r="R2779" s="1" t="str">
        <f>IF(OR(Orders[[#This Row],[Region]]="Dhaka",Orders[[#This Row],[Region]]="Chattogram"),"Priority","Standard")</f>
        <v>Standard</v>
      </c>
      <c r="S2779" s="1" t="str">
        <f>_xlfn.CONCAT(Orders[[#This Row],[OrderID]],Orders[[#This Row],[CustomerID]],Orders[[#This Row],[Order Value]])</f>
        <v>O02545C045940327.74</v>
      </c>
    </row>
    <row r="2780" spans="1:19" x14ac:dyDescent="0.25">
      <c r="A2780" s="1" t="s">
        <v>3228</v>
      </c>
      <c r="B2780" s="1" t="s">
        <v>195</v>
      </c>
      <c r="C2780" s="1" t="s">
        <v>230</v>
      </c>
      <c r="D2780" s="1" t="str">
        <f>VLOOKUP(C2780,Products[],2,FALSE)</f>
        <v>Footwear Eco 532</v>
      </c>
      <c r="E2780" s="1" t="str">
        <f>VLOOKUP(Orders[[#This Row],[ProductID]],Products[],3,FALSE)</f>
        <v>Apparel</v>
      </c>
      <c r="F2780" s="1" t="s">
        <v>105</v>
      </c>
      <c r="G2780" s="1" t="str">
        <f>_xlfn.XLOOKUP(Orders[[#This Row],[CustomerID]],'Customers'!A:A,'Customers'!E:E)</f>
        <v>Corporate</v>
      </c>
      <c r="H2780" s="2">
        <v>45509</v>
      </c>
      <c r="I2780" s="2">
        <v>45515</v>
      </c>
      <c r="J2780">
        <v>24</v>
      </c>
      <c r="K2780">
        <v>1923.65</v>
      </c>
      <c r="L2780">
        <v>0</v>
      </c>
      <c r="M2780" s="1" t="s">
        <v>52</v>
      </c>
      <c r="N2780" s="1" t="s">
        <v>15</v>
      </c>
      <c r="O2780" s="1" t="s">
        <v>24</v>
      </c>
      <c r="P2780" s="3">
        <f>Orders[[#This Row],[Quantity]]*Orders[[#This Row],[UnitPrice]]*(1-Orders[[#This Row],[Discount]])</f>
        <v>46167.600000000006</v>
      </c>
      <c r="Q2780" s="1" t="str">
        <f>IF(AND(Orders[[#This Row],[Order Value]]&gt;50000,Orders[[#This Row],[Status]]="Completed"),"Yes","No")</f>
        <v>No</v>
      </c>
      <c r="R2780" s="1" t="str">
        <f>IF(OR(Orders[[#This Row],[Region]]="Dhaka",Orders[[#This Row],[Region]]="Chattogram"),"Priority","Standard")</f>
        <v>Priority</v>
      </c>
      <c r="S2780" s="1" t="str">
        <f>_xlfn.CONCAT(Orders[[#This Row],[OrderID]],Orders[[#This Row],[CustomerID]],Orders[[#This Row],[Order Value]])</f>
        <v>O03349C021746167.6</v>
      </c>
    </row>
    <row r="2781" spans="1:19" x14ac:dyDescent="0.25">
      <c r="A2781" s="1" t="s">
        <v>3229</v>
      </c>
      <c r="B2781" s="1" t="s">
        <v>516</v>
      </c>
      <c r="C2781" s="1" t="s">
        <v>230</v>
      </c>
      <c r="D2781" s="1" t="str">
        <f>VLOOKUP(C2781,Products[],2,FALSE)</f>
        <v>Footwear Eco 532</v>
      </c>
      <c r="E2781" s="1" t="str">
        <f>VLOOKUP(Orders[[#This Row],[ProductID]],Products[],3,FALSE)</f>
        <v>Apparel</v>
      </c>
      <c r="F2781" s="1" t="s">
        <v>51</v>
      </c>
      <c r="G2781" s="1" t="str">
        <f>_xlfn.XLOOKUP(Orders[[#This Row],[CustomerID]],'Customers'!A:A,'Customers'!E:E)</f>
        <v>Home Office</v>
      </c>
      <c r="H2781" s="2">
        <v>45341</v>
      </c>
      <c r="I2781" s="2">
        <v>45345</v>
      </c>
      <c r="J2781">
        <v>13</v>
      </c>
      <c r="K2781">
        <v>6434.04</v>
      </c>
      <c r="L2781">
        <v>0</v>
      </c>
      <c r="M2781" s="1" t="s">
        <v>20</v>
      </c>
      <c r="N2781" s="1" t="s">
        <v>15</v>
      </c>
      <c r="O2781" s="1" t="s">
        <v>35</v>
      </c>
      <c r="P2781" s="3">
        <f>Orders[[#This Row],[Quantity]]*Orders[[#This Row],[UnitPrice]]*(1-Orders[[#This Row],[Discount]])</f>
        <v>83642.52</v>
      </c>
      <c r="Q2781" s="1" t="str">
        <f>IF(AND(Orders[[#This Row],[Order Value]]&gt;50000,Orders[[#This Row],[Status]]="Completed"),"Yes","No")</f>
        <v>No</v>
      </c>
      <c r="R2781" s="1" t="str">
        <f>IF(OR(Orders[[#This Row],[Region]]="Dhaka",Orders[[#This Row],[Region]]="Chattogram"),"Priority","Standard")</f>
        <v>Priority</v>
      </c>
      <c r="S2781" s="1" t="str">
        <f>_xlfn.CONCAT(Orders[[#This Row],[OrderID]],Orders[[#This Row],[CustomerID]],Orders[[#This Row],[Order Value]])</f>
        <v>O05092C018483642.52</v>
      </c>
    </row>
    <row r="2782" spans="1:19" x14ac:dyDescent="0.25">
      <c r="A2782" s="1" t="s">
        <v>3230</v>
      </c>
      <c r="B2782" s="1" t="s">
        <v>164</v>
      </c>
      <c r="C2782" s="1" t="s">
        <v>160</v>
      </c>
      <c r="D2782" s="1" t="str">
        <f>VLOOKUP(C2782,Products[],2,FALSE)</f>
        <v>Audio Pro 619</v>
      </c>
      <c r="E2782" s="1" t="str">
        <f>VLOOKUP(Orders[[#This Row],[ProductID]],Products[],3,FALSE)</f>
        <v>Electronics</v>
      </c>
      <c r="F2782" s="1" t="s">
        <v>79</v>
      </c>
      <c r="G2782" s="1" t="str">
        <f>_xlfn.XLOOKUP(Orders[[#This Row],[CustomerID]],'Customers'!A:A,'Customers'!E:E)</f>
        <v>consumer</v>
      </c>
      <c r="H2782" s="2">
        <v>45877</v>
      </c>
      <c r="I2782" s="2">
        <v>45883</v>
      </c>
      <c r="J2782">
        <v>22</v>
      </c>
      <c r="K2782">
        <v>6635.37</v>
      </c>
      <c r="L2782">
        <v>0.15</v>
      </c>
      <c r="M2782" s="1" t="s">
        <v>39</v>
      </c>
      <c r="N2782" s="1" t="s">
        <v>34</v>
      </c>
      <c r="O2782" s="1" t="s">
        <v>35</v>
      </c>
      <c r="P2782" s="3">
        <f>Orders[[#This Row],[Quantity]]*Orders[[#This Row],[UnitPrice]]*(1-Orders[[#This Row],[Discount]])</f>
        <v>124081.41899999998</v>
      </c>
      <c r="Q2782" s="1" t="str">
        <f>IF(AND(Orders[[#This Row],[Order Value]]&gt;50000,Orders[[#This Row],[Status]]="Completed"),"Yes","No")</f>
        <v>Yes</v>
      </c>
      <c r="R2782" s="1" t="str">
        <f>IF(OR(Orders[[#This Row],[Region]]="Dhaka",Orders[[#This Row],[Region]]="Chattogram"),"Priority","Standard")</f>
        <v>Standard</v>
      </c>
      <c r="S2782" s="1" t="str">
        <f>_xlfn.CONCAT(Orders[[#This Row],[OrderID]],Orders[[#This Row],[CustomerID]],Orders[[#This Row],[Order Value]])</f>
        <v>O05356C0306124081.419</v>
      </c>
    </row>
    <row r="2783" spans="1:19" x14ac:dyDescent="0.25">
      <c r="A2783" s="1" t="s">
        <v>3231</v>
      </c>
      <c r="B2783" s="1" t="s">
        <v>1022</v>
      </c>
      <c r="C2783" s="1" t="s">
        <v>230</v>
      </c>
      <c r="D2783" s="1" t="str">
        <f>VLOOKUP(C2783,Products[],2,FALSE)</f>
        <v>Footwear Eco 532</v>
      </c>
      <c r="E2783" s="1" t="str">
        <f>VLOOKUP(Orders[[#This Row],[ProductID]],Products[],3,FALSE)</f>
        <v>Apparel</v>
      </c>
      <c r="F2783" s="1" t="s">
        <v>55</v>
      </c>
      <c r="G2783" s="1" t="str">
        <f>_xlfn.XLOOKUP(Orders[[#This Row],[CustomerID]],'Customers'!A:A,'Customers'!E:E)</f>
        <v>Consumer</v>
      </c>
      <c r="H2783" s="2">
        <v>45730</v>
      </c>
      <c r="I2783" s="2">
        <v>45739</v>
      </c>
      <c r="J2783">
        <v>3</v>
      </c>
      <c r="K2783">
        <v>2982.86</v>
      </c>
      <c r="L2783">
        <v>0.05</v>
      </c>
      <c r="M2783" s="1" t="s">
        <v>14</v>
      </c>
      <c r="N2783" s="1" t="s">
        <v>15</v>
      </c>
      <c r="O2783" s="1" t="s">
        <v>24</v>
      </c>
      <c r="P2783" s="3">
        <f>Orders[[#This Row],[Quantity]]*Orders[[#This Row],[UnitPrice]]*(1-Orders[[#This Row],[Discount]])</f>
        <v>8501.1509999999998</v>
      </c>
      <c r="Q2783" s="1" t="str">
        <f>IF(AND(Orders[[#This Row],[Order Value]]&gt;50000,Orders[[#This Row],[Status]]="Completed"),"Yes","No")</f>
        <v>No</v>
      </c>
      <c r="R2783" s="1" t="str">
        <f>IF(OR(Orders[[#This Row],[Region]]="Dhaka",Orders[[#This Row],[Region]]="Chattogram"),"Priority","Standard")</f>
        <v>Standard</v>
      </c>
      <c r="S2783" s="1" t="str">
        <f>_xlfn.CONCAT(Orders[[#This Row],[OrderID]],Orders[[#This Row],[CustomerID]],Orders[[#This Row],[Order Value]])</f>
        <v>O00059C04118501.151</v>
      </c>
    </row>
    <row r="2784" spans="1:19" x14ac:dyDescent="0.25">
      <c r="A2784" s="1" t="s">
        <v>3232</v>
      </c>
      <c r="B2784" s="1" t="s">
        <v>324</v>
      </c>
      <c r="C2784" s="1" t="s">
        <v>124</v>
      </c>
      <c r="D2784" s="1" t="str">
        <f>VLOOKUP(C2784,Products[],2,FALSE)</f>
        <v>Decor Lite 474</v>
      </c>
      <c r="E2784" s="1" t="str">
        <f>VLOOKUP(Orders[[#This Row],[ProductID]],Products[],3,FALSE)</f>
        <v>Furniture</v>
      </c>
      <c r="F2784" s="1" t="s">
        <v>23</v>
      </c>
      <c r="G2784" s="1" t="str">
        <f>_xlfn.XLOOKUP(Orders[[#This Row],[CustomerID]],'Customers'!A:A,'Customers'!E:E)</f>
        <v>SMB</v>
      </c>
      <c r="H2784" s="2">
        <v>45806</v>
      </c>
      <c r="I2784" s="2">
        <v>45817</v>
      </c>
      <c r="J2784">
        <v>21</v>
      </c>
      <c r="K2784">
        <v>6309.69</v>
      </c>
      <c r="L2784">
        <v>0</v>
      </c>
      <c r="M2784" s="1" t="s">
        <v>39</v>
      </c>
      <c r="N2784" s="1" t="s">
        <v>34</v>
      </c>
      <c r="O2784" s="1" t="s">
        <v>29</v>
      </c>
      <c r="P2784" s="3">
        <f>Orders[[#This Row],[Quantity]]*Orders[[#This Row],[UnitPrice]]*(1-Orders[[#This Row],[Discount]])</f>
        <v>132503.49</v>
      </c>
      <c r="Q2784" s="1" t="str">
        <f>IF(AND(Orders[[#This Row],[Order Value]]&gt;50000,Orders[[#This Row],[Status]]="Completed"),"Yes","No")</f>
        <v>Yes</v>
      </c>
      <c r="R2784" s="1" t="str">
        <f>IF(OR(Orders[[#This Row],[Region]]="Dhaka",Orders[[#This Row],[Region]]="Chattogram"),"Priority","Standard")</f>
        <v>Standard</v>
      </c>
      <c r="S2784" s="1" t="str">
        <f>_xlfn.CONCAT(Orders[[#This Row],[OrderID]],Orders[[#This Row],[CustomerID]],Orders[[#This Row],[Order Value]])</f>
        <v>O02202C0152132503.49</v>
      </c>
    </row>
    <row r="2785" spans="1:19" x14ac:dyDescent="0.25">
      <c r="A2785" s="1" t="s">
        <v>3233</v>
      </c>
      <c r="B2785" s="1" t="s">
        <v>277</v>
      </c>
      <c r="C2785" s="1" t="s">
        <v>148</v>
      </c>
      <c r="D2785" s="1" t="str">
        <f>VLOOKUP(C2785,Products[],2,FALSE)</f>
        <v>Audio Classic 927</v>
      </c>
      <c r="E2785" s="1" t="str">
        <f>VLOOKUP(Orders[[#This Row],[ProductID]],Products[],3,FALSE)</f>
        <v>Electronics</v>
      </c>
      <c r="F2785" s="1" t="s">
        <v>19</v>
      </c>
      <c r="G2785" s="1" t="str">
        <f>_xlfn.XLOOKUP(Orders[[#This Row],[CustomerID]],'Customers'!A:A,'Customers'!E:E)</f>
        <v>Corporate</v>
      </c>
      <c r="H2785" s="2">
        <v>45375</v>
      </c>
      <c r="I2785" s="2">
        <v>45374</v>
      </c>
      <c r="J2785">
        <v>18</v>
      </c>
      <c r="K2785">
        <v>6260.97</v>
      </c>
      <c r="L2785">
        <v>0</v>
      </c>
      <c r="M2785" s="1" t="s">
        <v>14</v>
      </c>
      <c r="N2785" s="1" t="s">
        <v>28</v>
      </c>
      <c r="O2785" s="1" t="s">
        <v>24</v>
      </c>
      <c r="P2785" s="3">
        <f>Orders[[#This Row],[Quantity]]*Orders[[#This Row],[UnitPrice]]*(1-Orders[[#This Row],[Discount]])</f>
        <v>112697.46</v>
      </c>
      <c r="Q2785" s="1" t="str">
        <f>IF(AND(Orders[[#This Row],[Order Value]]&gt;50000,Orders[[#This Row],[Status]]="Completed"),"Yes","No")</f>
        <v>No</v>
      </c>
      <c r="R2785" s="1" t="str">
        <f>IF(OR(Orders[[#This Row],[Region]]="Dhaka",Orders[[#This Row],[Region]]="Chattogram"),"Priority","Standard")</f>
        <v>Standard</v>
      </c>
      <c r="S2785" s="1" t="str">
        <f>_xlfn.CONCAT(Orders[[#This Row],[OrderID]],Orders[[#This Row],[CustomerID]],Orders[[#This Row],[Order Value]])</f>
        <v>O00359C0041112697.46</v>
      </c>
    </row>
    <row r="2786" spans="1:19" x14ac:dyDescent="0.25">
      <c r="A2786" s="1" t="s">
        <v>3234</v>
      </c>
      <c r="B2786" s="1" t="s">
        <v>567</v>
      </c>
      <c r="C2786" s="1" t="s">
        <v>89</v>
      </c>
      <c r="D2786" s="1" t="str">
        <f>VLOOKUP(C2786,Products[],2,FALSE)</f>
        <v>Chairs Mini 737</v>
      </c>
      <c r="E2786" s="1" t="str">
        <f>VLOOKUP(Orders[[#This Row],[ProductID]],Products[],3,FALSE)</f>
        <v>Furniture</v>
      </c>
      <c r="F2786" s="1" t="s">
        <v>51</v>
      </c>
      <c r="G2786" s="1" t="str">
        <f>_xlfn.XLOOKUP(Orders[[#This Row],[CustomerID]],'Customers'!A:A,'Customers'!E:E)</f>
        <v>Consumer</v>
      </c>
      <c r="H2786" s="2">
        <v>45543</v>
      </c>
      <c r="I2786" s="2">
        <v>45546</v>
      </c>
      <c r="J2786">
        <v>22</v>
      </c>
      <c r="K2786">
        <v>3509.54</v>
      </c>
      <c r="L2786">
        <v>0</v>
      </c>
      <c r="M2786" s="1" t="s">
        <v>14</v>
      </c>
      <c r="N2786" s="1" t="s">
        <v>34</v>
      </c>
      <c r="O2786" s="1" t="s">
        <v>35</v>
      </c>
      <c r="P2786" s="3">
        <f>Orders[[#This Row],[Quantity]]*Orders[[#This Row],[UnitPrice]]*(1-Orders[[#This Row],[Discount]])</f>
        <v>77209.88</v>
      </c>
      <c r="Q2786" s="1" t="str">
        <f>IF(AND(Orders[[#This Row],[Order Value]]&gt;50000,Orders[[#This Row],[Status]]="Completed"),"Yes","No")</f>
        <v>Yes</v>
      </c>
      <c r="R2786" s="1" t="str">
        <f>IF(OR(Orders[[#This Row],[Region]]="Dhaka",Orders[[#This Row],[Region]]="Chattogram"),"Priority","Standard")</f>
        <v>Standard</v>
      </c>
      <c r="S2786" s="1" t="str">
        <f>_xlfn.CONCAT(Orders[[#This Row],[OrderID]],Orders[[#This Row],[CustomerID]],Orders[[#This Row],[Order Value]])</f>
        <v>O03558C018277209.88</v>
      </c>
    </row>
    <row r="2787" spans="1:19" x14ac:dyDescent="0.25">
      <c r="A2787" s="1" t="s">
        <v>3235</v>
      </c>
      <c r="B2787" s="1" t="s">
        <v>1434</v>
      </c>
      <c r="C2787" s="1" t="s">
        <v>104</v>
      </c>
      <c r="D2787" s="1" t="str">
        <f>VLOOKUP(C2787,Products[],2,FALSE)</f>
        <v>Audio Prime 238</v>
      </c>
      <c r="E2787" s="1" t="str">
        <f>VLOOKUP(Orders[[#This Row],[ProductID]],Products[],3,FALSE)</f>
        <v>Electronics</v>
      </c>
      <c r="F2787" s="1" t="s">
        <v>105</v>
      </c>
      <c r="G2787" s="1" t="str">
        <f>_xlfn.XLOOKUP(Orders[[#This Row],[CustomerID]],'Customers'!A:A,'Customers'!E:E)</f>
        <v>Corporate</v>
      </c>
      <c r="H2787" s="2">
        <v>45705</v>
      </c>
      <c r="I2787" s="2">
        <v>45711</v>
      </c>
      <c r="J2787">
        <v>11</v>
      </c>
      <c r="K2787">
        <v>7360.97</v>
      </c>
      <c r="L2787">
        <v>0.1</v>
      </c>
      <c r="M2787" s="1" t="s">
        <v>52</v>
      </c>
      <c r="N2787" s="1" t="s">
        <v>34</v>
      </c>
      <c r="O2787" s="1" t="s">
        <v>24</v>
      </c>
      <c r="P2787" s="3">
        <f>Orders[[#This Row],[Quantity]]*Orders[[#This Row],[UnitPrice]]*(1-Orders[[#This Row],[Discount]])</f>
        <v>72873.603000000003</v>
      </c>
      <c r="Q2787" s="1" t="str">
        <f>IF(AND(Orders[[#This Row],[Order Value]]&gt;50000,Orders[[#This Row],[Status]]="Completed"),"Yes","No")</f>
        <v>Yes</v>
      </c>
      <c r="R2787" s="1" t="str">
        <f>IF(OR(Orders[[#This Row],[Region]]="Dhaka",Orders[[#This Row],[Region]]="Chattogram"),"Priority","Standard")</f>
        <v>Priority</v>
      </c>
      <c r="S2787" s="1" t="str">
        <f>_xlfn.CONCAT(Orders[[#This Row],[OrderID]],Orders[[#This Row],[CustomerID]],Orders[[#This Row],[Order Value]])</f>
        <v>O00801C010672873.603</v>
      </c>
    </row>
    <row r="2788" spans="1:19" x14ac:dyDescent="0.25">
      <c r="A2788" s="1" t="s">
        <v>3236</v>
      </c>
      <c r="B2788" s="1" t="s">
        <v>709</v>
      </c>
      <c r="C2788" s="1" t="s">
        <v>174</v>
      </c>
      <c r="D2788" s="1" t="str">
        <f>VLOOKUP(C2788,Products[],2,FALSE)</f>
        <v>Women Eco 309</v>
      </c>
      <c r="E2788" s="1" t="str">
        <f>VLOOKUP(Orders[[#This Row],[ProductID]],Products[],3,FALSE)</f>
        <v>Apparel</v>
      </c>
      <c r="F2788" s="1" t="s">
        <v>13</v>
      </c>
      <c r="G2788" s="1" t="str">
        <f>_xlfn.XLOOKUP(Orders[[#This Row],[CustomerID]],'Customers'!A:A,'Customers'!E:E)</f>
        <v>Corporate</v>
      </c>
      <c r="H2788" s="2">
        <v>45976</v>
      </c>
      <c r="I2788" s="2">
        <v>45974</v>
      </c>
      <c r="J2788">
        <v>6</v>
      </c>
      <c r="K2788">
        <v>5539.45</v>
      </c>
      <c r="L2788">
        <v>0.1</v>
      </c>
      <c r="M2788" s="1" t="s">
        <v>52</v>
      </c>
      <c r="N2788" s="1" t="s">
        <v>28</v>
      </c>
      <c r="O2788" s="1" t="s">
        <v>24</v>
      </c>
      <c r="P2788" s="3">
        <f>Orders[[#This Row],[Quantity]]*Orders[[#This Row],[UnitPrice]]*(1-Orders[[#This Row],[Discount]])</f>
        <v>29913.03</v>
      </c>
      <c r="Q2788" s="1" t="str">
        <f>IF(AND(Orders[[#This Row],[Order Value]]&gt;50000,Orders[[#This Row],[Status]]="Completed"),"Yes","No")</f>
        <v>No</v>
      </c>
      <c r="R2788" s="1" t="str">
        <f>IF(OR(Orders[[#This Row],[Region]]="Dhaka",Orders[[#This Row],[Region]]="Chattogram"),"Priority","Standard")</f>
        <v>Priority</v>
      </c>
      <c r="S2788" s="1" t="str">
        <f>_xlfn.CONCAT(Orders[[#This Row],[OrderID]],Orders[[#This Row],[CustomerID]],Orders[[#This Row],[Order Value]])</f>
        <v>O03825C019529913.03</v>
      </c>
    </row>
    <row r="2789" spans="1:19" x14ac:dyDescent="0.25">
      <c r="A2789" s="1" t="s">
        <v>3237</v>
      </c>
      <c r="B2789" s="1" t="s">
        <v>457</v>
      </c>
      <c r="C2789" s="1" t="s">
        <v>148</v>
      </c>
      <c r="D2789" s="1" t="str">
        <f>VLOOKUP(C2789,Products[],2,FALSE)</f>
        <v>Audio Classic 927</v>
      </c>
      <c r="E2789" s="1" t="str">
        <f>VLOOKUP(Orders[[#This Row],[ProductID]],Products[],3,FALSE)</f>
        <v>Electronics</v>
      </c>
      <c r="F2789" s="1" t="s">
        <v>33</v>
      </c>
      <c r="G2789" s="1" t="str">
        <f>_xlfn.XLOOKUP(Orders[[#This Row],[CustomerID]],'Customers'!A:A,'Customers'!E:E)</f>
        <v>Home Office</v>
      </c>
      <c r="H2789" s="2">
        <v>45986</v>
      </c>
      <c r="I2789" s="2">
        <v>45993</v>
      </c>
      <c r="J2789">
        <v>10</v>
      </c>
      <c r="K2789">
        <v>6125.1</v>
      </c>
      <c r="L2789">
        <v>0.05</v>
      </c>
      <c r="M2789" s="1" t="s">
        <v>52</v>
      </c>
      <c r="N2789" s="1" t="s">
        <v>84</v>
      </c>
      <c r="O2789" s="1" t="s">
        <v>21</v>
      </c>
      <c r="P2789" s="3">
        <f>Orders[[#This Row],[Quantity]]*Orders[[#This Row],[UnitPrice]]*(1-Orders[[#This Row],[Discount]])</f>
        <v>58188.45</v>
      </c>
      <c r="Q2789" s="1" t="str">
        <f>IF(AND(Orders[[#This Row],[Order Value]]&gt;50000,Orders[[#This Row],[Status]]="Completed"),"Yes","No")</f>
        <v>No</v>
      </c>
      <c r="R2789" s="1" t="str">
        <f>IF(OR(Orders[[#This Row],[Region]]="Dhaka",Orders[[#This Row],[Region]]="Chattogram"),"Priority","Standard")</f>
        <v>Priority</v>
      </c>
      <c r="S2789" s="1" t="str">
        <f>_xlfn.CONCAT(Orders[[#This Row],[OrderID]],Orders[[#This Row],[CustomerID]],Orders[[#This Row],[Order Value]])</f>
        <v>O01916C004258188.45</v>
      </c>
    </row>
    <row r="2790" spans="1:19" x14ac:dyDescent="0.25">
      <c r="A2790" s="1" t="s">
        <v>3238</v>
      </c>
      <c r="B2790" s="1" t="s">
        <v>377</v>
      </c>
      <c r="C2790" s="1" t="s">
        <v>267</v>
      </c>
      <c r="D2790" s="1" t="str">
        <f>VLOOKUP(C2790,Products[],2,FALSE)</f>
        <v>Decor Prime 953</v>
      </c>
      <c r="E2790" s="1" t="str">
        <f>VLOOKUP(Orders[[#This Row],[ProductID]],Products[],3,FALSE)</f>
        <v>Furniture</v>
      </c>
      <c r="F2790" s="1" t="s">
        <v>63</v>
      </c>
      <c r="G2790" s="1" t="str">
        <f>_xlfn.XLOOKUP(Orders[[#This Row],[CustomerID]],'Customers'!A:A,'Customers'!E:E)</f>
        <v>consumer</v>
      </c>
      <c r="H2790" s="2">
        <v>45540</v>
      </c>
      <c r="I2790" s="2">
        <v>45541</v>
      </c>
      <c r="J2790">
        <v>13</v>
      </c>
      <c r="K2790">
        <v>3293.19</v>
      </c>
      <c r="L2790">
        <v>0</v>
      </c>
      <c r="M2790" s="1" t="s">
        <v>14</v>
      </c>
      <c r="N2790" s="1" t="s">
        <v>15</v>
      </c>
      <c r="O2790" s="1" t="s">
        <v>24</v>
      </c>
      <c r="P2790" s="3">
        <f>Orders[[#This Row],[Quantity]]*Orders[[#This Row],[UnitPrice]]*(1-Orders[[#This Row],[Discount]])</f>
        <v>42811.47</v>
      </c>
      <c r="Q2790" s="1" t="str">
        <f>IF(AND(Orders[[#This Row],[Order Value]]&gt;50000,Orders[[#This Row],[Status]]="Completed"),"Yes","No")</f>
        <v>No</v>
      </c>
      <c r="R2790" s="1" t="str">
        <f>IF(OR(Orders[[#This Row],[Region]]="Dhaka",Orders[[#This Row],[Region]]="Chattogram"),"Priority","Standard")</f>
        <v>Standard</v>
      </c>
      <c r="S2790" s="1" t="str">
        <f>_xlfn.CONCAT(Orders[[#This Row],[OrderID]],Orders[[#This Row],[CustomerID]],Orders[[#This Row],[Order Value]])</f>
        <v>O02705C042042811.47</v>
      </c>
    </row>
    <row r="2791" spans="1:19" x14ac:dyDescent="0.25">
      <c r="A2791" s="1" t="s">
        <v>3239</v>
      </c>
      <c r="B2791" s="1" t="s">
        <v>263</v>
      </c>
      <c r="C2791" s="1" t="s">
        <v>81</v>
      </c>
      <c r="D2791" s="1" t="str">
        <f>VLOOKUP(C2791,Products[],2,FALSE)</f>
        <v>Beverages Pro 760</v>
      </c>
      <c r="E2791" s="1" t="str">
        <f>VLOOKUP(Orders[[#This Row],[ProductID]],Products[],3,FALSE)</f>
        <v>Groceries</v>
      </c>
      <c r="F2791" s="1" t="s">
        <v>19</v>
      </c>
      <c r="G2791" s="1" t="str">
        <f>_xlfn.XLOOKUP(Orders[[#This Row],[CustomerID]],'Customers'!A:A,'Customers'!E:E)</f>
        <v>Consumer</v>
      </c>
      <c r="H2791" s="2">
        <v>45874</v>
      </c>
      <c r="I2791" s="2">
        <v>45883</v>
      </c>
      <c r="J2791">
        <v>24</v>
      </c>
      <c r="K2791">
        <v>896.02</v>
      </c>
      <c r="L2791">
        <v>0</v>
      </c>
      <c r="M2791" s="1" t="s">
        <v>43</v>
      </c>
      <c r="N2791" s="1" t="s">
        <v>28</v>
      </c>
      <c r="O2791" s="1" t="s">
        <v>24</v>
      </c>
      <c r="P2791" s="3">
        <f>Orders[[#This Row],[Quantity]]*Orders[[#This Row],[UnitPrice]]*(1-Orders[[#This Row],[Discount]])</f>
        <v>21504.48</v>
      </c>
      <c r="Q2791" s="1" t="str">
        <f>IF(AND(Orders[[#This Row],[Order Value]]&gt;50000,Orders[[#This Row],[Status]]="Completed"),"Yes","No")</f>
        <v>No</v>
      </c>
      <c r="R2791" s="1" t="str">
        <f>IF(OR(Orders[[#This Row],[Region]]="Dhaka",Orders[[#This Row],[Region]]="Chattogram"),"Priority","Standard")</f>
        <v>Standard</v>
      </c>
      <c r="S2791" s="1" t="str">
        <f>_xlfn.CONCAT(Orders[[#This Row],[OrderID]],Orders[[#This Row],[CustomerID]],Orders[[#This Row],[Order Value]])</f>
        <v>O00868C017421504.48</v>
      </c>
    </row>
    <row r="2792" spans="1:19" x14ac:dyDescent="0.25">
      <c r="A2792" s="1" t="s">
        <v>3240</v>
      </c>
      <c r="B2792" s="1" t="s">
        <v>897</v>
      </c>
      <c r="C2792" s="1" t="s">
        <v>73</v>
      </c>
      <c r="D2792" s="1" t="str">
        <f>VLOOKUP(C2792,Products[],2,FALSE)</f>
        <v>Mobile Accessories Max 508</v>
      </c>
      <c r="E2792" s="1" t="str">
        <f>VLOOKUP(Orders[[#This Row],[ProductID]],Products[],3,FALSE)</f>
        <v>Electronics</v>
      </c>
      <c r="F2792" s="1" t="s">
        <v>19</v>
      </c>
      <c r="G2792" s="1" t="str">
        <f>_xlfn.XLOOKUP(Orders[[#This Row],[CustomerID]],'Customers'!A:A,'Customers'!E:E)</f>
        <v>consumer</v>
      </c>
      <c r="H2792" s="2">
        <v>45815</v>
      </c>
      <c r="I2792" s="2">
        <v>45822</v>
      </c>
      <c r="J2792">
        <v>2</v>
      </c>
      <c r="K2792">
        <v>7270.8</v>
      </c>
      <c r="L2792">
        <v>0</v>
      </c>
      <c r="M2792" s="1" t="s">
        <v>20</v>
      </c>
      <c r="N2792" s="1" t="s">
        <v>15</v>
      </c>
      <c r="O2792" s="1" t="s">
        <v>29</v>
      </c>
      <c r="P2792" s="3">
        <f>Orders[[#This Row],[Quantity]]*Orders[[#This Row],[UnitPrice]]*(1-Orders[[#This Row],[Discount]])</f>
        <v>14541.6</v>
      </c>
      <c r="Q2792" s="1" t="str">
        <f>IF(AND(Orders[[#This Row],[Order Value]]&gt;50000,Orders[[#This Row],[Status]]="Completed"),"Yes","No")</f>
        <v>No</v>
      </c>
      <c r="R2792" s="1" t="str">
        <f>IF(OR(Orders[[#This Row],[Region]]="Dhaka",Orders[[#This Row],[Region]]="Chattogram"),"Priority","Standard")</f>
        <v>Priority</v>
      </c>
      <c r="S2792" s="1" t="str">
        <f>_xlfn.CONCAT(Orders[[#This Row],[OrderID]],Orders[[#This Row],[CustomerID]],Orders[[#This Row],[Order Value]])</f>
        <v>O01265C034214541.6</v>
      </c>
    </row>
    <row r="2793" spans="1:19" x14ac:dyDescent="0.25">
      <c r="A2793" s="1" t="s">
        <v>3241</v>
      </c>
      <c r="B2793" s="1" t="s">
        <v>564</v>
      </c>
      <c r="C2793" s="1" t="s">
        <v>73</v>
      </c>
      <c r="D2793" s="1" t="str">
        <f>VLOOKUP(C2793,Products[],2,FALSE)</f>
        <v>Mobile Accessories Max 508</v>
      </c>
      <c r="E2793" s="1" t="str">
        <f>VLOOKUP(Orders[[#This Row],[ProductID]],Products[],3,FALSE)</f>
        <v>Electronics</v>
      </c>
      <c r="F2793" s="1" t="s">
        <v>105</v>
      </c>
      <c r="G2793" s="1" t="str">
        <f>_xlfn.XLOOKUP(Orders[[#This Row],[CustomerID]],'Customers'!A:A,'Customers'!E:E)</f>
        <v>Home Office</v>
      </c>
      <c r="H2793" s="2">
        <v>45455</v>
      </c>
      <c r="I2793" s="2">
        <v>45469</v>
      </c>
      <c r="J2793">
        <v>9</v>
      </c>
      <c r="K2793">
        <v>5645.75</v>
      </c>
      <c r="L2793">
        <v>0</v>
      </c>
      <c r="M2793" s="1" t="s">
        <v>20</v>
      </c>
      <c r="N2793" s="1" t="s">
        <v>28</v>
      </c>
      <c r="O2793" s="1" t="s">
        <v>35</v>
      </c>
      <c r="P2793" s="3">
        <f>Orders[[#This Row],[Quantity]]*Orders[[#This Row],[UnitPrice]]*(1-Orders[[#This Row],[Discount]])</f>
        <v>50811.75</v>
      </c>
      <c r="Q2793" s="1" t="str">
        <f>IF(AND(Orders[[#This Row],[Order Value]]&gt;50000,Orders[[#This Row],[Status]]="Completed"),"Yes","No")</f>
        <v>No</v>
      </c>
      <c r="R2793" s="1" t="str">
        <f>IF(OR(Orders[[#This Row],[Region]]="Dhaka",Orders[[#This Row],[Region]]="Chattogram"),"Priority","Standard")</f>
        <v>Priority</v>
      </c>
      <c r="S2793" s="1" t="str">
        <f>_xlfn.CONCAT(Orders[[#This Row],[OrderID]],Orders[[#This Row],[CustomerID]],Orders[[#This Row],[Order Value]])</f>
        <v>O05769C031250811.75</v>
      </c>
    </row>
    <row r="2794" spans="1:19" x14ac:dyDescent="0.25">
      <c r="A2794" s="1" t="s">
        <v>2099</v>
      </c>
      <c r="B2794" s="1" t="s">
        <v>622</v>
      </c>
      <c r="C2794" s="1" t="s">
        <v>46</v>
      </c>
      <c r="D2794" s="1" t="str">
        <f>VLOOKUP(C2794,Products[],2,FALSE)</f>
        <v>Tables Max 631</v>
      </c>
      <c r="E2794" s="1" t="str">
        <f>VLOOKUP(Orders[[#This Row],[ProductID]],Products[],3,FALSE)</f>
        <v>Furniture</v>
      </c>
      <c r="F2794" s="1" t="s">
        <v>23</v>
      </c>
      <c r="G2794" s="1" t="str">
        <f>_xlfn.XLOOKUP(Orders[[#This Row],[CustomerID]],'Customers'!A:A,'Customers'!E:E)</f>
        <v>Corporate</v>
      </c>
      <c r="H2794" s="2">
        <v>45576</v>
      </c>
      <c r="I2794" s="2">
        <v>45585</v>
      </c>
      <c r="J2794">
        <v>4</v>
      </c>
      <c r="K2794">
        <v>2278.52</v>
      </c>
      <c r="L2794">
        <v>0.1</v>
      </c>
      <c r="M2794" s="1" t="s">
        <v>43</v>
      </c>
      <c r="N2794" s="1" t="s">
        <v>34</v>
      </c>
      <c r="O2794" s="1" t="s">
        <v>29</v>
      </c>
      <c r="P2794" s="3">
        <f>Orders[[#This Row],[Quantity]]*Orders[[#This Row],[UnitPrice]]*(1-Orders[[#This Row],[Discount]])</f>
        <v>8202.6720000000005</v>
      </c>
      <c r="Q2794" s="1" t="str">
        <f>IF(AND(Orders[[#This Row],[Order Value]]&gt;50000,Orders[[#This Row],[Status]]="Completed"),"Yes","No")</f>
        <v>No</v>
      </c>
      <c r="R2794" s="1" t="str">
        <f>IF(OR(Orders[[#This Row],[Region]]="Dhaka",Orders[[#This Row],[Region]]="Chattogram"),"Priority","Standard")</f>
        <v>Standard</v>
      </c>
      <c r="S2794" s="1" t="str">
        <f>_xlfn.CONCAT(Orders[[#This Row],[OrderID]],Orders[[#This Row],[CustomerID]],Orders[[#This Row],[Order Value]])</f>
        <v>O01519C02288202.672</v>
      </c>
    </row>
    <row r="2795" spans="1:19" x14ac:dyDescent="0.25">
      <c r="A2795" s="1" t="s">
        <v>3242</v>
      </c>
      <c r="B2795" s="1" t="s">
        <v>696</v>
      </c>
      <c r="C2795" s="1" t="s">
        <v>138</v>
      </c>
      <c r="D2795" s="1" t="str">
        <f>VLOOKUP(C2795,Products[],2,FALSE)</f>
        <v>Pens Deluxe 654</v>
      </c>
      <c r="E2795" s="1" t="str">
        <f>VLOOKUP(Orders[[#This Row],[ProductID]],Products[],3,FALSE)</f>
        <v>Office Supplies</v>
      </c>
      <c r="F2795" s="1" t="s">
        <v>125</v>
      </c>
      <c r="G2795" s="1" t="str">
        <f>_xlfn.XLOOKUP(Orders[[#This Row],[CustomerID]],'Customers'!A:A,'Customers'!E:E)</f>
        <v>SMB</v>
      </c>
      <c r="H2795" s="2">
        <v>45897</v>
      </c>
      <c r="I2795" s="2">
        <v>45899</v>
      </c>
      <c r="J2795">
        <v>13</v>
      </c>
      <c r="K2795">
        <v>3853.87</v>
      </c>
      <c r="L2795">
        <v>0.05</v>
      </c>
      <c r="M2795" s="1" t="s">
        <v>20</v>
      </c>
      <c r="N2795" s="1" t="s">
        <v>84</v>
      </c>
      <c r="O2795" s="1" t="s">
        <v>29</v>
      </c>
      <c r="P2795" s="3">
        <f>Orders[[#This Row],[Quantity]]*Orders[[#This Row],[UnitPrice]]*(1-Orders[[#This Row],[Discount]])</f>
        <v>47595.294499999996</v>
      </c>
      <c r="Q2795" s="1" t="str">
        <f>IF(AND(Orders[[#This Row],[Order Value]]&gt;50000,Orders[[#This Row],[Status]]="Completed"),"Yes","No")</f>
        <v>No</v>
      </c>
      <c r="R2795" s="1" t="str">
        <f>IF(OR(Orders[[#This Row],[Region]]="Dhaka",Orders[[#This Row],[Region]]="Chattogram"),"Priority","Standard")</f>
        <v>Priority</v>
      </c>
      <c r="S2795" s="1" t="str">
        <f>_xlfn.CONCAT(Orders[[#This Row],[OrderID]],Orders[[#This Row],[CustomerID]],Orders[[#This Row],[Order Value]])</f>
        <v>O04182C012647595.2945</v>
      </c>
    </row>
    <row r="2796" spans="1:19" x14ac:dyDescent="0.25">
      <c r="A2796" s="1" t="s">
        <v>3243</v>
      </c>
      <c r="B2796" s="1" t="s">
        <v>636</v>
      </c>
      <c r="C2796" s="1" t="s">
        <v>212</v>
      </c>
      <c r="D2796" s="1" t="str">
        <f>VLOOKUP(C2796,Products[],2,FALSE)</f>
        <v>Binders Lite 858</v>
      </c>
      <c r="E2796" s="1" t="str">
        <f>VLOOKUP(Orders[[#This Row],[ProductID]],Products[],3,FALSE)</f>
        <v>Office Supplies</v>
      </c>
      <c r="F2796" s="1" t="s">
        <v>47</v>
      </c>
      <c r="G2796" s="1" t="str">
        <f>_xlfn.XLOOKUP(Orders[[#This Row],[CustomerID]],'Customers'!A:A,'Customers'!E:E)</f>
        <v>Home Office</v>
      </c>
      <c r="H2796" s="2">
        <v>45762</v>
      </c>
      <c r="I2796" s="2">
        <v>45763</v>
      </c>
      <c r="J2796">
        <v>15</v>
      </c>
      <c r="K2796">
        <v>7494.73</v>
      </c>
      <c r="L2796">
        <v>0</v>
      </c>
      <c r="M2796" s="1" t="s">
        <v>39</v>
      </c>
      <c r="N2796" s="1" t="s">
        <v>34</v>
      </c>
      <c r="O2796" s="1" t="s">
        <v>35</v>
      </c>
      <c r="P2796" s="3">
        <f>Orders[[#This Row],[Quantity]]*Orders[[#This Row],[UnitPrice]]*(1-Orders[[#This Row],[Discount]])</f>
        <v>112420.95</v>
      </c>
      <c r="Q2796" s="1" t="str">
        <f>IF(AND(Orders[[#This Row],[Order Value]]&gt;50000,Orders[[#This Row],[Status]]="Completed"),"Yes","No")</f>
        <v>Yes</v>
      </c>
      <c r="R2796" s="1" t="str">
        <f>IF(OR(Orders[[#This Row],[Region]]="Dhaka",Orders[[#This Row],[Region]]="Chattogram"),"Priority","Standard")</f>
        <v>Standard</v>
      </c>
      <c r="S2796" s="1" t="str">
        <f>_xlfn.CONCAT(Orders[[#This Row],[OrderID]],Orders[[#This Row],[CustomerID]],Orders[[#This Row],[Order Value]])</f>
        <v>O04689C0134112420.95</v>
      </c>
    </row>
    <row r="2797" spans="1:19" x14ac:dyDescent="0.25">
      <c r="A2797" s="1" t="s">
        <v>3244</v>
      </c>
      <c r="B2797" s="1" t="s">
        <v>348</v>
      </c>
      <c r="C2797" s="1" t="s">
        <v>151</v>
      </c>
      <c r="D2797" s="1" t="str">
        <f>VLOOKUP(C2797,Products[],2,FALSE)</f>
        <v>Paper Lite 570</v>
      </c>
      <c r="E2797" s="1" t="str">
        <f>VLOOKUP(Orders[[#This Row],[ProductID]],Products[],3,FALSE)</f>
        <v>Office Supplies</v>
      </c>
      <c r="F2797" s="1" t="s">
        <v>152</v>
      </c>
      <c r="G2797" s="1" t="str">
        <f>_xlfn.XLOOKUP(Orders[[#This Row],[CustomerID]],'Customers'!A:A,'Customers'!E:E)</f>
        <v>Consumer</v>
      </c>
      <c r="H2797" s="2">
        <v>45729</v>
      </c>
      <c r="I2797" s="2">
        <v>45727</v>
      </c>
      <c r="J2797">
        <v>18</v>
      </c>
      <c r="K2797">
        <v>4424.68</v>
      </c>
      <c r="L2797">
        <v>0.2</v>
      </c>
      <c r="M2797" s="1" t="s">
        <v>20</v>
      </c>
      <c r="N2797" s="1" t="s">
        <v>84</v>
      </c>
      <c r="O2797" s="1" t="s">
        <v>24</v>
      </c>
      <c r="P2797" s="3">
        <f>Orders[[#This Row],[Quantity]]*Orders[[#This Row],[UnitPrice]]*(1-Orders[[#This Row],[Discount]])</f>
        <v>63715.392000000007</v>
      </c>
      <c r="Q2797" s="1" t="str">
        <f>IF(AND(Orders[[#This Row],[Order Value]]&gt;50000,Orders[[#This Row],[Status]]="Completed"),"Yes","No")</f>
        <v>No</v>
      </c>
      <c r="R2797" s="1" t="str">
        <f>IF(OR(Orders[[#This Row],[Region]]="Dhaka",Orders[[#This Row],[Region]]="Chattogram"),"Priority","Standard")</f>
        <v>Priority</v>
      </c>
      <c r="S2797" s="1" t="str">
        <f>_xlfn.CONCAT(Orders[[#This Row],[OrderID]],Orders[[#This Row],[CustomerID]],Orders[[#This Row],[Order Value]])</f>
        <v>O03173C001363715.392</v>
      </c>
    </row>
    <row r="2798" spans="1:19" x14ac:dyDescent="0.25">
      <c r="A2798" s="1" t="s">
        <v>3245</v>
      </c>
      <c r="B2798" s="1" t="s">
        <v>638</v>
      </c>
      <c r="C2798" s="1" t="s">
        <v>27</v>
      </c>
      <c r="D2798" s="1" t="str">
        <f>VLOOKUP(C2798,Products[],2,FALSE)</f>
        <v>Women Eco 225</v>
      </c>
      <c r="E2798" s="1" t="str">
        <f>VLOOKUP(Orders[[#This Row],[ProductID]],Products[],3,FALSE)</f>
        <v>Apparel</v>
      </c>
      <c r="F2798" s="1" t="s">
        <v>55</v>
      </c>
      <c r="G2798" s="1" t="str">
        <f>_xlfn.XLOOKUP(Orders[[#This Row],[CustomerID]],'Customers'!A:A,'Customers'!E:E)</f>
        <v>consumer</v>
      </c>
      <c r="H2798" s="2">
        <v>45466</v>
      </c>
      <c r="I2798" s="2">
        <v>45471</v>
      </c>
      <c r="J2798">
        <v>13</v>
      </c>
      <c r="K2798">
        <v>460.09</v>
      </c>
      <c r="L2798">
        <v>0.05</v>
      </c>
      <c r="M2798" s="1" t="s">
        <v>39</v>
      </c>
      <c r="N2798" s="1" t="s">
        <v>34</v>
      </c>
      <c r="O2798" s="1" t="s">
        <v>24</v>
      </c>
      <c r="P2798" s="3">
        <f>Orders[[#This Row],[Quantity]]*Orders[[#This Row],[UnitPrice]]*(1-Orders[[#This Row],[Discount]])</f>
        <v>5682.1115</v>
      </c>
      <c r="Q2798" s="1" t="str">
        <f>IF(AND(Orders[[#This Row],[Order Value]]&gt;50000,Orders[[#This Row],[Status]]="Completed"),"Yes","No")</f>
        <v>No</v>
      </c>
      <c r="R2798" s="1" t="str">
        <f>IF(OR(Orders[[#This Row],[Region]]="Dhaka",Orders[[#This Row],[Region]]="Chattogram"),"Priority","Standard")</f>
        <v>Standard</v>
      </c>
      <c r="S2798" s="1" t="str">
        <f>_xlfn.CONCAT(Orders[[#This Row],[OrderID]],Orders[[#This Row],[CustomerID]],Orders[[#This Row],[Order Value]])</f>
        <v>O01862C02165682.1115</v>
      </c>
    </row>
    <row r="2799" spans="1:19" x14ac:dyDescent="0.25">
      <c r="A2799" s="1" t="s">
        <v>3246</v>
      </c>
      <c r="B2799" s="1" t="s">
        <v>49</v>
      </c>
      <c r="C2799" s="1" t="s">
        <v>154</v>
      </c>
      <c r="D2799" s="1" t="str">
        <f>VLOOKUP(C2799,Products[],2,FALSE)</f>
        <v>Household Standard 873</v>
      </c>
      <c r="E2799" s="1" t="str">
        <f>VLOOKUP(Orders[[#This Row],[ProductID]],Products[],3,FALSE)</f>
        <v>Groceries</v>
      </c>
      <c r="F2799" s="1" t="s">
        <v>47</v>
      </c>
      <c r="G2799" s="1" t="str">
        <f>_xlfn.XLOOKUP(Orders[[#This Row],[CustomerID]],'Customers'!A:A,'Customers'!E:E)</f>
        <v>Consumer</v>
      </c>
      <c r="H2799" s="2">
        <v>45894</v>
      </c>
      <c r="I2799" s="2">
        <v>45903</v>
      </c>
      <c r="J2799">
        <v>3</v>
      </c>
      <c r="K2799">
        <v>4570.7299999999996</v>
      </c>
      <c r="L2799">
        <v>0.15</v>
      </c>
      <c r="M2799" s="1" t="s">
        <v>43</v>
      </c>
      <c r="N2799" s="1" t="s">
        <v>84</v>
      </c>
      <c r="O2799" s="1" t="s">
        <v>21</v>
      </c>
      <c r="P2799" s="3">
        <f>Orders[[#This Row],[Quantity]]*Orders[[#This Row],[UnitPrice]]*(1-Orders[[#This Row],[Discount]])</f>
        <v>11655.361499999999</v>
      </c>
      <c r="Q2799" s="1" t="str">
        <f>IF(AND(Orders[[#This Row],[Order Value]]&gt;50000,Orders[[#This Row],[Status]]="Completed"),"Yes","No")</f>
        <v>No</v>
      </c>
      <c r="R2799" s="1" t="str">
        <f>IF(OR(Orders[[#This Row],[Region]]="Dhaka",Orders[[#This Row],[Region]]="Chattogram"),"Priority","Standard")</f>
        <v>Standard</v>
      </c>
      <c r="S2799" s="1" t="str">
        <f>_xlfn.CONCAT(Orders[[#This Row],[OrderID]],Orders[[#This Row],[CustomerID]],Orders[[#This Row],[Order Value]])</f>
        <v>O01957C047611655.3615</v>
      </c>
    </row>
    <row r="2800" spans="1:19" x14ac:dyDescent="0.25">
      <c r="A2800" s="1" t="s">
        <v>3247</v>
      </c>
      <c r="B2800" s="1" t="s">
        <v>740</v>
      </c>
      <c r="C2800" s="1" t="s">
        <v>121</v>
      </c>
      <c r="D2800" s="1" t="str">
        <f>VLOOKUP(C2800,Products[],2,FALSE)</f>
        <v>Storage Max 865</v>
      </c>
      <c r="E2800" s="1" t="str">
        <f>VLOOKUP(Orders[[#This Row],[ProductID]],Products[],3,FALSE)</f>
        <v>Furniture</v>
      </c>
      <c r="F2800" s="1" t="s">
        <v>63</v>
      </c>
      <c r="G2800" s="1" t="str">
        <f>_xlfn.XLOOKUP(Orders[[#This Row],[CustomerID]],'Customers'!A:A,'Customers'!E:E)</f>
        <v>consumer</v>
      </c>
      <c r="H2800" s="2">
        <v>45702</v>
      </c>
      <c r="I2800" s="2">
        <v>45704</v>
      </c>
      <c r="J2800">
        <v>8</v>
      </c>
      <c r="K2800">
        <v>391.15</v>
      </c>
      <c r="L2800">
        <v>0</v>
      </c>
      <c r="M2800" s="1" t="s">
        <v>20</v>
      </c>
      <c r="N2800" s="1" t="s">
        <v>15</v>
      </c>
      <c r="O2800" s="1" t="s">
        <v>35</v>
      </c>
      <c r="P2800" s="3">
        <f>Orders[[#This Row],[Quantity]]*Orders[[#This Row],[UnitPrice]]*(1-Orders[[#This Row],[Discount]])</f>
        <v>3129.2</v>
      </c>
      <c r="Q2800" s="1" t="str">
        <f>IF(AND(Orders[[#This Row],[Order Value]]&gt;50000,Orders[[#This Row],[Status]]="Completed"),"Yes","No")</f>
        <v>No</v>
      </c>
      <c r="R2800" s="1" t="str">
        <f>IF(OR(Orders[[#This Row],[Region]]="Dhaka",Orders[[#This Row],[Region]]="Chattogram"),"Priority","Standard")</f>
        <v>Priority</v>
      </c>
      <c r="S2800" s="1" t="str">
        <f>_xlfn.CONCAT(Orders[[#This Row],[OrderID]],Orders[[#This Row],[CustomerID]],Orders[[#This Row],[Order Value]])</f>
        <v>O02326C00083129.2</v>
      </c>
    </row>
    <row r="2801" spans="1:19" x14ac:dyDescent="0.25">
      <c r="A2801" s="1" t="s">
        <v>3248</v>
      </c>
      <c r="B2801" s="1" t="s">
        <v>123</v>
      </c>
      <c r="C2801" s="1" t="s">
        <v>194</v>
      </c>
      <c r="D2801" s="1" t="str">
        <f>VLOOKUP(C2801,Products[],2,FALSE)</f>
        <v>Pens Mini 388</v>
      </c>
      <c r="E2801" s="1" t="str">
        <f>VLOOKUP(Orders[[#This Row],[ProductID]],Products[],3,FALSE)</f>
        <v>Office Supplies</v>
      </c>
      <c r="F2801" s="1" t="s">
        <v>47</v>
      </c>
      <c r="G2801" s="1" t="str">
        <f>_xlfn.XLOOKUP(Orders[[#This Row],[CustomerID]],'Customers'!A:A,'Customers'!E:E)</f>
        <v>Home Office</v>
      </c>
      <c r="H2801" s="2">
        <v>45970</v>
      </c>
      <c r="I2801" s="2">
        <v>45978</v>
      </c>
      <c r="J2801">
        <v>11</v>
      </c>
      <c r="K2801">
        <v>7118.09</v>
      </c>
      <c r="L2801">
        <v>0</v>
      </c>
      <c r="M2801" s="1" t="s">
        <v>20</v>
      </c>
      <c r="N2801" s="1" t="s">
        <v>34</v>
      </c>
      <c r="O2801" s="1" t="s">
        <v>29</v>
      </c>
      <c r="P2801" s="3">
        <f>Orders[[#This Row],[Quantity]]*Orders[[#This Row],[UnitPrice]]*(1-Orders[[#This Row],[Discount]])</f>
        <v>78298.990000000005</v>
      </c>
      <c r="Q2801" s="1" t="str">
        <f>IF(AND(Orders[[#This Row],[Order Value]]&gt;50000,Orders[[#This Row],[Status]]="Completed"),"Yes","No")</f>
        <v>Yes</v>
      </c>
      <c r="R2801" s="1" t="str">
        <f>IF(OR(Orders[[#This Row],[Region]]="Dhaka",Orders[[#This Row],[Region]]="Chattogram"),"Priority","Standard")</f>
        <v>Priority</v>
      </c>
      <c r="S2801" s="1" t="str">
        <f>_xlfn.CONCAT(Orders[[#This Row],[OrderID]],Orders[[#This Row],[CustomerID]],Orders[[#This Row],[Order Value]])</f>
        <v>O00299C039278298.99</v>
      </c>
    </row>
    <row r="2802" spans="1:19" hidden="1" x14ac:dyDescent="0.25">
      <c r="A2802" s="1" t="s">
        <v>3249</v>
      </c>
      <c r="B2802" s="1" t="s">
        <v>1318</v>
      </c>
      <c r="C2802" s="1" t="s">
        <v>221</v>
      </c>
      <c r="D2802" s="1" t="e">
        <f>VLOOKUP(C2802,Products[],2,FALSE)</f>
        <v>#N/A</v>
      </c>
      <c r="E2802" s="1" t="e">
        <f>VLOOKUP(Orders[[#This Row],[ProductID]],Products[],3,FALSE)</f>
        <v>#N/A</v>
      </c>
      <c r="F2802" s="1" t="s">
        <v>47</v>
      </c>
      <c r="G2802" s="1" t="str">
        <f>_xlfn.XLOOKUP(Orders[[#This Row],[CustomerID]],'Customers'!A:A,'Customers'!E:E)</f>
        <v>Home Office</v>
      </c>
      <c r="H2802" s="2">
        <v>45543</v>
      </c>
      <c r="I2802" s="2">
        <v>45548</v>
      </c>
      <c r="J2802">
        <v>13</v>
      </c>
      <c r="K2802">
        <v>5549.17</v>
      </c>
      <c r="L2802">
        <v>0.2</v>
      </c>
      <c r="M2802" s="1" t="s">
        <v>14</v>
      </c>
      <c r="N2802" s="1" t="s">
        <v>34</v>
      </c>
      <c r="O2802" s="1" t="s">
        <v>21</v>
      </c>
      <c r="P2802" s="3">
        <f>Orders[[#This Row],[Quantity]]*Orders[[#This Row],[UnitPrice]]*(1-Orders[[#This Row],[Discount]])</f>
        <v>57711.368000000009</v>
      </c>
      <c r="Q2802" s="1" t="str">
        <f>IF(AND(Orders[[#This Row],[Order Value]]&gt;50000,Orders[[#This Row],[Status]]="Completed"),"Yes","No")</f>
        <v>Yes</v>
      </c>
      <c r="R2802" s="1" t="str">
        <f>IF(OR(Orders[[#This Row],[Region]]="Dhaka",Orders[[#This Row],[Region]]="Chattogram"),"Priority","Standard")</f>
        <v>Standard</v>
      </c>
      <c r="S2802" s="1" t="str">
        <f>_xlfn.CONCAT(Orders[[#This Row],[OrderID]],Orders[[#This Row],[CustomerID]],Orders[[#This Row],[Order Value]])</f>
        <v>O04769C023057711.368</v>
      </c>
    </row>
    <row r="2803" spans="1:19" x14ac:dyDescent="0.25">
      <c r="A2803" s="1" t="s">
        <v>3250</v>
      </c>
      <c r="B2803" s="1" t="s">
        <v>498</v>
      </c>
      <c r="C2803" s="1" t="s">
        <v>162</v>
      </c>
      <c r="D2803" s="1" t="str">
        <f>VLOOKUP(C2803,Products[],2,FALSE)</f>
        <v>Binders Lite 852</v>
      </c>
      <c r="E2803" s="1" t="str">
        <f>VLOOKUP(Orders[[#This Row],[ProductID]],Products[],3,FALSE)</f>
        <v>Office Supplies</v>
      </c>
      <c r="F2803" s="1" t="s">
        <v>42</v>
      </c>
      <c r="G2803" s="1" t="str">
        <f>_xlfn.XLOOKUP(Orders[[#This Row],[CustomerID]],'Customers'!A:A,'Customers'!E:E)</f>
        <v>SMB</v>
      </c>
      <c r="H2803" s="2">
        <v>45755</v>
      </c>
      <c r="I2803" s="2">
        <v>45767</v>
      </c>
      <c r="J2803">
        <v>-15</v>
      </c>
      <c r="K2803">
        <v>1231.1199999999999</v>
      </c>
      <c r="L2803">
        <v>0</v>
      </c>
      <c r="M2803" s="1" t="s">
        <v>43</v>
      </c>
      <c r="N2803" s="1" t="s">
        <v>34</v>
      </c>
      <c r="O2803" s="1" t="s">
        <v>29</v>
      </c>
      <c r="P2803" s="3">
        <f>Orders[[#This Row],[Quantity]]*Orders[[#This Row],[UnitPrice]]*(1-Orders[[#This Row],[Discount]])</f>
        <v>-18466.8</v>
      </c>
      <c r="Q2803" s="1" t="str">
        <f>IF(AND(Orders[[#This Row],[Order Value]]&gt;50000,Orders[[#This Row],[Status]]="Completed"),"Yes","No")</f>
        <v>No</v>
      </c>
      <c r="R2803" s="1" t="str">
        <f>IF(OR(Orders[[#This Row],[Region]]="Dhaka",Orders[[#This Row],[Region]]="Chattogram"),"Priority","Standard")</f>
        <v>Standard</v>
      </c>
      <c r="S2803" s="1" t="str">
        <f>_xlfn.CONCAT(Orders[[#This Row],[OrderID]],Orders[[#This Row],[CustomerID]],Orders[[#This Row],[Order Value]])</f>
        <v>O03333C0173-18466.8</v>
      </c>
    </row>
    <row r="2804" spans="1:19" hidden="1" x14ac:dyDescent="0.25">
      <c r="A2804" s="1" t="s">
        <v>3251</v>
      </c>
      <c r="B2804" s="1" t="s">
        <v>308</v>
      </c>
      <c r="C2804" s="1" t="s">
        <v>248</v>
      </c>
      <c r="D2804" s="1" t="e">
        <f>VLOOKUP(C2804,Products[],2,FALSE)</f>
        <v>#N/A</v>
      </c>
      <c r="E2804" s="1" t="e">
        <f>VLOOKUP(Orders[[#This Row],[ProductID]],Products[],3,FALSE)</f>
        <v>#N/A</v>
      </c>
      <c r="F2804" s="1" t="s">
        <v>33</v>
      </c>
      <c r="G2804" s="1" t="str">
        <f>_xlfn.XLOOKUP(Orders[[#This Row],[CustomerID]],'Customers'!A:A,'Customers'!E:E)</f>
        <v>Consumer</v>
      </c>
      <c r="H2804" s="2">
        <v>45699</v>
      </c>
      <c r="I2804" s="2">
        <v>45707</v>
      </c>
      <c r="J2804">
        <v>4</v>
      </c>
      <c r="K2804">
        <v>2408.66</v>
      </c>
      <c r="L2804">
        <v>0.1</v>
      </c>
      <c r="M2804" s="1" t="s">
        <v>20</v>
      </c>
      <c r="N2804" s="1" t="s">
        <v>84</v>
      </c>
      <c r="O2804" s="1" t="s">
        <v>29</v>
      </c>
      <c r="P2804" s="3">
        <f>Orders[[#This Row],[Quantity]]*Orders[[#This Row],[UnitPrice]]*(1-Orders[[#This Row],[Discount]])</f>
        <v>8671.1759999999995</v>
      </c>
      <c r="Q2804" s="1" t="str">
        <f>IF(AND(Orders[[#This Row],[Order Value]]&gt;50000,Orders[[#This Row],[Status]]="Completed"),"Yes","No")</f>
        <v>No</v>
      </c>
      <c r="R2804" s="1" t="str">
        <f>IF(OR(Orders[[#This Row],[Region]]="Dhaka",Orders[[#This Row],[Region]]="Chattogram"),"Priority","Standard")</f>
        <v>Priority</v>
      </c>
      <c r="S2804" s="1" t="str">
        <f>_xlfn.CONCAT(Orders[[#This Row],[OrderID]],Orders[[#This Row],[CustomerID]],Orders[[#This Row],[Order Value]])</f>
        <v>O01847C03318671.176</v>
      </c>
    </row>
    <row r="2805" spans="1:19" x14ac:dyDescent="0.25">
      <c r="A2805" s="1" t="s">
        <v>3252</v>
      </c>
      <c r="B2805" s="1" t="s">
        <v>519</v>
      </c>
      <c r="C2805" s="1" t="s">
        <v>22</v>
      </c>
      <c r="D2805" s="1" t="str">
        <f>VLOOKUP(C2805,Products[],2,FALSE)</f>
        <v>Laptops Lite 159</v>
      </c>
      <c r="E2805" s="1" t="str">
        <f>VLOOKUP(Orders[[#This Row],[ProductID]],Products[],3,FALSE)</f>
        <v>Electronics</v>
      </c>
      <c r="F2805" s="1" t="s">
        <v>42</v>
      </c>
      <c r="G2805" s="1" t="str">
        <f>_xlfn.XLOOKUP(Orders[[#This Row],[CustomerID]],'Customers'!A:A,'Customers'!E:E)</f>
        <v>Corporate</v>
      </c>
      <c r="H2805" s="2">
        <v>45856</v>
      </c>
      <c r="I2805" s="2">
        <v>45870</v>
      </c>
      <c r="J2805">
        <v>16</v>
      </c>
      <c r="K2805">
        <v>5230.5600000000004</v>
      </c>
      <c r="L2805">
        <v>0.1</v>
      </c>
      <c r="M2805" s="1" t="s">
        <v>20</v>
      </c>
      <c r="N2805" s="1" t="s">
        <v>84</v>
      </c>
      <c r="O2805" s="1" t="s">
        <v>35</v>
      </c>
      <c r="P2805" s="3">
        <f>Orders[[#This Row],[Quantity]]*Orders[[#This Row],[UnitPrice]]*(1-Orders[[#This Row],[Discount]])</f>
        <v>75320.064000000013</v>
      </c>
      <c r="Q2805" s="1" t="str">
        <f>IF(AND(Orders[[#This Row],[Order Value]]&gt;50000,Orders[[#This Row],[Status]]="Completed"),"Yes","No")</f>
        <v>No</v>
      </c>
      <c r="R2805" s="1" t="str">
        <f>IF(OR(Orders[[#This Row],[Region]]="Dhaka",Orders[[#This Row],[Region]]="Chattogram"),"Priority","Standard")</f>
        <v>Priority</v>
      </c>
      <c r="S2805" s="1" t="str">
        <f>_xlfn.CONCAT(Orders[[#This Row],[OrderID]],Orders[[#This Row],[CustomerID]],Orders[[#This Row],[Order Value]])</f>
        <v>O02740C023175320.064</v>
      </c>
    </row>
    <row r="2806" spans="1:19" x14ac:dyDescent="0.25">
      <c r="A2806" s="1" t="s">
        <v>2177</v>
      </c>
      <c r="B2806" s="1" t="s">
        <v>1106</v>
      </c>
      <c r="C2806" s="1" t="s">
        <v>284</v>
      </c>
      <c r="D2806" s="1" t="str">
        <f>VLOOKUP(C2806,Products[],2,FALSE)</f>
        <v>Labels Lite 562</v>
      </c>
      <c r="E2806" s="1" t="str">
        <f>VLOOKUP(Orders[[#This Row],[ProductID]],Products[],3,FALSE)</f>
        <v>Office Supplies</v>
      </c>
      <c r="F2806" s="1" t="s">
        <v>105</v>
      </c>
      <c r="G2806" s="1" t="str">
        <f>_xlfn.XLOOKUP(Orders[[#This Row],[CustomerID]],'Customers'!A:A,'Customers'!E:E)</f>
        <v>Corporate</v>
      </c>
      <c r="H2806" s="2">
        <v>45441</v>
      </c>
      <c r="I2806" s="2">
        <v>45454</v>
      </c>
      <c r="J2806">
        <v>20</v>
      </c>
      <c r="K2806">
        <v>701.95</v>
      </c>
      <c r="L2806">
        <v>0.2</v>
      </c>
      <c r="M2806" s="1" t="s">
        <v>20</v>
      </c>
      <c r="N2806" s="1" t="s">
        <v>34</v>
      </c>
      <c r="O2806" s="1" t="s">
        <v>29</v>
      </c>
      <c r="P2806" s="3">
        <f>Orders[[#This Row],[Quantity]]*Orders[[#This Row],[UnitPrice]]*(1-Orders[[#This Row],[Discount]])</f>
        <v>11231.2</v>
      </c>
      <c r="Q2806" s="1" t="str">
        <f>IF(AND(Orders[[#This Row],[Order Value]]&gt;50000,Orders[[#This Row],[Status]]="Completed"),"Yes","No")</f>
        <v>No</v>
      </c>
      <c r="R2806" s="1" t="str">
        <f>IF(OR(Orders[[#This Row],[Region]]="Dhaka",Orders[[#This Row],[Region]]="Chattogram"),"Priority","Standard")</f>
        <v>Priority</v>
      </c>
      <c r="S2806" s="1" t="str">
        <f>_xlfn.CONCAT(Orders[[#This Row],[OrderID]],Orders[[#This Row],[CustomerID]],Orders[[#This Row],[Order Value]])</f>
        <v>O04788C011111231.2</v>
      </c>
    </row>
    <row r="2807" spans="1:19" x14ac:dyDescent="0.25">
      <c r="A2807" s="1" t="s">
        <v>3253</v>
      </c>
      <c r="B2807" s="1" t="s">
        <v>493</v>
      </c>
      <c r="C2807" s="1" t="s">
        <v>199</v>
      </c>
      <c r="D2807" s="1" t="str">
        <f>VLOOKUP(C2807,Products[],2,FALSE)</f>
        <v>Laptops Deluxe 892</v>
      </c>
      <c r="E2807" s="1" t="str">
        <f>VLOOKUP(Orders[[#This Row],[ProductID]],Products[],3,FALSE)</f>
        <v>Electronics</v>
      </c>
      <c r="F2807" s="1" t="s">
        <v>47</v>
      </c>
      <c r="G2807" s="1" t="str">
        <f>_xlfn.XLOOKUP(Orders[[#This Row],[CustomerID]],'Customers'!A:A,'Customers'!E:E)</f>
        <v>Consumer</v>
      </c>
      <c r="H2807" s="2">
        <v>45363</v>
      </c>
      <c r="I2807" s="2">
        <v>45367</v>
      </c>
      <c r="J2807">
        <v>11</v>
      </c>
      <c r="K2807">
        <v>7160.37</v>
      </c>
      <c r="L2807">
        <v>0.2</v>
      </c>
      <c r="M2807" s="1" t="s">
        <v>52</v>
      </c>
      <c r="N2807" s="1" t="s">
        <v>34</v>
      </c>
      <c r="O2807" s="1" t="s">
        <v>21</v>
      </c>
      <c r="P2807" s="3">
        <f>Orders[[#This Row],[Quantity]]*Orders[[#This Row],[UnitPrice]]*(1-Orders[[#This Row],[Discount]])</f>
        <v>63011.255999999994</v>
      </c>
      <c r="Q2807" s="1" t="str">
        <f>IF(AND(Orders[[#This Row],[Order Value]]&gt;50000,Orders[[#This Row],[Status]]="Completed"),"Yes","No")</f>
        <v>Yes</v>
      </c>
      <c r="R2807" s="1" t="str">
        <f>IF(OR(Orders[[#This Row],[Region]]="Dhaka",Orders[[#This Row],[Region]]="Chattogram"),"Priority","Standard")</f>
        <v>Priority</v>
      </c>
      <c r="S2807" s="1" t="str">
        <f>_xlfn.CONCAT(Orders[[#This Row],[OrderID]],Orders[[#This Row],[CustomerID]],Orders[[#This Row],[Order Value]])</f>
        <v>O04809C049363011.256</v>
      </c>
    </row>
    <row r="2808" spans="1:19" x14ac:dyDescent="0.25">
      <c r="A2808" s="1" t="s">
        <v>3254</v>
      </c>
      <c r="B2808" s="1" t="s">
        <v>166</v>
      </c>
      <c r="C2808" s="1" t="s">
        <v>159</v>
      </c>
      <c r="D2808" s="1" t="str">
        <f>VLOOKUP(C2808,Products[],2,FALSE)</f>
        <v>Kids Pro 394</v>
      </c>
      <c r="E2808" s="1" t="str">
        <f>VLOOKUP(Orders[[#This Row],[ProductID]],Products[],3,FALSE)</f>
        <v>Apparel</v>
      </c>
      <c r="F2808" s="1" t="s">
        <v>55</v>
      </c>
      <c r="G2808" s="1" t="str">
        <f>_xlfn.XLOOKUP(Orders[[#This Row],[CustomerID]],'Customers'!A:A,'Customers'!E:E)</f>
        <v>consumer</v>
      </c>
      <c r="H2808" s="2">
        <v>45836</v>
      </c>
      <c r="I2808" s="2">
        <v>45847</v>
      </c>
      <c r="J2808">
        <v>14</v>
      </c>
      <c r="K2808">
        <v>1573</v>
      </c>
      <c r="L2808">
        <v>0</v>
      </c>
      <c r="M2808" s="1" t="s">
        <v>52</v>
      </c>
      <c r="N2808" s="1" t="s">
        <v>15</v>
      </c>
      <c r="O2808" s="1" t="s">
        <v>24</v>
      </c>
      <c r="P2808" s="3">
        <f>Orders[[#This Row],[Quantity]]*Orders[[#This Row],[UnitPrice]]*(1-Orders[[#This Row],[Discount]])</f>
        <v>22022</v>
      </c>
      <c r="Q2808" s="1" t="str">
        <f>IF(AND(Orders[[#This Row],[Order Value]]&gt;50000,Orders[[#This Row],[Status]]="Completed"),"Yes","No")</f>
        <v>No</v>
      </c>
      <c r="R2808" s="1" t="str">
        <f>IF(OR(Orders[[#This Row],[Region]]="Dhaka",Orders[[#This Row],[Region]]="Chattogram"),"Priority","Standard")</f>
        <v>Priority</v>
      </c>
      <c r="S2808" s="1" t="str">
        <f>_xlfn.CONCAT(Orders[[#This Row],[OrderID]],Orders[[#This Row],[CustomerID]],Orders[[#This Row],[Order Value]])</f>
        <v>O01244C035422022</v>
      </c>
    </row>
    <row r="2809" spans="1:19" x14ac:dyDescent="0.25">
      <c r="A2809" s="1" t="s">
        <v>3255</v>
      </c>
      <c r="B2809" s="1" t="s">
        <v>727</v>
      </c>
      <c r="C2809" s="1" t="s">
        <v>68</v>
      </c>
      <c r="D2809" s="1" t="str">
        <f>VLOOKUP(C2809,Products[],2,FALSE)</f>
        <v>Tables Prime 385</v>
      </c>
      <c r="E2809" s="1" t="str">
        <f>VLOOKUP(Orders[[#This Row],[ProductID]],Products[],3,FALSE)</f>
        <v>Furniture</v>
      </c>
      <c r="F2809" s="1" t="s">
        <v>47</v>
      </c>
      <c r="G2809" s="1" t="str">
        <f>_xlfn.XLOOKUP(Orders[[#This Row],[CustomerID]],'Customers'!A:A,'Customers'!E:E)</f>
        <v>consumer</v>
      </c>
      <c r="H2809" s="2">
        <v>45441</v>
      </c>
      <c r="I2809" s="2">
        <v>45451</v>
      </c>
      <c r="J2809">
        <v>16</v>
      </c>
      <c r="K2809">
        <v>4818.32</v>
      </c>
      <c r="L2809">
        <v>0.05</v>
      </c>
      <c r="M2809" s="1" t="s">
        <v>52</v>
      </c>
      <c r="N2809" s="1" t="s">
        <v>28</v>
      </c>
      <c r="O2809" s="1" t="s">
        <v>29</v>
      </c>
      <c r="P2809" s="3">
        <f>Orders[[#This Row],[Quantity]]*Orders[[#This Row],[UnitPrice]]*(1-Orders[[#This Row],[Discount]])</f>
        <v>73238.463999999993</v>
      </c>
      <c r="Q2809" s="1" t="str">
        <f>IF(AND(Orders[[#This Row],[Order Value]]&gt;50000,Orders[[#This Row],[Status]]="Completed"),"Yes","No")</f>
        <v>No</v>
      </c>
      <c r="R2809" s="1" t="str">
        <f>IF(OR(Orders[[#This Row],[Region]]="Dhaka",Orders[[#This Row],[Region]]="Chattogram"),"Priority","Standard")</f>
        <v>Priority</v>
      </c>
      <c r="S2809" s="1" t="str">
        <f>_xlfn.CONCAT(Orders[[#This Row],[OrderID]],Orders[[#This Row],[CustomerID]],Orders[[#This Row],[Order Value]])</f>
        <v>O04578C045673238.464</v>
      </c>
    </row>
    <row r="2810" spans="1:19" x14ac:dyDescent="0.25">
      <c r="A2810" s="1" t="s">
        <v>3256</v>
      </c>
      <c r="B2810" s="1" t="s">
        <v>235</v>
      </c>
      <c r="C2810" s="1" t="s">
        <v>76</v>
      </c>
      <c r="D2810" s="1" t="str">
        <f>VLOOKUP(C2810,Products[],2,FALSE)</f>
        <v>Mobile Accessories Mini 994</v>
      </c>
      <c r="E2810" s="1" t="str">
        <f>VLOOKUP(Orders[[#This Row],[ProductID]],Products[],3,FALSE)</f>
        <v>Electronics</v>
      </c>
      <c r="F2810" s="1" t="s">
        <v>79</v>
      </c>
      <c r="G2810" s="1" t="str">
        <f>_xlfn.XLOOKUP(Orders[[#This Row],[CustomerID]],'Customers'!A:A,'Customers'!E:E)</f>
        <v>Home Office</v>
      </c>
      <c r="H2810" s="2">
        <v>45864</v>
      </c>
      <c r="I2810" s="2">
        <v>45878</v>
      </c>
      <c r="J2810">
        <v>10</v>
      </c>
      <c r="K2810">
        <v>7505.15</v>
      </c>
      <c r="L2810">
        <v>0.15</v>
      </c>
      <c r="M2810" s="1" t="s">
        <v>20</v>
      </c>
      <c r="N2810" s="1" t="s">
        <v>34</v>
      </c>
      <c r="O2810" s="1" t="s">
        <v>35</v>
      </c>
      <c r="P2810" s="3">
        <f>Orders[[#This Row],[Quantity]]*Orders[[#This Row],[UnitPrice]]*(1-Orders[[#This Row],[Discount]])</f>
        <v>63793.775000000001</v>
      </c>
      <c r="Q2810" s="1" t="str">
        <f>IF(AND(Orders[[#This Row],[Order Value]]&gt;50000,Orders[[#This Row],[Status]]="Completed"),"Yes","No")</f>
        <v>Yes</v>
      </c>
      <c r="R2810" s="1" t="str">
        <f>IF(OR(Orders[[#This Row],[Region]]="Dhaka",Orders[[#This Row],[Region]]="Chattogram"),"Priority","Standard")</f>
        <v>Priority</v>
      </c>
      <c r="S2810" s="1" t="str">
        <f>_xlfn.CONCAT(Orders[[#This Row],[OrderID]],Orders[[#This Row],[CustomerID]],Orders[[#This Row],[Order Value]])</f>
        <v>O01574C038263793.775</v>
      </c>
    </row>
    <row r="2811" spans="1:19" x14ac:dyDescent="0.25">
      <c r="A2811" s="1" t="s">
        <v>3257</v>
      </c>
      <c r="B2811" s="1" t="s">
        <v>656</v>
      </c>
      <c r="C2811" s="1" t="s">
        <v>65</v>
      </c>
      <c r="D2811" s="1" t="str">
        <f>VLOOKUP(C2811,Products[],2,FALSE)</f>
        <v>Household Classic 671</v>
      </c>
      <c r="E2811" s="1" t="str">
        <f>VLOOKUP(Orders[[#This Row],[ProductID]],Products[],3,FALSE)</f>
        <v>Groceries</v>
      </c>
      <c r="F2811" s="1" t="s">
        <v>51</v>
      </c>
      <c r="G2811" s="1" t="str">
        <f>_xlfn.XLOOKUP(Orders[[#This Row],[CustomerID]],'Customers'!A:A,'Customers'!E:E)</f>
        <v>Consumer</v>
      </c>
      <c r="H2811" s="2">
        <v>45386</v>
      </c>
      <c r="I2811" s="2">
        <v>45384</v>
      </c>
      <c r="J2811">
        <v>13</v>
      </c>
      <c r="K2811">
        <v>1838.38</v>
      </c>
      <c r="L2811">
        <v>0.05</v>
      </c>
      <c r="M2811" s="1" t="s">
        <v>39</v>
      </c>
      <c r="N2811" s="1" t="s">
        <v>34</v>
      </c>
      <c r="O2811" s="1" t="s">
        <v>21</v>
      </c>
      <c r="P2811" s="3">
        <f>Orders[[#This Row],[Quantity]]*Orders[[#This Row],[UnitPrice]]*(1-Orders[[#This Row],[Discount]])</f>
        <v>22703.993000000002</v>
      </c>
      <c r="Q2811" s="1" t="str">
        <f>IF(AND(Orders[[#This Row],[Order Value]]&gt;50000,Orders[[#This Row],[Status]]="Completed"),"Yes","No")</f>
        <v>No</v>
      </c>
      <c r="R2811" s="1" t="str">
        <f>IF(OR(Orders[[#This Row],[Region]]="Dhaka",Orders[[#This Row],[Region]]="Chattogram"),"Priority","Standard")</f>
        <v>Standard</v>
      </c>
      <c r="S2811" s="1" t="str">
        <f>_xlfn.CONCAT(Orders[[#This Row],[OrderID]],Orders[[#This Row],[CustomerID]],Orders[[#This Row],[Order Value]])</f>
        <v>O01081C006022703.993</v>
      </c>
    </row>
    <row r="2812" spans="1:19" x14ac:dyDescent="0.25">
      <c r="A2812" s="1" t="s">
        <v>3258</v>
      </c>
      <c r="B2812" s="1" t="s">
        <v>567</v>
      </c>
      <c r="C2812" s="1" t="s">
        <v>201</v>
      </c>
      <c r="D2812" s="1" t="str">
        <f>VLOOKUP(C2812,Products[],2,FALSE)</f>
        <v>Men Lite 154 (New)</v>
      </c>
      <c r="E2812" s="1" t="str">
        <f>VLOOKUP(Orders[[#This Row],[ProductID]],Products[],3,FALSE)</f>
        <v>Apparel</v>
      </c>
      <c r="F2812" s="1" t="s">
        <v>59</v>
      </c>
      <c r="G2812" s="1" t="str">
        <f>_xlfn.XLOOKUP(Orders[[#This Row],[CustomerID]],'Customers'!A:A,'Customers'!E:E)</f>
        <v>Consumer</v>
      </c>
      <c r="H2812" s="2">
        <v>45857</v>
      </c>
      <c r="I2812" s="2">
        <v>45855</v>
      </c>
      <c r="J2812">
        <v>4</v>
      </c>
      <c r="K2812">
        <v>5472.38</v>
      </c>
      <c r="L2812">
        <v>0</v>
      </c>
      <c r="M2812" s="1" t="s">
        <v>52</v>
      </c>
      <c r="N2812" s="1" t="s">
        <v>84</v>
      </c>
      <c r="O2812" s="1" t="s">
        <v>21</v>
      </c>
      <c r="P2812" s="3">
        <f>Orders[[#This Row],[Quantity]]*Orders[[#This Row],[UnitPrice]]*(1-Orders[[#This Row],[Discount]])</f>
        <v>21889.52</v>
      </c>
      <c r="Q2812" s="1" t="str">
        <f>IF(AND(Orders[[#This Row],[Order Value]]&gt;50000,Orders[[#This Row],[Status]]="Completed"),"Yes","No")</f>
        <v>No</v>
      </c>
      <c r="R2812" s="1" t="str">
        <f>IF(OR(Orders[[#This Row],[Region]]="Dhaka",Orders[[#This Row],[Region]]="Chattogram"),"Priority","Standard")</f>
        <v>Priority</v>
      </c>
      <c r="S2812" s="1" t="str">
        <f>_xlfn.CONCAT(Orders[[#This Row],[OrderID]],Orders[[#This Row],[CustomerID]],Orders[[#This Row],[Order Value]])</f>
        <v>O02690C018221889.52</v>
      </c>
    </row>
    <row r="2813" spans="1:19" hidden="1" x14ac:dyDescent="0.25">
      <c r="A2813" s="1" t="s">
        <v>1315</v>
      </c>
      <c r="B2813" s="1" t="s">
        <v>308</v>
      </c>
      <c r="C2813" s="1" t="s">
        <v>221</v>
      </c>
      <c r="D2813" s="1" t="e">
        <f>VLOOKUP(C2813,Products[],2,FALSE)</f>
        <v>#N/A</v>
      </c>
      <c r="E2813" s="1" t="e">
        <f>VLOOKUP(Orders[[#This Row],[ProductID]],Products[],3,FALSE)</f>
        <v>#N/A</v>
      </c>
      <c r="F2813" s="1" t="s">
        <v>47</v>
      </c>
      <c r="G2813" s="1" t="str">
        <f>_xlfn.XLOOKUP(Orders[[#This Row],[CustomerID]],'Customers'!A:A,'Customers'!E:E)</f>
        <v>Consumer</v>
      </c>
      <c r="H2813" s="2">
        <v>45318</v>
      </c>
      <c r="I2813" s="2">
        <v>45317</v>
      </c>
      <c r="J2813">
        <v>17</v>
      </c>
      <c r="K2813">
        <v>1738.25</v>
      </c>
      <c r="L2813">
        <v>0.05</v>
      </c>
      <c r="M2813" s="1" t="s">
        <v>43</v>
      </c>
      <c r="N2813" s="1" t="s">
        <v>34</v>
      </c>
      <c r="O2813" s="1" t="s">
        <v>21</v>
      </c>
      <c r="P2813" s="3">
        <f>Orders[[#This Row],[Quantity]]*Orders[[#This Row],[UnitPrice]]*(1-Orders[[#This Row],[Discount]])</f>
        <v>28072.737499999999</v>
      </c>
      <c r="Q2813" s="1" t="str">
        <f>IF(AND(Orders[[#This Row],[Order Value]]&gt;50000,Orders[[#This Row],[Status]]="Completed"),"Yes","No")</f>
        <v>No</v>
      </c>
      <c r="R2813" s="1" t="str">
        <f>IF(OR(Orders[[#This Row],[Region]]="Dhaka",Orders[[#This Row],[Region]]="Chattogram"),"Priority","Standard")</f>
        <v>Standard</v>
      </c>
      <c r="S2813" s="1" t="str">
        <f>_xlfn.CONCAT(Orders[[#This Row],[OrderID]],Orders[[#This Row],[CustomerID]],Orders[[#This Row],[Order Value]])</f>
        <v>O01266C033128072.7375</v>
      </c>
    </row>
    <row r="2814" spans="1:19" x14ac:dyDescent="0.25">
      <c r="A2814" s="1" t="s">
        <v>3259</v>
      </c>
      <c r="B2814" s="1" t="s">
        <v>423</v>
      </c>
      <c r="C2814" s="1" t="s">
        <v>176</v>
      </c>
      <c r="D2814" s="1" t="str">
        <f>VLOOKUP(C2814,Products[],2,FALSE)</f>
        <v>Decor Standard 312 (New)</v>
      </c>
      <c r="E2814" s="1" t="str">
        <f>VLOOKUP(Orders[[#This Row],[ProductID]],Products[],3,FALSE)</f>
        <v>Furniture</v>
      </c>
      <c r="F2814" s="1" t="s">
        <v>23</v>
      </c>
      <c r="G2814" s="1" t="str">
        <f>_xlfn.XLOOKUP(Orders[[#This Row],[CustomerID]],'Customers'!A:A,'Customers'!E:E)</f>
        <v>SMB</v>
      </c>
      <c r="H2814" s="2">
        <v>45808</v>
      </c>
      <c r="I2814" s="2">
        <v>45817</v>
      </c>
      <c r="J2814">
        <v>15</v>
      </c>
      <c r="K2814">
        <v>2608.6799999999998</v>
      </c>
      <c r="L2814">
        <v>0.1</v>
      </c>
      <c r="M2814" s="1" t="s">
        <v>39</v>
      </c>
      <c r="N2814" s="1" t="s">
        <v>34</v>
      </c>
      <c r="O2814" s="1" t="s">
        <v>21</v>
      </c>
      <c r="P2814" s="3">
        <f>Orders[[#This Row],[Quantity]]*Orders[[#This Row],[UnitPrice]]*(1-Orders[[#This Row],[Discount]])</f>
        <v>35217.18</v>
      </c>
      <c r="Q2814" s="1" t="str">
        <f>IF(AND(Orders[[#This Row],[Order Value]]&gt;50000,Orders[[#This Row],[Status]]="Completed"),"Yes","No")</f>
        <v>No</v>
      </c>
      <c r="R2814" s="1" t="str">
        <f>IF(OR(Orders[[#This Row],[Region]]="Dhaka",Orders[[#This Row],[Region]]="Chattogram"),"Priority","Standard")</f>
        <v>Standard</v>
      </c>
      <c r="S2814" s="1" t="str">
        <f>_xlfn.CONCAT(Orders[[#This Row],[OrderID]],Orders[[#This Row],[CustomerID]],Orders[[#This Row],[Order Value]])</f>
        <v>O02483C032835217.18</v>
      </c>
    </row>
    <row r="2815" spans="1:19" x14ac:dyDescent="0.25">
      <c r="A2815" s="1" t="s">
        <v>3260</v>
      </c>
      <c r="B2815" s="1" t="s">
        <v>952</v>
      </c>
      <c r="C2815" s="1" t="s">
        <v>71</v>
      </c>
      <c r="D2815" s="1" t="str">
        <f>VLOOKUP(C2815,Products[],2,FALSE)</f>
        <v>Cameras Classic 922</v>
      </c>
      <c r="E2815" s="1" t="str">
        <f>VLOOKUP(Orders[[#This Row],[ProductID]],Products[],3,FALSE)</f>
        <v>Electronics</v>
      </c>
      <c r="F2815" s="1" t="s">
        <v>125</v>
      </c>
      <c r="G2815" s="1" t="str">
        <f>_xlfn.XLOOKUP(Orders[[#This Row],[CustomerID]],'Customers'!A:A,'Customers'!E:E)</f>
        <v>Consumer</v>
      </c>
      <c r="H2815" s="2">
        <v>45326</v>
      </c>
      <c r="I2815" s="2">
        <v>45328</v>
      </c>
      <c r="J2815">
        <v>3</v>
      </c>
      <c r="K2815">
        <v>3183.18</v>
      </c>
      <c r="L2815">
        <v>0.1</v>
      </c>
      <c r="M2815" s="1" t="s">
        <v>14</v>
      </c>
      <c r="N2815" s="1" t="s">
        <v>34</v>
      </c>
      <c r="O2815" s="1" t="s">
        <v>24</v>
      </c>
      <c r="P2815" s="3">
        <f>Orders[[#This Row],[Quantity]]*Orders[[#This Row],[UnitPrice]]*(1-Orders[[#This Row],[Discount]])</f>
        <v>8594.5859999999993</v>
      </c>
      <c r="Q2815" s="1" t="str">
        <f>IF(AND(Orders[[#This Row],[Order Value]]&gt;50000,Orders[[#This Row],[Status]]="Completed"),"Yes","No")</f>
        <v>No</v>
      </c>
      <c r="R2815" s="1" t="str">
        <f>IF(OR(Orders[[#This Row],[Region]]="Dhaka",Orders[[#This Row],[Region]]="Chattogram"),"Priority","Standard")</f>
        <v>Standard</v>
      </c>
      <c r="S2815" s="1" t="str">
        <f>_xlfn.CONCAT(Orders[[#This Row],[OrderID]],Orders[[#This Row],[CustomerID]],Orders[[#This Row],[Order Value]])</f>
        <v>O00913C03788594.586</v>
      </c>
    </row>
    <row r="2816" spans="1:19" x14ac:dyDescent="0.25">
      <c r="A2816" s="1" t="s">
        <v>3261</v>
      </c>
      <c r="B2816" s="1" t="s">
        <v>26</v>
      </c>
      <c r="C2816" s="1" t="s">
        <v>141</v>
      </c>
      <c r="D2816" s="1" t="str">
        <f>VLOOKUP(C2816,Products[],2,FALSE)</f>
        <v>Footwear Deluxe 366</v>
      </c>
      <c r="E2816" s="1" t="str">
        <f>VLOOKUP(Orders[[#This Row],[ProductID]],Products[],3,FALSE)</f>
        <v>Apparel</v>
      </c>
      <c r="F2816" s="1" t="s">
        <v>79</v>
      </c>
      <c r="G2816" s="1" t="str">
        <f>_xlfn.XLOOKUP(Orders[[#This Row],[CustomerID]],'Customers'!A:A,'Customers'!E:E)</f>
        <v>Home Office</v>
      </c>
      <c r="H2816" s="2">
        <v>45312</v>
      </c>
      <c r="I2816" s="2">
        <v>45321</v>
      </c>
      <c r="J2816">
        <v>18</v>
      </c>
      <c r="K2816">
        <v>2019.11</v>
      </c>
      <c r="L2816">
        <v>0</v>
      </c>
      <c r="M2816" s="1" t="s">
        <v>52</v>
      </c>
      <c r="N2816" s="1" t="s">
        <v>84</v>
      </c>
      <c r="O2816" s="1" t="s">
        <v>24</v>
      </c>
      <c r="P2816" s="3">
        <f>Orders[[#This Row],[Quantity]]*Orders[[#This Row],[UnitPrice]]*(1-Orders[[#This Row],[Discount]])</f>
        <v>36343.979999999996</v>
      </c>
      <c r="Q2816" s="1" t="str">
        <f>IF(AND(Orders[[#This Row],[Order Value]]&gt;50000,Orders[[#This Row],[Status]]="Completed"),"Yes","No")</f>
        <v>No</v>
      </c>
      <c r="R2816" s="1" t="str">
        <f>IF(OR(Orders[[#This Row],[Region]]="Dhaka",Orders[[#This Row],[Region]]="Chattogram"),"Priority","Standard")</f>
        <v>Priority</v>
      </c>
      <c r="S2816" s="1" t="str">
        <f>_xlfn.CONCAT(Orders[[#This Row],[OrderID]],Orders[[#This Row],[CustomerID]],Orders[[#This Row],[Order Value]])</f>
        <v>O05460C043536343.98</v>
      </c>
    </row>
    <row r="2817" spans="1:19" hidden="1" x14ac:dyDescent="0.25">
      <c r="A2817" s="1" t="s">
        <v>3262</v>
      </c>
      <c r="B2817" s="1" t="s">
        <v>717</v>
      </c>
      <c r="C2817" s="1" t="s">
        <v>38</v>
      </c>
      <c r="D2817" s="1" t="e">
        <f>VLOOKUP(C2817,Products[],2,FALSE)</f>
        <v>#N/A</v>
      </c>
      <c r="E2817" s="1" t="e">
        <f>VLOOKUP(Orders[[#This Row],[ProductID]],Products[],3,FALSE)</f>
        <v>#N/A</v>
      </c>
      <c r="F2817" s="1" t="s">
        <v>19</v>
      </c>
      <c r="G2817" s="1" t="str">
        <f>_xlfn.XLOOKUP(Orders[[#This Row],[CustomerID]],'Customers'!A:A,'Customers'!E:E)</f>
        <v>Consumer</v>
      </c>
      <c r="H2817" s="2">
        <v>45530</v>
      </c>
      <c r="I2817" s="2">
        <v>45538</v>
      </c>
      <c r="J2817">
        <v>9</v>
      </c>
      <c r="K2817">
        <v>2379.42</v>
      </c>
      <c r="L2817">
        <v>0.05</v>
      </c>
      <c r="M2817" s="1" t="s">
        <v>39</v>
      </c>
      <c r="N2817" s="1" t="s">
        <v>34</v>
      </c>
      <c r="O2817" s="1" t="s">
        <v>24</v>
      </c>
      <c r="P2817" s="3">
        <f>Orders[[#This Row],[Quantity]]*Orders[[#This Row],[UnitPrice]]*(1-Orders[[#This Row],[Discount]])</f>
        <v>20344.040999999997</v>
      </c>
      <c r="Q2817" s="1" t="str">
        <f>IF(AND(Orders[[#This Row],[Order Value]]&gt;50000,Orders[[#This Row],[Status]]="Completed"),"Yes","No")</f>
        <v>No</v>
      </c>
      <c r="R2817" s="1" t="str">
        <f>IF(OR(Orders[[#This Row],[Region]]="Dhaka",Orders[[#This Row],[Region]]="Chattogram"),"Priority","Standard")</f>
        <v>Standard</v>
      </c>
      <c r="S2817" s="1" t="str">
        <f>_xlfn.CONCAT(Orders[[#This Row],[OrderID]],Orders[[#This Row],[CustomerID]],Orders[[#This Row],[Order Value]])</f>
        <v>O04737C007620344.041</v>
      </c>
    </row>
    <row r="2818" spans="1:19" x14ac:dyDescent="0.25">
      <c r="A2818" s="1" t="s">
        <v>3263</v>
      </c>
      <c r="B2818" s="1" t="s">
        <v>947</v>
      </c>
      <c r="C2818" s="1" t="s">
        <v>267</v>
      </c>
      <c r="D2818" s="1" t="str">
        <f>VLOOKUP(C2818,Products[],2,FALSE)</f>
        <v>Decor Prime 953</v>
      </c>
      <c r="E2818" s="1" t="str">
        <f>VLOOKUP(Orders[[#This Row],[ProductID]],Products[],3,FALSE)</f>
        <v>Furniture</v>
      </c>
      <c r="F2818" s="1" t="s">
        <v>23</v>
      </c>
      <c r="G2818" s="1" t="str">
        <f>_xlfn.XLOOKUP(Orders[[#This Row],[CustomerID]],'Customers'!A:A,'Customers'!E:E)</f>
        <v>Home Office</v>
      </c>
      <c r="H2818" s="2">
        <v>45357</v>
      </c>
      <c r="I2818" s="2">
        <v>45365</v>
      </c>
      <c r="J2818">
        <v>3</v>
      </c>
      <c r="K2818">
        <v>6994.75</v>
      </c>
      <c r="L2818">
        <v>0.2</v>
      </c>
      <c r="M2818" s="1" t="s">
        <v>14</v>
      </c>
      <c r="N2818" s="1" t="s">
        <v>15</v>
      </c>
      <c r="O2818" s="1" t="s">
        <v>29</v>
      </c>
      <c r="P2818" s="3">
        <f>Orders[[#This Row],[Quantity]]*Orders[[#This Row],[UnitPrice]]*(1-Orders[[#This Row],[Discount]])</f>
        <v>16787.400000000001</v>
      </c>
      <c r="Q2818" s="1" t="str">
        <f>IF(AND(Orders[[#This Row],[Order Value]]&gt;50000,Orders[[#This Row],[Status]]="Completed"),"Yes","No")</f>
        <v>No</v>
      </c>
      <c r="R2818" s="1" t="str">
        <f>IF(OR(Orders[[#This Row],[Region]]="Dhaka",Orders[[#This Row],[Region]]="Chattogram"),"Priority","Standard")</f>
        <v>Standard</v>
      </c>
      <c r="S2818" s="1" t="str">
        <f>_xlfn.CONCAT(Orders[[#This Row],[OrderID]],Orders[[#This Row],[CustomerID]],Orders[[#This Row],[Order Value]])</f>
        <v>O05485C042616787.4</v>
      </c>
    </row>
    <row r="2819" spans="1:19" x14ac:dyDescent="0.25">
      <c r="A2819" s="1" t="s">
        <v>3264</v>
      </c>
      <c r="B2819" s="1" t="s">
        <v>1574</v>
      </c>
      <c r="C2819" s="1" t="s">
        <v>133</v>
      </c>
      <c r="D2819" s="1" t="str">
        <f>VLOOKUP(C2819,Products[],2,FALSE)</f>
        <v>Paper Eco 932</v>
      </c>
      <c r="E2819" s="1" t="str">
        <f>VLOOKUP(Orders[[#This Row],[ProductID]],Products[],3,FALSE)</f>
        <v>Office Supplies</v>
      </c>
      <c r="F2819" s="1" t="s">
        <v>55</v>
      </c>
      <c r="G2819" s="1" t="str">
        <f>_xlfn.XLOOKUP(Orders[[#This Row],[CustomerID]],'Customers'!A:A,'Customers'!E:E)</f>
        <v>Consumer</v>
      </c>
      <c r="H2819" s="2">
        <v>45939</v>
      </c>
      <c r="I2819" s="2">
        <v>45943</v>
      </c>
      <c r="J2819">
        <v>13</v>
      </c>
      <c r="K2819">
        <v>3702.66</v>
      </c>
      <c r="L2819">
        <v>0.05</v>
      </c>
      <c r="M2819" s="1" t="s">
        <v>52</v>
      </c>
      <c r="N2819" s="1" t="s">
        <v>34</v>
      </c>
      <c r="O2819" s="1" t="s">
        <v>24</v>
      </c>
      <c r="P2819" s="3">
        <f>Orders[[#This Row],[Quantity]]*Orders[[#This Row],[UnitPrice]]*(1-Orders[[#This Row],[Discount]])</f>
        <v>45727.851000000002</v>
      </c>
      <c r="Q2819" s="1" t="str">
        <f>IF(AND(Orders[[#This Row],[Order Value]]&gt;50000,Orders[[#This Row],[Status]]="Completed"),"Yes","No")</f>
        <v>No</v>
      </c>
      <c r="R2819" s="1" t="str">
        <f>IF(OR(Orders[[#This Row],[Region]]="Dhaka",Orders[[#This Row],[Region]]="Chattogram"),"Priority","Standard")</f>
        <v>Priority</v>
      </c>
      <c r="S2819" s="1" t="str">
        <f>_xlfn.CONCAT(Orders[[#This Row],[OrderID]],Orders[[#This Row],[CustomerID]],Orders[[#This Row],[Order Value]])</f>
        <v>O04502C030345727.851</v>
      </c>
    </row>
    <row r="2820" spans="1:19" x14ac:dyDescent="0.25">
      <c r="A2820" s="1" t="s">
        <v>3265</v>
      </c>
      <c r="B2820" s="1" t="s">
        <v>461</v>
      </c>
      <c r="C2820" s="1" t="s">
        <v>162</v>
      </c>
      <c r="D2820" s="1" t="str">
        <f>VLOOKUP(C2820,Products[],2,FALSE)</f>
        <v>Binders Lite 852</v>
      </c>
      <c r="E2820" s="1" t="str">
        <f>VLOOKUP(Orders[[#This Row],[ProductID]],Products[],3,FALSE)</f>
        <v>Office Supplies</v>
      </c>
      <c r="F2820" s="1" t="s">
        <v>47</v>
      </c>
      <c r="G2820" s="1" t="str">
        <f>_xlfn.XLOOKUP(Orders[[#This Row],[CustomerID]],'Customers'!A:A,'Customers'!E:E)</f>
        <v>consumer</v>
      </c>
      <c r="H2820" s="2">
        <v>45356</v>
      </c>
      <c r="I2820" s="2">
        <v>45356</v>
      </c>
      <c r="J2820">
        <v>24</v>
      </c>
      <c r="K2820">
        <v>7636.1</v>
      </c>
      <c r="L2820">
        <v>0</v>
      </c>
      <c r="M2820" s="1" t="s">
        <v>20</v>
      </c>
      <c r="N2820" s="1" t="s">
        <v>34</v>
      </c>
      <c r="O2820" s="1" t="s">
        <v>35</v>
      </c>
      <c r="P2820" s="3">
        <f>Orders[[#This Row],[Quantity]]*Orders[[#This Row],[UnitPrice]]*(1-Orders[[#This Row],[Discount]])</f>
        <v>183266.40000000002</v>
      </c>
      <c r="Q2820" s="1" t="str">
        <f>IF(AND(Orders[[#This Row],[Order Value]]&gt;50000,Orders[[#This Row],[Status]]="Completed"),"Yes","No")</f>
        <v>Yes</v>
      </c>
      <c r="R2820" s="1" t="str">
        <f>IF(OR(Orders[[#This Row],[Region]]="Dhaka",Orders[[#This Row],[Region]]="Chattogram"),"Priority","Standard")</f>
        <v>Priority</v>
      </c>
      <c r="S2820" s="1" t="str">
        <f>_xlfn.CONCAT(Orders[[#This Row],[OrderID]],Orders[[#This Row],[CustomerID]],Orders[[#This Row],[Order Value]])</f>
        <v>O03053C0087183266.4</v>
      </c>
    </row>
    <row r="2821" spans="1:19" x14ac:dyDescent="0.25">
      <c r="A2821" s="1" t="s">
        <v>3266</v>
      </c>
      <c r="B2821" s="1" t="s">
        <v>1574</v>
      </c>
      <c r="C2821" s="1" t="s">
        <v>58</v>
      </c>
      <c r="D2821" s="1" t="str">
        <f>VLOOKUP(C2821,Products[],2,FALSE)</f>
        <v>Beverages Standard 258</v>
      </c>
      <c r="E2821" s="1" t="str">
        <f>VLOOKUP(Orders[[#This Row],[ProductID]],Products[],3,FALSE)</f>
        <v>Groceries</v>
      </c>
      <c r="F2821" s="1" t="s">
        <v>152</v>
      </c>
      <c r="G2821" s="1" t="str">
        <f>_xlfn.XLOOKUP(Orders[[#This Row],[CustomerID]],'Customers'!A:A,'Customers'!E:E)</f>
        <v>Consumer</v>
      </c>
      <c r="H2821" s="2">
        <v>45960</v>
      </c>
      <c r="I2821" s="2">
        <v>45962</v>
      </c>
      <c r="J2821">
        <v>4</v>
      </c>
      <c r="K2821">
        <v>5270.27</v>
      </c>
      <c r="L2821">
        <v>0.1</v>
      </c>
      <c r="M2821" s="1" t="s">
        <v>14</v>
      </c>
      <c r="N2821" s="1" t="s">
        <v>15</v>
      </c>
      <c r="O2821" s="1" t="s">
        <v>35</v>
      </c>
      <c r="P2821" s="3">
        <f>Orders[[#This Row],[Quantity]]*Orders[[#This Row],[UnitPrice]]*(1-Orders[[#This Row],[Discount]])</f>
        <v>18972.972000000002</v>
      </c>
      <c r="Q2821" s="1" t="str">
        <f>IF(AND(Orders[[#This Row],[Order Value]]&gt;50000,Orders[[#This Row],[Status]]="Completed"),"Yes","No")</f>
        <v>No</v>
      </c>
      <c r="R2821" s="1" t="str">
        <f>IF(OR(Orders[[#This Row],[Region]]="Dhaka",Orders[[#This Row],[Region]]="Chattogram"),"Priority","Standard")</f>
        <v>Standard</v>
      </c>
      <c r="S2821" s="1" t="str">
        <f>_xlfn.CONCAT(Orders[[#This Row],[OrderID]],Orders[[#This Row],[CustomerID]],Orders[[#This Row],[Order Value]])</f>
        <v>O04731C030318972.972</v>
      </c>
    </row>
    <row r="2822" spans="1:19" x14ac:dyDescent="0.25">
      <c r="A2822" s="1" t="s">
        <v>3267</v>
      </c>
      <c r="B2822" s="1" t="s">
        <v>123</v>
      </c>
      <c r="C2822" s="1" t="s">
        <v>50</v>
      </c>
      <c r="D2822" s="1" t="str">
        <f>VLOOKUP(C2822,Products[],2,FALSE)</f>
        <v>Kids Pro 311</v>
      </c>
      <c r="E2822" s="1" t="str">
        <f>VLOOKUP(Orders[[#This Row],[ProductID]],Products[],3,FALSE)</f>
        <v>Apparel</v>
      </c>
      <c r="F2822" s="1" t="s">
        <v>59</v>
      </c>
      <c r="G2822" s="1" t="str">
        <f>_xlfn.XLOOKUP(Orders[[#This Row],[CustomerID]],'Customers'!A:A,'Customers'!E:E)</f>
        <v>Home Office</v>
      </c>
      <c r="H2822" s="2">
        <v>45737</v>
      </c>
      <c r="I2822" s="2">
        <v>45746</v>
      </c>
      <c r="J2822">
        <v>23</v>
      </c>
      <c r="K2822">
        <v>6700.2</v>
      </c>
      <c r="L2822">
        <v>0</v>
      </c>
      <c r="M2822" s="1" t="s">
        <v>52</v>
      </c>
      <c r="N2822" s="1" t="s">
        <v>15</v>
      </c>
      <c r="O2822" s="1" t="s">
        <v>35</v>
      </c>
      <c r="P2822" s="3">
        <f>Orders[[#This Row],[Quantity]]*Orders[[#This Row],[UnitPrice]]*(1-Orders[[#This Row],[Discount]])</f>
        <v>154104.6</v>
      </c>
      <c r="Q2822" s="1" t="str">
        <f>IF(AND(Orders[[#This Row],[Order Value]]&gt;50000,Orders[[#This Row],[Status]]="Completed"),"Yes","No")</f>
        <v>No</v>
      </c>
      <c r="R2822" s="1" t="str">
        <f>IF(OR(Orders[[#This Row],[Region]]="Dhaka",Orders[[#This Row],[Region]]="Chattogram"),"Priority","Standard")</f>
        <v>Priority</v>
      </c>
      <c r="S2822" s="1" t="str">
        <f>_xlfn.CONCAT(Orders[[#This Row],[OrderID]],Orders[[#This Row],[CustomerID]],Orders[[#This Row],[Order Value]])</f>
        <v>O05413C0392154104.6</v>
      </c>
    </row>
    <row r="2823" spans="1:19" x14ac:dyDescent="0.25">
      <c r="A2823" s="1" t="s">
        <v>3268</v>
      </c>
      <c r="B2823" s="1" t="s">
        <v>1945</v>
      </c>
      <c r="C2823" s="1" t="s">
        <v>50</v>
      </c>
      <c r="D2823" s="1" t="str">
        <f>VLOOKUP(C2823,Products[],2,FALSE)</f>
        <v>Kids Pro 311</v>
      </c>
      <c r="E2823" s="1" t="str">
        <f>VLOOKUP(Orders[[#This Row],[ProductID]],Products[],3,FALSE)</f>
        <v>Apparel</v>
      </c>
      <c r="F2823" s="1" t="s">
        <v>51</v>
      </c>
      <c r="G2823" s="1" t="str">
        <f>_xlfn.XLOOKUP(Orders[[#This Row],[CustomerID]],'Customers'!A:A,'Customers'!E:E)</f>
        <v>Consumer</v>
      </c>
      <c r="H2823" s="2">
        <v>46007</v>
      </c>
      <c r="I2823" s="2">
        <v>46015</v>
      </c>
      <c r="J2823">
        <v>6</v>
      </c>
      <c r="K2823">
        <v>1969.8</v>
      </c>
      <c r="L2823">
        <v>0.05</v>
      </c>
      <c r="M2823" s="1" t="s">
        <v>14</v>
      </c>
      <c r="N2823" s="1" t="s">
        <v>84</v>
      </c>
      <c r="O2823" s="1" t="s">
        <v>35</v>
      </c>
      <c r="P2823" s="3">
        <f>Orders[[#This Row],[Quantity]]*Orders[[#This Row],[UnitPrice]]*(1-Orders[[#This Row],[Discount]])</f>
        <v>11227.859999999999</v>
      </c>
      <c r="Q2823" s="1" t="str">
        <f>IF(AND(Orders[[#This Row],[Order Value]]&gt;50000,Orders[[#This Row],[Status]]="Completed"),"Yes","No")</f>
        <v>No</v>
      </c>
      <c r="R2823" s="1" t="str">
        <f>IF(OR(Orders[[#This Row],[Region]]="Dhaka",Orders[[#This Row],[Region]]="Chattogram"),"Priority","Standard")</f>
        <v>Standard</v>
      </c>
      <c r="S2823" s="1" t="str">
        <f>_xlfn.CONCAT(Orders[[#This Row],[OrderID]],Orders[[#This Row],[CustomerID]],Orders[[#This Row],[Order Value]])</f>
        <v>O01530C021811227.86</v>
      </c>
    </row>
    <row r="2824" spans="1:19" x14ac:dyDescent="0.25">
      <c r="A2824" s="1" t="s">
        <v>3269</v>
      </c>
      <c r="B2824" s="1" t="s">
        <v>449</v>
      </c>
      <c r="C2824" s="1" t="s">
        <v>68</v>
      </c>
      <c r="D2824" s="1" t="str">
        <f>VLOOKUP(C2824,Products[],2,FALSE)</f>
        <v>Tables Prime 385</v>
      </c>
      <c r="E2824" s="1" t="str">
        <f>VLOOKUP(Orders[[#This Row],[ProductID]],Products[],3,FALSE)</f>
        <v>Furniture</v>
      </c>
      <c r="F2824" s="1" t="s">
        <v>82</v>
      </c>
      <c r="G2824" s="1" t="str">
        <f>_xlfn.XLOOKUP(Orders[[#This Row],[CustomerID]],'Customers'!A:A,'Customers'!E:E)</f>
        <v>SMB</v>
      </c>
      <c r="H2824" s="2">
        <v>45529</v>
      </c>
      <c r="I2824" s="2">
        <v>45542</v>
      </c>
      <c r="J2824">
        <v>15</v>
      </c>
      <c r="K2824">
        <v>7020.2</v>
      </c>
      <c r="L2824">
        <v>0</v>
      </c>
      <c r="M2824" s="1" t="s">
        <v>14</v>
      </c>
      <c r="N2824" s="1" t="s">
        <v>28</v>
      </c>
      <c r="O2824" s="1" t="s">
        <v>35</v>
      </c>
      <c r="P2824" s="3">
        <f>Orders[[#This Row],[Quantity]]*Orders[[#This Row],[UnitPrice]]*(1-Orders[[#This Row],[Discount]])</f>
        <v>105303</v>
      </c>
      <c r="Q2824" s="1" t="str">
        <f>IF(AND(Orders[[#This Row],[Order Value]]&gt;50000,Orders[[#This Row],[Status]]="Completed"),"Yes","No")</f>
        <v>No</v>
      </c>
      <c r="R2824" s="1" t="str">
        <f>IF(OR(Orders[[#This Row],[Region]]="Dhaka",Orders[[#This Row],[Region]]="Chattogram"),"Priority","Standard")</f>
        <v>Standard</v>
      </c>
      <c r="S2824" s="1" t="str">
        <f>_xlfn.CONCAT(Orders[[#This Row],[OrderID]],Orders[[#This Row],[CustomerID]],Orders[[#This Row],[Order Value]])</f>
        <v>O04520C0209105303</v>
      </c>
    </row>
    <row r="2825" spans="1:19" x14ac:dyDescent="0.25">
      <c r="A2825" s="1" t="s">
        <v>3270</v>
      </c>
      <c r="B2825" s="1" t="s">
        <v>70</v>
      </c>
      <c r="C2825" s="1" t="s">
        <v>157</v>
      </c>
      <c r="D2825" s="1" t="str">
        <f>VLOOKUP(C2825,Products[],2,FALSE)</f>
        <v>Snacks Deluxe 862</v>
      </c>
      <c r="E2825" s="1" t="str">
        <f>VLOOKUP(Orders[[#This Row],[ProductID]],Products[],3,FALSE)</f>
        <v>Groceries</v>
      </c>
      <c r="F2825" s="1" t="s">
        <v>63</v>
      </c>
      <c r="G2825" s="1" t="str">
        <f>_xlfn.XLOOKUP(Orders[[#This Row],[CustomerID]],'Customers'!A:A,'Customers'!E:E)</f>
        <v>consumer</v>
      </c>
      <c r="H2825" s="2">
        <v>45356</v>
      </c>
      <c r="I2825" s="2">
        <v>45355</v>
      </c>
      <c r="J2825">
        <v>1</v>
      </c>
      <c r="K2825">
        <v>6635.31</v>
      </c>
      <c r="L2825">
        <v>0</v>
      </c>
      <c r="M2825" s="1" t="s">
        <v>43</v>
      </c>
      <c r="N2825" s="1" t="s">
        <v>84</v>
      </c>
      <c r="O2825" s="1" t="s">
        <v>21</v>
      </c>
      <c r="P2825" s="3">
        <f>Orders[[#This Row],[Quantity]]*Orders[[#This Row],[UnitPrice]]*(1-Orders[[#This Row],[Discount]])</f>
        <v>6635.31</v>
      </c>
      <c r="Q2825" s="1" t="str">
        <f>IF(AND(Orders[[#This Row],[Order Value]]&gt;50000,Orders[[#This Row],[Status]]="Completed"),"Yes","No")</f>
        <v>No</v>
      </c>
      <c r="R2825" s="1" t="str">
        <f>IF(OR(Orders[[#This Row],[Region]]="Dhaka",Orders[[#This Row],[Region]]="Chattogram"),"Priority","Standard")</f>
        <v>Standard</v>
      </c>
      <c r="S2825" s="1" t="str">
        <f>_xlfn.CONCAT(Orders[[#This Row],[OrderID]],Orders[[#This Row],[CustomerID]],Orders[[#This Row],[Order Value]])</f>
        <v>O00472C03146635.31</v>
      </c>
    </row>
    <row r="2826" spans="1:19" x14ac:dyDescent="0.25">
      <c r="A2826" s="1" t="s">
        <v>3271</v>
      </c>
      <c r="B2826" s="1" t="s">
        <v>1122</v>
      </c>
      <c r="C2826" s="1" t="s">
        <v>218</v>
      </c>
      <c r="D2826" s="1" t="str">
        <f>VLOOKUP(C2826,Products[],2,FALSE)</f>
        <v>Kids Eco 762</v>
      </c>
      <c r="E2826" s="1" t="str">
        <f>VLOOKUP(Orders[[#This Row],[ProductID]],Products[],3,FALSE)</f>
        <v>Apparel</v>
      </c>
      <c r="F2826" s="1" t="s">
        <v>23</v>
      </c>
      <c r="G2826" s="1" t="str">
        <f>_xlfn.XLOOKUP(Orders[[#This Row],[CustomerID]],'Customers'!A:A,'Customers'!E:E)</f>
        <v>Consumer</v>
      </c>
      <c r="H2826" s="2">
        <v>45447</v>
      </c>
      <c r="I2826" s="2">
        <v>45456</v>
      </c>
      <c r="J2826">
        <v>19</v>
      </c>
      <c r="K2826">
        <v>6903.89</v>
      </c>
      <c r="L2826">
        <v>0.05</v>
      </c>
      <c r="M2826" s="1" t="s">
        <v>39</v>
      </c>
      <c r="N2826" s="1" t="s">
        <v>84</v>
      </c>
      <c r="O2826" s="1" t="s">
        <v>35</v>
      </c>
      <c r="P2826" s="3">
        <f>Orders[[#This Row],[Quantity]]*Orders[[#This Row],[UnitPrice]]*(1-Orders[[#This Row],[Discount]])</f>
        <v>124615.2145</v>
      </c>
      <c r="Q2826" s="1" t="str">
        <f>IF(AND(Orders[[#This Row],[Order Value]]&gt;50000,Orders[[#This Row],[Status]]="Completed"),"Yes","No")</f>
        <v>No</v>
      </c>
      <c r="R2826" s="1" t="str">
        <f>IF(OR(Orders[[#This Row],[Region]]="Dhaka",Orders[[#This Row],[Region]]="Chattogram"),"Priority","Standard")</f>
        <v>Standard</v>
      </c>
      <c r="S2826" s="1" t="str">
        <f>_xlfn.CONCAT(Orders[[#This Row],[OrderID]],Orders[[#This Row],[CustomerID]],Orders[[#This Row],[Order Value]])</f>
        <v>O05799C0413124615.2145</v>
      </c>
    </row>
    <row r="2827" spans="1:19" x14ac:dyDescent="0.25">
      <c r="A2827" s="1" t="s">
        <v>3272</v>
      </c>
      <c r="B2827" s="1" t="s">
        <v>273</v>
      </c>
      <c r="C2827" s="1" t="s">
        <v>27</v>
      </c>
      <c r="D2827" s="1" t="str">
        <f>VLOOKUP(C2827,Products[],2,FALSE)</f>
        <v>Women Eco 225</v>
      </c>
      <c r="E2827" s="1" t="str">
        <f>VLOOKUP(Orders[[#This Row],[ProductID]],Products[],3,FALSE)</f>
        <v>Apparel</v>
      </c>
      <c r="F2827" s="1" t="s">
        <v>79</v>
      </c>
      <c r="G2827" s="1" t="str">
        <f>_xlfn.XLOOKUP(Orders[[#This Row],[CustomerID]],'Customers'!A:A,'Customers'!E:E)</f>
        <v>consumer</v>
      </c>
      <c r="H2827" s="2">
        <v>46017</v>
      </c>
      <c r="I2827" s="2">
        <v>46018</v>
      </c>
      <c r="J2827">
        <v>2</v>
      </c>
      <c r="K2827">
        <v>4297.8999999999996</v>
      </c>
      <c r="L2827">
        <v>0</v>
      </c>
      <c r="M2827" s="1" t="s">
        <v>43</v>
      </c>
      <c r="N2827" s="1" t="s">
        <v>34</v>
      </c>
      <c r="O2827" s="1" t="s">
        <v>21</v>
      </c>
      <c r="P2827" s="3">
        <f>Orders[[#This Row],[Quantity]]*Orders[[#This Row],[UnitPrice]]*(1-Orders[[#This Row],[Discount]])</f>
        <v>8595.7999999999993</v>
      </c>
      <c r="Q2827" s="1" t="str">
        <f>IF(AND(Orders[[#This Row],[Order Value]]&gt;50000,Orders[[#This Row],[Status]]="Completed"),"Yes","No")</f>
        <v>No</v>
      </c>
      <c r="R2827" s="1" t="str">
        <f>IF(OR(Orders[[#This Row],[Region]]="Dhaka",Orders[[#This Row],[Region]]="Chattogram"),"Priority","Standard")</f>
        <v>Standard</v>
      </c>
      <c r="S2827" s="1" t="str">
        <f>_xlfn.CONCAT(Orders[[#This Row],[OrderID]],Orders[[#This Row],[CustomerID]],Orders[[#This Row],[Order Value]])</f>
        <v>O03988C00578595.8</v>
      </c>
    </row>
    <row r="2828" spans="1:19" x14ac:dyDescent="0.25">
      <c r="A2828" s="1" t="s">
        <v>3273</v>
      </c>
      <c r="B2828" s="1" t="s">
        <v>610</v>
      </c>
      <c r="C2828" s="1" t="s">
        <v>76</v>
      </c>
      <c r="D2828" s="1" t="str">
        <f>VLOOKUP(C2828,Products[],2,FALSE)</f>
        <v>Mobile Accessories Mini 994</v>
      </c>
      <c r="E2828" s="1" t="str">
        <f>VLOOKUP(Orders[[#This Row],[ProductID]],Products[],3,FALSE)</f>
        <v>Electronics</v>
      </c>
      <c r="F2828" s="1" t="s">
        <v>105</v>
      </c>
      <c r="G2828" s="1" t="str">
        <f>_xlfn.XLOOKUP(Orders[[#This Row],[CustomerID]],'Customers'!A:A,'Customers'!E:E)</f>
        <v>Consumer</v>
      </c>
      <c r="H2828" s="2">
        <v>45874</v>
      </c>
      <c r="I2828" s="2">
        <v>45874</v>
      </c>
      <c r="J2828">
        <v>9</v>
      </c>
      <c r="K2828">
        <v>3063.88</v>
      </c>
      <c r="L2828">
        <v>0.05</v>
      </c>
      <c r="M2828" s="1" t="s">
        <v>52</v>
      </c>
      <c r="N2828" s="1" t="s">
        <v>34</v>
      </c>
      <c r="O2828" s="1" t="s">
        <v>21</v>
      </c>
      <c r="P2828" s="3">
        <f>Orders[[#This Row],[Quantity]]*Orders[[#This Row],[UnitPrice]]*(1-Orders[[#This Row],[Discount]])</f>
        <v>26196.173999999999</v>
      </c>
      <c r="Q2828" s="1" t="str">
        <f>IF(AND(Orders[[#This Row],[Order Value]]&gt;50000,Orders[[#This Row],[Status]]="Completed"),"Yes","No")</f>
        <v>No</v>
      </c>
      <c r="R2828" s="1" t="str">
        <f>IF(OR(Orders[[#This Row],[Region]]="Dhaka",Orders[[#This Row],[Region]]="Chattogram"),"Priority","Standard")</f>
        <v>Priority</v>
      </c>
      <c r="S2828" s="1" t="str">
        <f>_xlfn.CONCAT(Orders[[#This Row],[OrderID]],Orders[[#This Row],[CustomerID]],Orders[[#This Row],[Order Value]])</f>
        <v>O05643C002326196.174</v>
      </c>
    </row>
    <row r="2829" spans="1:19" x14ac:dyDescent="0.25">
      <c r="A2829" s="1" t="s">
        <v>3274</v>
      </c>
      <c r="B2829" s="1" t="s">
        <v>833</v>
      </c>
      <c r="C2829" s="1" t="s">
        <v>81</v>
      </c>
      <c r="D2829" s="1" t="str">
        <f>VLOOKUP(C2829,Products[],2,FALSE)</f>
        <v>Beverages Pro 760</v>
      </c>
      <c r="E2829" s="1" t="str">
        <f>VLOOKUP(Orders[[#This Row],[ProductID]],Products[],3,FALSE)</f>
        <v>Groceries</v>
      </c>
      <c r="F2829" s="1" t="s">
        <v>33</v>
      </c>
      <c r="G2829" s="1" t="str">
        <f>_xlfn.XLOOKUP(Orders[[#This Row],[CustomerID]],'Customers'!A:A,'Customers'!E:E)</f>
        <v>consumer</v>
      </c>
      <c r="H2829" s="2">
        <v>45580</v>
      </c>
      <c r="I2829" s="2">
        <v>45578</v>
      </c>
      <c r="J2829">
        <v>8</v>
      </c>
      <c r="K2829">
        <v>1189.4100000000001</v>
      </c>
      <c r="L2829">
        <v>0</v>
      </c>
      <c r="M2829" s="1" t="s">
        <v>20</v>
      </c>
      <c r="N2829" s="1" t="s">
        <v>28</v>
      </c>
      <c r="O2829" s="1" t="s">
        <v>21</v>
      </c>
      <c r="P2829" s="3">
        <f>Orders[[#This Row],[Quantity]]*Orders[[#This Row],[UnitPrice]]*(1-Orders[[#This Row],[Discount]])</f>
        <v>9515.2800000000007</v>
      </c>
      <c r="Q2829" s="1" t="str">
        <f>IF(AND(Orders[[#This Row],[Order Value]]&gt;50000,Orders[[#This Row],[Status]]="Completed"),"Yes","No")</f>
        <v>No</v>
      </c>
      <c r="R2829" s="1" t="str">
        <f>IF(OR(Orders[[#This Row],[Region]]="Dhaka",Orders[[#This Row],[Region]]="Chattogram"),"Priority","Standard")</f>
        <v>Priority</v>
      </c>
      <c r="S2829" s="1" t="str">
        <f>_xlfn.CONCAT(Orders[[#This Row],[OrderID]],Orders[[#This Row],[CustomerID]],Orders[[#This Row],[Order Value]])</f>
        <v>O01494C01409515.28</v>
      </c>
    </row>
    <row r="2830" spans="1:19" x14ac:dyDescent="0.25">
      <c r="A2830" s="1" t="s">
        <v>3275</v>
      </c>
      <c r="B2830" s="1" t="s">
        <v>749</v>
      </c>
      <c r="C2830" s="1" t="s">
        <v>22</v>
      </c>
      <c r="D2830" s="1" t="str">
        <f>VLOOKUP(C2830,Products[],2,FALSE)</f>
        <v>Laptops Lite 159</v>
      </c>
      <c r="E2830" s="1" t="str">
        <f>VLOOKUP(Orders[[#This Row],[ProductID]],Products[],3,FALSE)</f>
        <v>Electronics</v>
      </c>
      <c r="F2830" s="1" t="s">
        <v>33</v>
      </c>
      <c r="G2830" s="1" t="str">
        <f>_xlfn.XLOOKUP(Orders[[#This Row],[CustomerID]],'Customers'!A:A,'Customers'!E:E)</f>
        <v>SMB</v>
      </c>
      <c r="H2830" s="2">
        <v>45612</v>
      </c>
      <c r="I2830" s="2">
        <v>45615</v>
      </c>
      <c r="J2830">
        <v>3</v>
      </c>
      <c r="K2830">
        <v>3423.91</v>
      </c>
      <c r="L2830">
        <v>0</v>
      </c>
      <c r="M2830" s="1" t="s">
        <v>20</v>
      </c>
      <c r="N2830" s="1" t="s">
        <v>28</v>
      </c>
      <c r="O2830" s="1" t="s">
        <v>35</v>
      </c>
      <c r="P2830" s="3">
        <f>Orders[[#This Row],[Quantity]]*Orders[[#This Row],[UnitPrice]]*(1-Orders[[#This Row],[Discount]])</f>
        <v>10271.73</v>
      </c>
      <c r="Q2830" s="1" t="str">
        <f>IF(AND(Orders[[#This Row],[Order Value]]&gt;50000,Orders[[#This Row],[Status]]="Completed"),"Yes","No")</f>
        <v>No</v>
      </c>
      <c r="R2830" s="1" t="str">
        <f>IF(OR(Orders[[#This Row],[Region]]="Dhaka",Orders[[#This Row],[Region]]="Chattogram"),"Priority","Standard")</f>
        <v>Priority</v>
      </c>
      <c r="S2830" s="1" t="str">
        <f>_xlfn.CONCAT(Orders[[#This Row],[OrderID]],Orders[[#This Row],[CustomerID]],Orders[[#This Row],[Order Value]])</f>
        <v>O01956C042310271.73</v>
      </c>
    </row>
    <row r="2831" spans="1:19" x14ac:dyDescent="0.25">
      <c r="A2831" s="1" t="s">
        <v>3276</v>
      </c>
      <c r="B2831" s="1" t="s">
        <v>478</v>
      </c>
      <c r="C2831" s="1" t="s">
        <v>212</v>
      </c>
      <c r="D2831" s="1" t="str">
        <f>VLOOKUP(C2831,Products[],2,FALSE)</f>
        <v>Binders Lite 858</v>
      </c>
      <c r="E2831" s="1" t="str">
        <f>VLOOKUP(Orders[[#This Row],[ProductID]],Products[],3,FALSE)</f>
        <v>Office Supplies</v>
      </c>
      <c r="F2831" s="1" t="s">
        <v>152</v>
      </c>
      <c r="G2831" s="1" t="str">
        <f>_xlfn.XLOOKUP(Orders[[#This Row],[CustomerID]],'Customers'!A:A,'Customers'!E:E)</f>
        <v>Corporate</v>
      </c>
      <c r="H2831" s="2">
        <v>45814</v>
      </c>
      <c r="I2831" s="2">
        <v>45824</v>
      </c>
      <c r="J2831">
        <v>22</v>
      </c>
      <c r="K2831">
        <v>3034.63</v>
      </c>
      <c r="L2831">
        <v>0</v>
      </c>
      <c r="M2831" s="1" t="s">
        <v>20</v>
      </c>
      <c r="N2831" s="1" t="s">
        <v>15</v>
      </c>
      <c r="O2831" s="1" t="s">
        <v>35</v>
      </c>
      <c r="P2831" s="3">
        <f>Orders[[#This Row],[Quantity]]*Orders[[#This Row],[UnitPrice]]*(1-Orders[[#This Row],[Discount]])</f>
        <v>66761.86</v>
      </c>
      <c r="Q2831" s="1" t="str">
        <f>IF(AND(Orders[[#This Row],[Order Value]]&gt;50000,Orders[[#This Row],[Status]]="Completed"),"Yes","No")</f>
        <v>No</v>
      </c>
      <c r="R2831" s="1" t="str">
        <f>IF(OR(Orders[[#This Row],[Region]]="Dhaka",Orders[[#This Row],[Region]]="Chattogram"),"Priority","Standard")</f>
        <v>Priority</v>
      </c>
      <c r="S2831" s="1" t="str">
        <f>_xlfn.CONCAT(Orders[[#This Row],[OrderID]],Orders[[#This Row],[CustomerID]],Orders[[#This Row],[Order Value]])</f>
        <v>O02633C032966761.86</v>
      </c>
    </row>
    <row r="2832" spans="1:19" x14ac:dyDescent="0.25">
      <c r="A2832" s="1" t="s">
        <v>3277</v>
      </c>
      <c r="B2832" s="1" t="s">
        <v>745</v>
      </c>
      <c r="C2832" s="1" t="s">
        <v>148</v>
      </c>
      <c r="D2832" s="1" t="str">
        <f>VLOOKUP(C2832,Products[],2,FALSE)</f>
        <v>Audio Classic 927</v>
      </c>
      <c r="E2832" s="1" t="str">
        <f>VLOOKUP(Orders[[#This Row],[ProductID]],Products[],3,FALSE)</f>
        <v>Electronics</v>
      </c>
      <c r="F2832" s="1" t="s">
        <v>105</v>
      </c>
      <c r="G2832" s="1" t="str">
        <f>_xlfn.XLOOKUP(Orders[[#This Row],[CustomerID]],'Customers'!A:A,'Customers'!E:E)</f>
        <v>consumer</v>
      </c>
      <c r="H2832" s="2">
        <v>45439</v>
      </c>
      <c r="I2832" s="2">
        <v>45443</v>
      </c>
      <c r="J2832">
        <v>2</v>
      </c>
      <c r="K2832">
        <v>3019.05</v>
      </c>
      <c r="L2832">
        <v>0.1</v>
      </c>
      <c r="M2832" s="1" t="s">
        <v>39</v>
      </c>
      <c r="N2832" s="1" t="s">
        <v>28</v>
      </c>
      <c r="O2832" s="1" t="s">
        <v>35</v>
      </c>
      <c r="P2832" s="3">
        <f>Orders[[#This Row],[Quantity]]*Orders[[#This Row],[UnitPrice]]*(1-Orders[[#This Row],[Discount]])</f>
        <v>5434.2900000000009</v>
      </c>
      <c r="Q2832" s="1" t="str">
        <f>IF(AND(Orders[[#This Row],[Order Value]]&gt;50000,Orders[[#This Row],[Status]]="Completed"),"Yes","No")</f>
        <v>No</v>
      </c>
      <c r="R2832" s="1" t="str">
        <f>IF(OR(Orders[[#This Row],[Region]]="Dhaka",Orders[[#This Row],[Region]]="Chattogram"),"Priority","Standard")</f>
        <v>Standard</v>
      </c>
      <c r="S2832" s="1" t="str">
        <f>_xlfn.CONCAT(Orders[[#This Row],[OrderID]],Orders[[#This Row],[CustomerID]],Orders[[#This Row],[Order Value]])</f>
        <v>O04190C02925434.29</v>
      </c>
    </row>
    <row r="2833" spans="1:19" x14ac:dyDescent="0.25">
      <c r="A2833" s="1" t="s">
        <v>3278</v>
      </c>
      <c r="B2833" s="1" t="s">
        <v>304</v>
      </c>
      <c r="C2833" s="1" t="s">
        <v>87</v>
      </c>
      <c r="D2833" s="1" t="str">
        <f>VLOOKUP(C2833,Products[],2,FALSE)</f>
        <v>Storage Plus 812</v>
      </c>
      <c r="E2833" s="1" t="str">
        <f>VLOOKUP(Orders[[#This Row],[ProductID]],Products[],3,FALSE)</f>
        <v>Furniture</v>
      </c>
      <c r="F2833" s="1" t="s">
        <v>42</v>
      </c>
      <c r="G2833" s="1" t="str">
        <f>_xlfn.XLOOKUP(Orders[[#This Row],[CustomerID]],'Customers'!A:A,'Customers'!E:E)</f>
        <v>Corporate</v>
      </c>
      <c r="H2833" s="2">
        <v>45428</v>
      </c>
      <c r="I2833" s="2">
        <v>45433</v>
      </c>
      <c r="J2833">
        <v>12</v>
      </c>
      <c r="K2833">
        <v>6756.93</v>
      </c>
      <c r="L2833">
        <v>0.05</v>
      </c>
      <c r="M2833" s="1" t="s">
        <v>39</v>
      </c>
      <c r="N2833" s="1" t="s">
        <v>34</v>
      </c>
      <c r="O2833" s="1" t="s">
        <v>24</v>
      </c>
      <c r="P2833" s="3">
        <f>Orders[[#This Row],[Quantity]]*Orders[[#This Row],[UnitPrice]]*(1-Orders[[#This Row],[Discount]])</f>
        <v>77029.001999999993</v>
      </c>
      <c r="Q2833" s="1" t="str">
        <f>IF(AND(Orders[[#This Row],[Order Value]]&gt;50000,Orders[[#This Row],[Status]]="Completed"),"Yes","No")</f>
        <v>Yes</v>
      </c>
      <c r="R2833" s="1" t="str">
        <f>IF(OR(Orders[[#This Row],[Region]]="Dhaka",Orders[[#This Row],[Region]]="Chattogram"),"Priority","Standard")</f>
        <v>Standard</v>
      </c>
      <c r="S2833" s="1" t="str">
        <f>_xlfn.CONCAT(Orders[[#This Row],[OrderID]],Orders[[#This Row],[CustomerID]],Orders[[#This Row],[Order Value]])</f>
        <v>O01478C006577029.002</v>
      </c>
    </row>
    <row r="2834" spans="1:19" x14ac:dyDescent="0.25">
      <c r="A2834" s="1" t="s">
        <v>3279</v>
      </c>
      <c r="B2834" s="1" t="s">
        <v>581</v>
      </c>
      <c r="C2834" s="1" t="s">
        <v>270</v>
      </c>
      <c r="D2834" s="1" t="str">
        <f>VLOOKUP(C2834,Products[],2,FALSE)</f>
        <v>Storage Mini 899</v>
      </c>
      <c r="E2834" s="1" t="str">
        <f>VLOOKUP(Orders[[#This Row],[ProductID]],Products[],3,FALSE)</f>
        <v>Furniture</v>
      </c>
      <c r="F2834" s="1" t="s">
        <v>51</v>
      </c>
      <c r="G2834" s="1" t="str">
        <f>_xlfn.XLOOKUP(Orders[[#This Row],[CustomerID]],'Customers'!A:A,'Customers'!E:E)</f>
        <v>consumer</v>
      </c>
      <c r="H2834" s="2">
        <v>45687</v>
      </c>
      <c r="I2834" s="2">
        <v>45694</v>
      </c>
      <c r="J2834">
        <v>24</v>
      </c>
      <c r="K2834">
        <v>3970.04</v>
      </c>
      <c r="L2834">
        <v>0</v>
      </c>
      <c r="M2834" s="1" t="s">
        <v>39</v>
      </c>
      <c r="N2834" s="1" t="s">
        <v>34</v>
      </c>
      <c r="O2834" s="1" t="s">
        <v>29</v>
      </c>
      <c r="P2834" s="3">
        <f>Orders[[#This Row],[Quantity]]*Orders[[#This Row],[UnitPrice]]*(1-Orders[[#This Row],[Discount]])</f>
        <v>95280.959999999992</v>
      </c>
      <c r="Q2834" s="1" t="str">
        <f>IF(AND(Orders[[#This Row],[Order Value]]&gt;50000,Orders[[#This Row],[Status]]="Completed"),"Yes","No")</f>
        <v>Yes</v>
      </c>
      <c r="R2834" s="1" t="str">
        <f>IF(OR(Orders[[#This Row],[Region]]="Dhaka",Orders[[#This Row],[Region]]="Chattogram"),"Priority","Standard")</f>
        <v>Standard</v>
      </c>
      <c r="S2834" s="1" t="str">
        <f>_xlfn.CONCAT(Orders[[#This Row],[OrderID]],Orders[[#This Row],[CustomerID]],Orders[[#This Row],[Order Value]])</f>
        <v>O04591C005995280.96</v>
      </c>
    </row>
    <row r="2835" spans="1:19" x14ac:dyDescent="0.25">
      <c r="A2835" s="1" t="s">
        <v>2414</v>
      </c>
      <c r="B2835" s="1" t="s">
        <v>823</v>
      </c>
      <c r="C2835" s="1" t="s">
        <v>162</v>
      </c>
      <c r="D2835" s="1" t="str">
        <f>VLOOKUP(C2835,Products[],2,FALSE)</f>
        <v>Binders Lite 852</v>
      </c>
      <c r="E2835" s="1" t="str">
        <f>VLOOKUP(Orders[[#This Row],[ProductID]],Products[],3,FALSE)</f>
        <v>Office Supplies</v>
      </c>
      <c r="F2835" s="1" t="s">
        <v>23</v>
      </c>
      <c r="G2835" s="1" t="str">
        <f>_xlfn.XLOOKUP(Orders[[#This Row],[CustomerID]],'Customers'!A:A,'Customers'!E:E)</f>
        <v>Home Office</v>
      </c>
      <c r="H2835" s="2">
        <v>45587</v>
      </c>
      <c r="I2835" s="2">
        <v>45597</v>
      </c>
      <c r="J2835">
        <v>18</v>
      </c>
      <c r="K2835">
        <v>5052.68</v>
      </c>
      <c r="L2835">
        <v>0.15</v>
      </c>
      <c r="M2835" s="1" t="s">
        <v>52</v>
      </c>
      <c r="N2835" s="1" t="s">
        <v>34</v>
      </c>
      <c r="O2835" s="1" t="s">
        <v>21</v>
      </c>
      <c r="P2835" s="3">
        <f>Orders[[#This Row],[Quantity]]*Orders[[#This Row],[UnitPrice]]*(1-Orders[[#This Row],[Discount]])</f>
        <v>77306.004000000001</v>
      </c>
      <c r="Q2835" s="1" t="str">
        <f>IF(AND(Orders[[#This Row],[Order Value]]&gt;50000,Orders[[#This Row],[Status]]="Completed"),"Yes","No")</f>
        <v>Yes</v>
      </c>
      <c r="R2835" s="1" t="str">
        <f>IF(OR(Orders[[#This Row],[Region]]="Dhaka",Orders[[#This Row],[Region]]="Chattogram"),"Priority","Standard")</f>
        <v>Priority</v>
      </c>
      <c r="S2835" s="1" t="str">
        <f>_xlfn.CONCAT(Orders[[#This Row],[OrderID]],Orders[[#This Row],[CustomerID]],Orders[[#This Row],[Order Value]])</f>
        <v>O01623C014677306.004</v>
      </c>
    </row>
    <row r="2836" spans="1:19" hidden="1" x14ac:dyDescent="0.25">
      <c r="A2836" s="1" t="s">
        <v>3280</v>
      </c>
      <c r="B2836" s="1" t="s">
        <v>232</v>
      </c>
      <c r="C2836" s="1" t="s">
        <v>181</v>
      </c>
      <c r="D2836" s="1" t="e">
        <f>VLOOKUP(C2836,Products[],2,FALSE)</f>
        <v>#N/A</v>
      </c>
      <c r="E2836" s="1" t="e">
        <f>VLOOKUP(Orders[[#This Row],[ProductID]],Products[],3,FALSE)</f>
        <v>#N/A</v>
      </c>
      <c r="F2836" s="1" t="s">
        <v>125</v>
      </c>
      <c r="G2836" s="1" t="str">
        <f>_xlfn.XLOOKUP(Orders[[#This Row],[CustomerID]],'Customers'!A:A,'Customers'!E:E)</f>
        <v>SMB</v>
      </c>
      <c r="H2836" s="2">
        <v>45939</v>
      </c>
      <c r="I2836" s="2">
        <v>45943</v>
      </c>
      <c r="J2836">
        <v>19</v>
      </c>
      <c r="K2836">
        <v>949.44</v>
      </c>
      <c r="L2836">
        <v>0.2</v>
      </c>
      <c r="M2836" s="1" t="s">
        <v>20</v>
      </c>
      <c r="N2836" s="1" t="s">
        <v>34</v>
      </c>
      <c r="O2836" s="1" t="s">
        <v>21</v>
      </c>
      <c r="P2836" s="3">
        <f>Orders[[#This Row],[Quantity]]*Orders[[#This Row],[UnitPrice]]*(1-Orders[[#This Row],[Discount]])</f>
        <v>14431.488000000001</v>
      </c>
      <c r="Q2836" s="1" t="str">
        <f>IF(AND(Orders[[#This Row],[Order Value]]&gt;50000,Orders[[#This Row],[Status]]="Completed"),"Yes","No")</f>
        <v>No</v>
      </c>
      <c r="R2836" s="1" t="str">
        <f>IF(OR(Orders[[#This Row],[Region]]="Dhaka",Orders[[#This Row],[Region]]="Chattogram"),"Priority","Standard")</f>
        <v>Priority</v>
      </c>
      <c r="S2836" s="1" t="str">
        <f>_xlfn.CONCAT(Orders[[#This Row],[OrderID]],Orders[[#This Row],[CustomerID]],Orders[[#This Row],[Order Value]])</f>
        <v>O03830C010514431.488</v>
      </c>
    </row>
    <row r="2837" spans="1:19" x14ac:dyDescent="0.25">
      <c r="A2837" s="1" t="s">
        <v>3281</v>
      </c>
      <c r="B2837" s="1" t="s">
        <v>503</v>
      </c>
      <c r="C2837" s="1" t="s">
        <v>138</v>
      </c>
      <c r="D2837" s="1" t="str">
        <f>VLOOKUP(C2837,Products[],2,FALSE)</f>
        <v>Pens Deluxe 654</v>
      </c>
      <c r="E2837" s="1" t="str">
        <f>VLOOKUP(Orders[[#This Row],[ProductID]],Products[],3,FALSE)</f>
        <v>Office Supplies</v>
      </c>
      <c r="F2837" s="1" t="s">
        <v>33</v>
      </c>
      <c r="G2837" s="1" t="str">
        <f>_xlfn.XLOOKUP(Orders[[#This Row],[CustomerID]],'Customers'!A:A,'Customers'!E:E)</f>
        <v>Corporate</v>
      </c>
      <c r="H2837" s="2">
        <v>45475</v>
      </c>
      <c r="I2837" s="2">
        <v>45479</v>
      </c>
      <c r="J2837">
        <v>15</v>
      </c>
      <c r="K2837">
        <v>7525.05</v>
      </c>
      <c r="L2837">
        <v>0.1</v>
      </c>
      <c r="M2837" s="1" t="s">
        <v>20</v>
      </c>
      <c r="N2837" s="1" t="s">
        <v>84</v>
      </c>
      <c r="O2837" s="1" t="s">
        <v>24</v>
      </c>
      <c r="P2837" s="3">
        <f>Orders[[#This Row],[Quantity]]*Orders[[#This Row],[UnitPrice]]*(1-Orders[[#This Row],[Discount]])</f>
        <v>101588.175</v>
      </c>
      <c r="Q2837" s="1" t="str">
        <f>IF(AND(Orders[[#This Row],[Order Value]]&gt;50000,Orders[[#This Row],[Status]]="Completed"),"Yes","No")</f>
        <v>No</v>
      </c>
      <c r="R2837" s="1" t="str">
        <f>IF(OR(Orders[[#This Row],[Region]]="Dhaka",Orders[[#This Row],[Region]]="Chattogram"),"Priority","Standard")</f>
        <v>Priority</v>
      </c>
      <c r="S2837" s="1" t="str">
        <f>_xlfn.CONCAT(Orders[[#This Row],[OrderID]],Orders[[#This Row],[CustomerID]],Orders[[#This Row],[Order Value]])</f>
        <v>O03115C0207101588.175</v>
      </c>
    </row>
    <row r="2838" spans="1:19" x14ac:dyDescent="0.25">
      <c r="A2838" s="1" t="s">
        <v>3282</v>
      </c>
      <c r="B2838" s="1" t="s">
        <v>719</v>
      </c>
      <c r="C2838" s="1" t="s">
        <v>131</v>
      </c>
      <c r="D2838" s="1" t="str">
        <f>VLOOKUP(C2838,Products[],2,FALSE)</f>
        <v>Tables Plus 844</v>
      </c>
      <c r="E2838" s="1" t="str">
        <f>VLOOKUP(Orders[[#This Row],[ProductID]],Products[],3,FALSE)</f>
        <v>Furniture</v>
      </c>
      <c r="F2838" s="1" t="s">
        <v>47</v>
      </c>
      <c r="G2838" s="1" t="str">
        <f>_xlfn.XLOOKUP(Orders[[#This Row],[CustomerID]],'Customers'!A:A,'Customers'!E:E)</f>
        <v>Home Office</v>
      </c>
      <c r="H2838" s="2">
        <v>45419</v>
      </c>
      <c r="I2838" s="2">
        <v>45424</v>
      </c>
      <c r="J2838">
        <v>14</v>
      </c>
      <c r="K2838">
        <v>3391.94</v>
      </c>
      <c r="L2838">
        <v>0</v>
      </c>
      <c r="M2838" s="1" t="s">
        <v>52</v>
      </c>
      <c r="N2838" s="1" t="s">
        <v>15</v>
      </c>
      <c r="O2838" s="1" t="s">
        <v>29</v>
      </c>
      <c r="P2838" s="3">
        <f>Orders[[#This Row],[Quantity]]*Orders[[#This Row],[UnitPrice]]*(1-Orders[[#This Row],[Discount]])</f>
        <v>47487.16</v>
      </c>
      <c r="Q2838" s="1" t="str">
        <f>IF(AND(Orders[[#This Row],[Order Value]]&gt;50000,Orders[[#This Row],[Status]]="Completed"),"Yes","No")</f>
        <v>No</v>
      </c>
      <c r="R2838" s="1" t="str">
        <f>IF(OR(Orders[[#This Row],[Region]]="Dhaka",Orders[[#This Row],[Region]]="Chattogram"),"Priority","Standard")</f>
        <v>Priority</v>
      </c>
      <c r="S2838" s="1" t="str">
        <f>_xlfn.CONCAT(Orders[[#This Row],[OrderID]],Orders[[#This Row],[CustomerID]],Orders[[#This Row],[Order Value]])</f>
        <v>O01572C000547487.16</v>
      </c>
    </row>
    <row r="2839" spans="1:19" x14ac:dyDescent="0.25">
      <c r="A2839" s="1" t="s">
        <v>3283</v>
      </c>
      <c r="B2839" s="1" t="s">
        <v>324</v>
      </c>
      <c r="C2839" s="1" t="s">
        <v>108</v>
      </c>
      <c r="D2839" s="1" t="str">
        <f>VLOOKUP(C2839,Products[],2,FALSE)</f>
        <v>Men Max 446</v>
      </c>
      <c r="E2839" s="1" t="str">
        <f>VLOOKUP(Orders[[#This Row],[ProductID]],Products[],3,FALSE)</f>
        <v>Apparel</v>
      </c>
      <c r="F2839" s="1" t="s">
        <v>63</v>
      </c>
      <c r="G2839" s="1" t="str">
        <f>_xlfn.XLOOKUP(Orders[[#This Row],[CustomerID]],'Customers'!A:A,'Customers'!E:E)</f>
        <v>SMB</v>
      </c>
      <c r="H2839" s="2">
        <v>45699</v>
      </c>
      <c r="I2839" s="2">
        <v>45708</v>
      </c>
      <c r="J2839">
        <v>3</v>
      </c>
      <c r="K2839">
        <v>4162.9399999999996</v>
      </c>
      <c r="L2839">
        <v>0</v>
      </c>
      <c r="M2839" s="1" t="s">
        <v>43</v>
      </c>
      <c r="N2839" s="1" t="s">
        <v>28</v>
      </c>
      <c r="O2839" s="1" t="s">
        <v>24</v>
      </c>
      <c r="P2839" s="3">
        <f>Orders[[#This Row],[Quantity]]*Orders[[#This Row],[UnitPrice]]*(1-Orders[[#This Row],[Discount]])</f>
        <v>12488.82</v>
      </c>
      <c r="Q2839" s="1" t="str">
        <f>IF(AND(Orders[[#This Row],[Order Value]]&gt;50000,Orders[[#This Row],[Status]]="Completed"),"Yes","No")</f>
        <v>No</v>
      </c>
      <c r="R2839" s="1" t="str">
        <f>IF(OR(Orders[[#This Row],[Region]]="Dhaka",Orders[[#This Row],[Region]]="Chattogram"),"Priority","Standard")</f>
        <v>Standard</v>
      </c>
      <c r="S2839" s="1" t="str">
        <f>_xlfn.CONCAT(Orders[[#This Row],[OrderID]],Orders[[#This Row],[CustomerID]],Orders[[#This Row],[Order Value]])</f>
        <v>O05386C015212488.82</v>
      </c>
    </row>
    <row r="2840" spans="1:19" hidden="1" x14ac:dyDescent="0.25">
      <c r="A2840" s="1" t="s">
        <v>2395</v>
      </c>
      <c r="B2840" s="1" t="s">
        <v>867</v>
      </c>
      <c r="C2840" s="1" t="s">
        <v>181</v>
      </c>
      <c r="D2840" s="1" t="e">
        <f>VLOOKUP(C2840,Products[],2,FALSE)</f>
        <v>#N/A</v>
      </c>
      <c r="E2840" s="1" t="e">
        <f>VLOOKUP(Orders[[#This Row],[ProductID]],Products[],3,FALSE)</f>
        <v>#N/A</v>
      </c>
      <c r="F2840" s="1" t="s">
        <v>19</v>
      </c>
      <c r="G2840" s="1" t="str">
        <f>_xlfn.XLOOKUP(Orders[[#This Row],[CustomerID]],'Customers'!A:A,'Customers'!E:E)</f>
        <v>Corporate</v>
      </c>
      <c r="H2840" s="2">
        <v>46020</v>
      </c>
      <c r="I2840" s="2">
        <v>46027</v>
      </c>
      <c r="J2840">
        <v>21</v>
      </c>
      <c r="K2840">
        <v>7074.5</v>
      </c>
      <c r="L2840">
        <v>0</v>
      </c>
      <c r="M2840" s="1" t="s">
        <v>20</v>
      </c>
      <c r="N2840" s="1" t="s">
        <v>34</v>
      </c>
      <c r="O2840" s="1" t="s">
        <v>35</v>
      </c>
      <c r="P2840" s="3">
        <f>Orders[[#This Row],[Quantity]]*Orders[[#This Row],[UnitPrice]]*(1-Orders[[#This Row],[Discount]])</f>
        <v>148564.5</v>
      </c>
      <c r="Q2840" s="1" t="str">
        <f>IF(AND(Orders[[#This Row],[Order Value]]&gt;50000,Orders[[#This Row],[Status]]="Completed"),"Yes","No")</f>
        <v>Yes</v>
      </c>
      <c r="R2840" s="1" t="str">
        <f>IF(OR(Orders[[#This Row],[Region]]="Dhaka",Orders[[#This Row],[Region]]="Chattogram"),"Priority","Standard")</f>
        <v>Priority</v>
      </c>
      <c r="S2840" s="1" t="str">
        <f>_xlfn.CONCAT(Orders[[#This Row],[OrderID]],Orders[[#This Row],[CustomerID]],Orders[[#This Row],[Order Value]])</f>
        <v>O01079C0142148564.5</v>
      </c>
    </row>
    <row r="2841" spans="1:19" x14ac:dyDescent="0.25">
      <c r="A2841" s="1" t="s">
        <v>3284</v>
      </c>
      <c r="B2841" s="1" t="s">
        <v>419</v>
      </c>
      <c r="C2841" s="1" t="s">
        <v>87</v>
      </c>
      <c r="D2841" s="1" t="str">
        <f>VLOOKUP(C2841,Products[],2,FALSE)</f>
        <v>Storage Plus 812</v>
      </c>
      <c r="E2841" s="1" t="str">
        <f>VLOOKUP(Orders[[#This Row],[ProductID]],Products[],3,FALSE)</f>
        <v>Furniture</v>
      </c>
      <c r="F2841" s="1" t="s">
        <v>63</v>
      </c>
      <c r="G2841" s="1" t="str">
        <f>_xlfn.XLOOKUP(Orders[[#This Row],[CustomerID]],'Customers'!A:A,'Customers'!E:E)</f>
        <v>SMB</v>
      </c>
      <c r="H2841" s="2">
        <v>45655</v>
      </c>
      <c r="I2841" s="2">
        <v>45668</v>
      </c>
      <c r="J2841">
        <v>3</v>
      </c>
      <c r="K2841">
        <v>1947.17</v>
      </c>
      <c r="L2841">
        <v>0.15</v>
      </c>
      <c r="M2841" s="1" t="s">
        <v>52</v>
      </c>
      <c r="N2841" s="1" t="s">
        <v>34</v>
      </c>
      <c r="O2841" s="1" t="s">
        <v>21</v>
      </c>
      <c r="P2841" s="3">
        <f>Orders[[#This Row],[Quantity]]*Orders[[#This Row],[UnitPrice]]*(1-Orders[[#This Row],[Discount]])</f>
        <v>4965.2835000000005</v>
      </c>
      <c r="Q2841" s="1" t="str">
        <f>IF(AND(Orders[[#This Row],[Order Value]]&gt;50000,Orders[[#This Row],[Status]]="Completed"),"Yes","No")</f>
        <v>No</v>
      </c>
      <c r="R2841" s="1" t="str">
        <f>IF(OR(Orders[[#This Row],[Region]]="Dhaka",Orders[[#This Row],[Region]]="Chattogram"),"Priority","Standard")</f>
        <v>Priority</v>
      </c>
      <c r="S2841" s="1" t="str">
        <f>_xlfn.CONCAT(Orders[[#This Row],[OrderID]],Orders[[#This Row],[CustomerID]],Orders[[#This Row],[Order Value]])</f>
        <v>O04119C04254965.2835</v>
      </c>
    </row>
    <row r="2842" spans="1:19" x14ac:dyDescent="0.25">
      <c r="A2842" s="1" t="s">
        <v>3285</v>
      </c>
      <c r="B2842" s="1" t="s">
        <v>70</v>
      </c>
      <c r="C2842" s="1" t="s">
        <v>50</v>
      </c>
      <c r="D2842" s="1" t="str">
        <f>VLOOKUP(C2842,Products[],2,FALSE)</f>
        <v>Kids Pro 311</v>
      </c>
      <c r="E2842" s="1" t="str">
        <f>VLOOKUP(Orders[[#This Row],[ProductID]],Products[],3,FALSE)</f>
        <v>Apparel</v>
      </c>
      <c r="F2842" s="1" t="s">
        <v>59</v>
      </c>
      <c r="G2842" s="1" t="str">
        <f>_xlfn.XLOOKUP(Orders[[#This Row],[CustomerID]],'Customers'!A:A,'Customers'!E:E)</f>
        <v>consumer</v>
      </c>
      <c r="H2842" s="2">
        <v>45294</v>
      </c>
      <c r="I2842" s="2">
        <v>45299</v>
      </c>
      <c r="J2842">
        <v>8</v>
      </c>
      <c r="K2842">
        <v>4757.29</v>
      </c>
      <c r="L2842">
        <v>0</v>
      </c>
      <c r="M2842" s="1" t="s">
        <v>39</v>
      </c>
      <c r="N2842" s="1" t="s">
        <v>34</v>
      </c>
      <c r="O2842" s="1" t="s">
        <v>35</v>
      </c>
      <c r="P2842" s="3">
        <f>Orders[[#This Row],[Quantity]]*Orders[[#This Row],[UnitPrice]]*(1-Orders[[#This Row],[Discount]])</f>
        <v>38058.32</v>
      </c>
      <c r="Q2842" s="1" t="str">
        <f>IF(AND(Orders[[#This Row],[Order Value]]&gt;50000,Orders[[#This Row],[Status]]="Completed"),"Yes","No")</f>
        <v>No</v>
      </c>
      <c r="R2842" s="1" t="str">
        <f>IF(OR(Orders[[#This Row],[Region]]="Dhaka",Orders[[#This Row],[Region]]="Chattogram"),"Priority","Standard")</f>
        <v>Standard</v>
      </c>
      <c r="S2842" s="1" t="str">
        <f>_xlfn.CONCAT(Orders[[#This Row],[OrderID]],Orders[[#This Row],[CustomerID]],Orders[[#This Row],[Order Value]])</f>
        <v>O01597C031438058.32</v>
      </c>
    </row>
    <row r="2843" spans="1:19" x14ac:dyDescent="0.25">
      <c r="A2843" s="1" t="s">
        <v>3286</v>
      </c>
      <c r="B2843" s="1" t="s">
        <v>724</v>
      </c>
      <c r="C2843" s="1" t="s">
        <v>68</v>
      </c>
      <c r="D2843" s="1" t="str">
        <f>VLOOKUP(C2843,Products[],2,FALSE)</f>
        <v>Tables Prime 385</v>
      </c>
      <c r="E2843" s="1" t="str">
        <f>VLOOKUP(Orders[[#This Row],[ProductID]],Products[],3,FALSE)</f>
        <v>Furniture</v>
      </c>
      <c r="F2843" s="1" t="s">
        <v>42</v>
      </c>
      <c r="G2843" s="1" t="str">
        <f>_xlfn.XLOOKUP(Orders[[#This Row],[CustomerID]],'Customers'!A:A,'Customers'!E:E)</f>
        <v>Corporate</v>
      </c>
      <c r="H2843" s="2">
        <v>45804</v>
      </c>
      <c r="I2843" s="2">
        <v>45802</v>
      </c>
      <c r="J2843">
        <v>4</v>
      </c>
      <c r="K2843">
        <v>2488.5100000000002</v>
      </c>
      <c r="L2843">
        <v>0.15</v>
      </c>
      <c r="M2843" s="1" t="s">
        <v>52</v>
      </c>
      <c r="N2843" s="1" t="s">
        <v>15</v>
      </c>
      <c r="O2843" s="1" t="s">
        <v>21</v>
      </c>
      <c r="P2843" s="3">
        <f>Orders[[#This Row],[Quantity]]*Orders[[#This Row],[UnitPrice]]*(1-Orders[[#This Row],[Discount]])</f>
        <v>8460.9340000000011</v>
      </c>
      <c r="Q2843" s="1" t="str">
        <f>IF(AND(Orders[[#This Row],[Order Value]]&gt;50000,Orders[[#This Row],[Status]]="Completed"),"Yes","No")</f>
        <v>No</v>
      </c>
      <c r="R2843" s="1" t="str">
        <f>IF(OR(Orders[[#This Row],[Region]]="Dhaka",Orders[[#This Row],[Region]]="Chattogram"),"Priority","Standard")</f>
        <v>Priority</v>
      </c>
      <c r="S2843" s="1" t="str">
        <f>_xlfn.CONCAT(Orders[[#This Row],[OrderID]],Orders[[#This Row],[CustomerID]],Orders[[#This Row],[Order Value]])</f>
        <v>O01852C00858460.934</v>
      </c>
    </row>
    <row r="2844" spans="1:19" x14ac:dyDescent="0.25">
      <c r="A2844" s="1" t="s">
        <v>3287</v>
      </c>
      <c r="B2844" s="1" t="s">
        <v>817</v>
      </c>
      <c r="C2844" s="1" t="s">
        <v>18</v>
      </c>
      <c r="D2844" s="1" t="str">
        <f>VLOOKUP(C2844,Products[],2,FALSE)</f>
        <v>Labels Deluxe 800</v>
      </c>
      <c r="E2844" s="1" t="str">
        <f>VLOOKUP(Orders[[#This Row],[ProductID]],Products[],3,FALSE)</f>
        <v>Office Supplies</v>
      </c>
      <c r="F2844" s="1" t="s">
        <v>79</v>
      </c>
      <c r="G2844" s="1" t="str">
        <f>_xlfn.XLOOKUP(Orders[[#This Row],[CustomerID]],'Customers'!A:A,'Customers'!E:E)</f>
        <v>Consumer</v>
      </c>
      <c r="H2844" s="2">
        <v>45827</v>
      </c>
      <c r="I2844" s="2">
        <v>45825</v>
      </c>
      <c r="J2844">
        <v>4</v>
      </c>
      <c r="K2844">
        <v>7791.95</v>
      </c>
      <c r="L2844">
        <v>0.15</v>
      </c>
      <c r="M2844" s="1" t="s">
        <v>52</v>
      </c>
      <c r="N2844" s="1" t="s">
        <v>84</v>
      </c>
      <c r="O2844" s="1" t="s">
        <v>21</v>
      </c>
      <c r="P2844" s="3">
        <f>Orders[[#This Row],[Quantity]]*Orders[[#This Row],[UnitPrice]]*(1-Orders[[#This Row],[Discount]])</f>
        <v>26492.629999999997</v>
      </c>
      <c r="Q2844" s="1" t="str">
        <f>IF(AND(Orders[[#This Row],[Order Value]]&gt;50000,Orders[[#This Row],[Status]]="Completed"),"Yes","No")</f>
        <v>No</v>
      </c>
      <c r="R2844" s="1" t="str">
        <f>IF(OR(Orders[[#This Row],[Region]]="Dhaka",Orders[[#This Row],[Region]]="Chattogram"),"Priority","Standard")</f>
        <v>Priority</v>
      </c>
      <c r="S2844" s="1" t="str">
        <f>_xlfn.CONCAT(Orders[[#This Row],[OrderID]],Orders[[#This Row],[CustomerID]],Orders[[#This Row],[Order Value]])</f>
        <v>O01363C044726492.63</v>
      </c>
    </row>
    <row r="2845" spans="1:19" x14ac:dyDescent="0.25">
      <c r="A2845" s="1" t="s">
        <v>3288</v>
      </c>
      <c r="B2845" s="1" t="s">
        <v>390</v>
      </c>
      <c r="C2845" s="1" t="s">
        <v>176</v>
      </c>
      <c r="D2845" s="1" t="str">
        <f>VLOOKUP(C2845,Products[],2,FALSE)</f>
        <v>Decor Standard 312 (New)</v>
      </c>
      <c r="E2845" s="1" t="str">
        <f>VLOOKUP(Orders[[#This Row],[ProductID]],Products[],3,FALSE)</f>
        <v>Furniture</v>
      </c>
      <c r="F2845" s="1" t="s">
        <v>105</v>
      </c>
      <c r="G2845" s="1" t="str">
        <f>_xlfn.XLOOKUP(Orders[[#This Row],[CustomerID]],'Customers'!A:A,'Customers'!E:E)</f>
        <v>Corporate</v>
      </c>
      <c r="H2845" s="2">
        <v>45943</v>
      </c>
      <c r="I2845" s="2">
        <v>45948</v>
      </c>
      <c r="J2845">
        <v>8</v>
      </c>
      <c r="K2845">
        <v>105.46</v>
      </c>
      <c r="L2845">
        <v>0.15</v>
      </c>
      <c r="M2845" s="1" t="s">
        <v>43</v>
      </c>
      <c r="N2845" s="1" t="s">
        <v>34</v>
      </c>
      <c r="O2845" s="1" t="s">
        <v>21</v>
      </c>
      <c r="P2845" s="3">
        <f>Orders[[#This Row],[Quantity]]*Orders[[#This Row],[UnitPrice]]*(1-Orders[[#This Row],[Discount]])</f>
        <v>717.12799999999993</v>
      </c>
      <c r="Q2845" s="1" t="str">
        <f>IF(AND(Orders[[#This Row],[Order Value]]&gt;50000,Orders[[#This Row],[Status]]="Completed"),"Yes","No")</f>
        <v>No</v>
      </c>
      <c r="R2845" s="1" t="str">
        <f>IF(OR(Orders[[#This Row],[Region]]="Dhaka",Orders[[#This Row],[Region]]="Chattogram"),"Priority","Standard")</f>
        <v>Standard</v>
      </c>
      <c r="S2845" s="1" t="str">
        <f>_xlfn.CONCAT(Orders[[#This Row],[OrderID]],Orders[[#This Row],[CustomerID]],Orders[[#This Row],[Order Value]])</f>
        <v>O04938C0227717.128</v>
      </c>
    </row>
    <row r="2846" spans="1:19" x14ac:dyDescent="0.25">
      <c r="A2846" s="1" t="s">
        <v>3289</v>
      </c>
      <c r="B2846" s="1" t="s">
        <v>1479</v>
      </c>
      <c r="C2846" s="1" t="s">
        <v>178</v>
      </c>
      <c r="D2846" s="1" t="str">
        <f>VLOOKUP(C2846,Products[],2,FALSE)</f>
        <v>Personal Care Mini 570</v>
      </c>
      <c r="E2846" s="1" t="str">
        <f>VLOOKUP(Orders[[#This Row],[ProductID]],Products[],3,FALSE)</f>
        <v>Groceries</v>
      </c>
      <c r="F2846" s="1" t="s">
        <v>13</v>
      </c>
      <c r="G2846" s="1" t="str">
        <f>_xlfn.XLOOKUP(Orders[[#This Row],[CustomerID]],'Customers'!A:A,'Customers'!E:E)</f>
        <v>SMB</v>
      </c>
      <c r="H2846" s="2">
        <v>45661</v>
      </c>
      <c r="I2846" s="2">
        <v>45668</v>
      </c>
      <c r="J2846">
        <v>8</v>
      </c>
      <c r="K2846">
        <v>190.29</v>
      </c>
      <c r="L2846">
        <v>0.1</v>
      </c>
      <c r="M2846" s="1" t="s">
        <v>52</v>
      </c>
      <c r="N2846" s="1" t="s">
        <v>28</v>
      </c>
      <c r="O2846" s="1" t="s">
        <v>21</v>
      </c>
      <c r="P2846" s="3">
        <f>Orders[[#This Row],[Quantity]]*Orders[[#This Row],[UnitPrice]]*(1-Orders[[#This Row],[Discount]])</f>
        <v>1370.088</v>
      </c>
      <c r="Q2846" s="1" t="str">
        <f>IF(AND(Orders[[#This Row],[Order Value]]&gt;50000,Orders[[#This Row],[Status]]="Completed"),"Yes","No")</f>
        <v>No</v>
      </c>
      <c r="R2846" s="1" t="str">
        <f>IF(OR(Orders[[#This Row],[Region]]="Dhaka",Orders[[#This Row],[Region]]="Chattogram"),"Priority","Standard")</f>
        <v>Priority</v>
      </c>
      <c r="S2846" s="1" t="str">
        <f>_xlfn.CONCAT(Orders[[#This Row],[OrderID]],Orders[[#This Row],[CustomerID]],Orders[[#This Row],[Order Value]])</f>
        <v>O02771C01141370.088</v>
      </c>
    </row>
    <row r="2847" spans="1:19" x14ac:dyDescent="0.25">
      <c r="A2847" s="1" t="s">
        <v>913</v>
      </c>
      <c r="B2847" s="1" t="s">
        <v>522</v>
      </c>
      <c r="C2847" s="1" t="s">
        <v>12</v>
      </c>
      <c r="D2847" s="1" t="str">
        <f>VLOOKUP(C2847,Products[],2,FALSE)</f>
        <v>Beverages Plus 578</v>
      </c>
      <c r="E2847" s="1" t="str">
        <f>VLOOKUP(Orders[[#This Row],[ProductID]],Products[],3,FALSE)</f>
        <v>Groceries</v>
      </c>
      <c r="F2847" s="1" t="s">
        <v>59</v>
      </c>
      <c r="G2847" s="1" t="str">
        <f>_xlfn.XLOOKUP(Orders[[#This Row],[CustomerID]],'Customers'!A:A,'Customers'!E:E)</f>
        <v>Home Office</v>
      </c>
      <c r="H2847" s="2">
        <v>45953</v>
      </c>
      <c r="I2847" s="2">
        <v>45965</v>
      </c>
      <c r="J2847">
        <v>13</v>
      </c>
      <c r="K2847">
        <v>5425.81</v>
      </c>
      <c r="L2847">
        <v>0.1</v>
      </c>
      <c r="M2847" s="1" t="s">
        <v>39</v>
      </c>
      <c r="N2847" s="1" t="s">
        <v>28</v>
      </c>
      <c r="O2847" s="1" t="s">
        <v>21</v>
      </c>
      <c r="P2847" s="3">
        <f>Orders[[#This Row],[Quantity]]*Orders[[#This Row],[UnitPrice]]*(1-Orders[[#This Row],[Discount]])</f>
        <v>63481.976999999999</v>
      </c>
      <c r="Q2847" s="1" t="str">
        <f>IF(AND(Orders[[#This Row],[Order Value]]&gt;50000,Orders[[#This Row],[Status]]="Completed"),"Yes","No")</f>
        <v>No</v>
      </c>
      <c r="R2847" s="1" t="str">
        <f>IF(OR(Orders[[#This Row],[Region]]="Dhaka",Orders[[#This Row],[Region]]="Chattogram"),"Priority","Standard")</f>
        <v>Standard</v>
      </c>
      <c r="S2847" s="1" t="str">
        <f>_xlfn.CONCAT(Orders[[#This Row],[OrderID]],Orders[[#This Row],[CustomerID]],Orders[[#This Row],[Order Value]])</f>
        <v>O00800C000363481.977</v>
      </c>
    </row>
    <row r="2848" spans="1:19" x14ac:dyDescent="0.25">
      <c r="A2848" s="1" t="s">
        <v>3290</v>
      </c>
      <c r="B2848" s="1" t="s">
        <v>94</v>
      </c>
      <c r="C2848" s="1" t="s">
        <v>87</v>
      </c>
      <c r="D2848" s="1" t="str">
        <f>VLOOKUP(C2848,Products[],2,FALSE)</f>
        <v>Storage Plus 812</v>
      </c>
      <c r="E2848" s="1" t="str">
        <f>VLOOKUP(Orders[[#This Row],[ProductID]],Products[],3,FALSE)</f>
        <v>Furniture</v>
      </c>
      <c r="F2848" s="1" t="s">
        <v>47</v>
      </c>
      <c r="G2848" s="1" t="str">
        <f>_xlfn.XLOOKUP(Orders[[#This Row],[CustomerID]],'Customers'!A:A,'Customers'!E:E)</f>
        <v>consumer</v>
      </c>
      <c r="H2848" s="2">
        <v>45620</v>
      </c>
      <c r="I2848" s="2">
        <v>45620</v>
      </c>
      <c r="J2848">
        <v>4</v>
      </c>
      <c r="K2848">
        <v>527.39</v>
      </c>
      <c r="L2848">
        <v>0</v>
      </c>
      <c r="M2848" s="1" t="s">
        <v>14</v>
      </c>
      <c r="N2848" s="1" t="s">
        <v>34</v>
      </c>
      <c r="O2848" s="1" t="s">
        <v>24</v>
      </c>
      <c r="P2848" s="3">
        <f>Orders[[#This Row],[Quantity]]*Orders[[#This Row],[UnitPrice]]*(1-Orders[[#This Row],[Discount]])</f>
        <v>2109.56</v>
      </c>
      <c r="Q2848" s="1" t="str">
        <f>IF(AND(Orders[[#This Row],[Order Value]]&gt;50000,Orders[[#This Row],[Status]]="Completed"),"Yes","No")</f>
        <v>No</v>
      </c>
      <c r="R2848" s="1" t="str">
        <f>IF(OR(Orders[[#This Row],[Region]]="Dhaka",Orders[[#This Row],[Region]]="Chattogram"),"Priority","Standard")</f>
        <v>Standard</v>
      </c>
      <c r="S2848" s="1" t="str">
        <f>_xlfn.CONCAT(Orders[[#This Row],[OrderID]],Orders[[#This Row],[CustomerID]],Orders[[#This Row],[Order Value]])</f>
        <v>O05261C04072109.56</v>
      </c>
    </row>
    <row r="2849" spans="1:19" hidden="1" x14ac:dyDescent="0.25">
      <c r="A2849" s="1" t="s">
        <v>3291</v>
      </c>
      <c r="B2849" s="1" t="s">
        <v>962</v>
      </c>
      <c r="C2849" s="1" t="s">
        <v>248</v>
      </c>
      <c r="D2849" s="1" t="e">
        <f>VLOOKUP(C2849,Products[],2,FALSE)</f>
        <v>#N/A</v>
      </c>
      <c r="E2849" s="1" t="e">
        <f>VLOOKUP(Orders[[#This Row],[ProductID]],Products[],3,FALSE)</f>
        <v>#N/A</v>
      </c>
      <c r="F2849" s="1" t="s">
        <v>13</v>
      </c>
      <c r="G2849" s="1" t="str">
        <f>_xlfn.XLOOKUP(Orders[[#This Row],[CustomerID]],'Customers'!A:A,'Customers'!E:E)</f>
        <v>consumer</v>
      </c>
      <c r="H2849" s="2">
        <v>45906</v>
      </c>
      <c r="I2849" s="2">
        <v>45907</v>
      </c>
      <c r="J2849">
        <v>5</v>
      </c>
      <c r="K2849">
        <v>6364.75</v>
      </c>
      <c r="L2849">
        <v>0.1</v>
      </c>
      <c r="M2849" s="1" t="s">
        <v>20</v>
      </c>
      <c r="N2849" s="1" t="s">
        <v>15</v>
      </c>
      <c r="O2849" s="1" t="s">
        <v>24</v>
      </c>
      <c r="P2849" s="3">
        <f>Orders[[#This Row],[Quantity]]*Orders[[#This Row],[UnitPrice]]*(1-Orders[[#This Row],[Discount]])</f>
        <v>28641.375</v>
      </c>
      <c r="Q2849" s="1" t="str">
        <f>IF(AND(Orders[[#This Row],[Order Value]]&gt;50000,Orders[[#This Row],[Status]]="Completed"),"Yes","No")</f>
        <v>No</v>
      </c>
      <c r="R2849" s="1" t="str">
        <f>IF(OR(Orders[[#This Row],[Region]]="Dhaka",Orders[[#This Row],[Region]]="Chattogram"),"Priority","Standard")</f>
        <v>Priority</v>
      </c>
      <c r="S2849" s="1" t="str">
        <f>_xlfn.CONCAT(Orders[[#This Row],[OrderID]],Orders[[#This Row],[CustomerID]],Orders[[#This Row],[Order Value]])</f>
        <v>O05239C025228641.375</v>
      </c>
    </row>
    <row r="2850" spans="1:19" x14ac:dyDescent="0.25">
      <c r="A2850" s="1" t="s">
        <v>3292</v>
      </c>
      <c r="B2850" s="1" t="s">
        <v>120</v>
      </c>
      <c r="C2850" s="1" t="s">
        <v>62</v>
      </c>
      <c r="D2850" s="1" t="str">
        <f>VLOOKUP(C2850,Products[],2,FALSE)</f>
        <v>Mobile Accessories Lite 346</v>
      </c>
      <c r="E2850" s="1" t="str">
        <f>VLOOKUP(Orders[[#This Row],[ProductID]],Products[],3,FALSE)</f>
        <v>Electronics</v>
      </c>
      <c r="F2850" s="1" t="s">
        <v>23</v>
      </c>
      <c r="G2850" s="1" t="str">
        <f>_xlfn.XLOOKUP(Orders[[#This Row],[CustomerID]],'Customers'!A:A,'Customers'!E:E)</f>
        <v>Consumer</v>
      </c>
      <c r="H2850" s="2">
        <v>45551</v>
      </c>
      <c r="I2850" s="2">
        <v>45559</v>
      </c>
      <c r="J2850">
        <v>16</v>
      </c>
      <c r="K2850">
        <v>7894.37</v>
      </c>
      <c r="L2850">
        <v>0.05</v>
      </c>
      <c r="M2850" s="1" t="s">
        <v>39</v>
      </c>
      <c r="N2850" s="1" t="s">
        <v>28</v>
      </c>
      <c r="O2850" s="1" t="s">
        <v>24</v>
      </c>
      <c r="P2850" s="3">
        <f>Orders[[#This Row],[Quantity]]*Orders[[#This Row],[UnitPrice]]*(1-Orders[[#This Row],[Discount]])</f>
        <v>119994.424</v>
      </c>
      <c r="Q2850" s="1" t="str">
        <f>IF(AND(Orders[[#This Row],[Order Value]]&gt;50000,Orders[[#This Row],[Status]]="Completed"),"Yes","No")</f>
        <v>No</v>
      </c>
      <c r="R2850" s="1" t="str">
        <f>IF(OR(Orders[[#This Row],[Region]]="Dhaka",Orders[[#This Row],[Region]]="Chattogram"),"Priority","Standard")</f>
        <v>Standard</v>
      </c>
      <c r="S2850" s="1" t="str">
        <f>_xlfn.CONCAT(Orders[[#This Row],[OrderID]],Orders[[#This Row],[CustomerID]],Orders[[#This Row],[Order Value]])</f>
        <v>O00451C0469119994.424</v>
      </c>
    </row>
    <row r="2851" spans="1:19" x14ac:dyDescent="0.25">
      <c r="A2851" s="1" t="s">
        <v>379</v>
      </c>
      <c r="B2851" s="1" t="s">
        <v>91</v>
      </c>
      <c r="C2851" s="1" t="s">
        <v>151</v>
      </c>
      <c r="D2851" s="1" t="str">
        <f>VLOOKUP(C2851,Products[],2,FALSE)</f>
        <v>Paper Lite 570</v>
      </c>
      <c r="E2851" s="1" t="str">
        <f>VLOOKUP(Orders[[#This Row],[ProductID]],Products[],3,FALSE)</f>
        <v>Office Supplies</v>
      </c>
      <c r="F2851" s="1" t="s">
        <v>13</v>
      </c>
      <c r="G2851" s="1" t="str">
        <f>_xlfn.XLOOKUP(Orders[[#This Row],[CustomerID]],'Customers'!A:A,'Customers'!E:E)</f>
        <v>consumer</v>
      </c>
      <c r="H2851" s="2">
        <v>45722</v>
      </c>
      <c r="I2851" s="2">
        <v>45734</v>
      </c>
      <c r="J2851">
        <v>22</v>
      </c>
      <c r="K2851">
        <v>4986.47</v>
      </c>
      <c r="L2851">
        <v>0.05</v>
      </c>
      <c r="M2851" s="1" t="s">
        <v>43</v>
      </c>
      <c r="N2851" s="1" t="s">
        <v>15</v>
      </c>
      <c r="O2851" s="1" t="s">
        <v>24</v>
      </c>
      <c r="P2851" s="3">
        <f>Orders[[#This Row],[Quantity]]*Orders[[#This Row],[UnitPrice]]*(1-Orders[[#This Row],[Discount]])</f>
        <v>104217.22300000001</v>
      </c>
      <c r="Q2851" s="1" t="str">
        <f>IF(AND(Orders[[#This Row],[Order Value]]&gt;50000,Orders[[#This Row],[Status]]="Completed"),"Yes","No")</f>
        <v>No</v>
      </c>
      <c r="R2851" s="1" t="str">
        <f>IF(OR(Orders[[#This Row],[Region]]="Dhaka",Orders[[#This Row],[Region]]="Chattogram"),"Priority","Standard")</f>
        <v>Standard</v>
      </c>
      <c r="S2851" s="1" t="str">
        <f>_xlfn.CONCAT(Orders[[#This Row],[OrderID]],Orders[[#This Row],[CustomerID]],Orders[[#This Row],[Order Value]])</f>
        <v>O01320C0439104217.223</v>
      </c>
    </row>
    <row r="2852" spans="1:19" x14ac:dyDescent="0.25">
      <c r="A2852" s="1" t="s">
        <v>3293</v>
      </c>
      <c r="B2852" s="1" t="s">
        <v>93</v>
      </c>
      <c r="C2852" s="1" t="s">
        <v>148</v>
      </c>
      <c r="D2852" s="1" t="str">
        <f>VLOOKUP(C2852,Products[],2,FALSE)</f>
        <v>Audio Classic 927</v>
      </c>
      <c r="E2852" s="1" t="str">
        <f>VLOOKUP(Orders[[#This Row],[ProductID]],Products[],3,FALSE)</f>
        <v>Electronics</v>
      </c>
      <c r="F2852" s="1" t="s">
        <v>13</v>
      </c>
      <c r="G2852" s="1" t="str">
        <f>_xlfn.XLOOKUP(Orders[[#This Row],[CustomerID]],'Customers'!A:A,'Customers'!E:E)</f>
        <v>Home Office</v>
      </c>
      <c r="H2852" s="2">
        <v>45349</v>
      </c>
      <c r="I2852" s="2">
        <v>45360</v>
      </c>
      <c r="J2852">
        <v>4</v>
      </c>
      <c r="K2852">
        <v>3109.78</v>
      </c>
      <c r="L2852">
        <v>0.05</v>
      </c>
      <c r="M2852" s="1" t="s">
        <v>39</v>
      </c>
      <c r="N2852" s="1" t="s">
        <v>84</v>
      </c>
      <c r="O2852" s="1" t="s">
        <v>35</v>
      </c>
      <c r="P2852" s="3">
        <f>Orders[[#This Row],[Quantity]]*Orders[[#This Row],[UnitPrice]]*(1-Orders[[#This Row],[Discount]])</f>
        <v>11817.164000000001</v>
      </c>
      <c r="Q2852" s="1" t="str">
        <f>IF(AND(Orders[[#This Row],[Order Value]]&gt;50000,Orders[[#This Row],[Status]]="Completed"),"Yes","No")</f>
        <v>No</v>
      </c>
      <c r="R2852" s="1" t="str">
        <f>IF(OR(Orders[[#This Row],[Region]]="Dhaka",Orders[[#This Row],[Region]]="Chattogram"),"Priority","Standard")</f>
        <v>Standard</v>
      </c>
      <c r="S2852" s="1" t="str">
        <f>_xlfn.CONCAT(Orders[[#This Row],[OrderID]],Orders[[#This Row],[CustomerID]],Orders[[#This Row],[Order Value]])</f>
        <v>O02062C029011817.164</v>
      </c>
    </row>
    <row r="2853" spans="1:19" x14ac:dyDescent="0.25">
      <c r="A2853" s="1" t="s">
        <v>3294</v>
      </c>
      <c r="B2853" s="1" t="s">
        <v>1114</v>
      </c>
      <c r="C2853" s="1" t="s">
        <v>104</v>
      </c>
      <c r="D2853" s="1" t="str">
        <f>VLOOKUP(C2853,Products[],2,FALSE)</f>
        <v>Audio Prime 238</v>
      </c>
      <c r="E2853" s="1" t="str">
        <f>VLOOKUP(Orders[[#This Row],[ProductID]],Products[],3,FALSE)</f>
        <v>Electronics</v>
      </c>
      <c r="F2853" s="1" t="s">
        <v>82</v>
      </c>
      <c r="G2853" s="1" t="str">
        <f>_xlfn.XLOOKUP(Orders[[#This Row],[CustomerID]],'Customers'!A:A,'Customers'!E:E)</f>
        <v>Corporate</v>
      </c>
      <c r="H2853" s="2">
        <v>45474</v>
      </c>
      <c r="I2853" s="2">
        <v>45479</v>
      </c>
      <c r="J2853">
        <v>11</v>
      </c>
      <c r="K2853">
        <v>7079.9</v>
      </c>
      <c r="L2853">
        <v>0</v>
      </c>
      <c r="M2853" s="1" t="s">
        <v>52</v>
      </c>
      <c r="N2853" s="1" t="s">
        <v>28</v>
      </c>
      <c r="O2853" s="1" t="s">
        <v>24</v>
      </c>
      <c r="P2853" s="3">
        <f>Orders[[#This Row],[Quantity]]*Orders[[#This Row],[UnitPrice]]*(1-Orders[[#This Row],[Discount]])</f>
        <v>77878.899999999994</v>
      </c>
      <c r="Q2853" s="1" t="str">
        <f>IF(AND(Orders[[#This Row],[Order Value]]&gt;50000,Orders[[#This Row],[Status]]="Completed"),"Yes","No")</f>
        <v>No</v>
      </c>
      <c r="R2853" s="1" t="str">
        <f>IF(OR(Orders[[#This Row],[Region]]="Dhaka",Orders[[#This Row],[Region]]="Chattogram"),"Priority","Standard")</f>
        <v>Priority</v>
      </c>
      <c r="S2853" s="1" t="str">
        <f>_xlfn.CONCAT(Orders[[#This Row],[OrderID]],Orders[[#This Row],[CustomerID]],Orders[[#This Row],[Order Value]])</f>
        <v>O02097C033277878.9</v>
      </c>
    </row>
    <row r="2854" spans="1:19" x14ac:dyDescent="0.25">
      <c r="A2854" s="1" t="s">
        <v>3295</v>
      </c>
      <c r="B2854" s="1" t="s">
        <v>963</v>
      </c>
      <c r="C2854" s="1" t="s">
        <v>197</v>
      </c>
      <c r="D2854" s="1" t="str">
        <f>VLOOKUP(C2854,Products[],2,FALSE)</f>
        <v>Chairs Prime 149</v>
      </c>
      <c r="E2854" s="1" t="str">
        <f>VLOOKUP(Orders[[#This Row],[ProductID]],Products[],3,FALSE)</f>
        <v>Furniture</v>
      </c>
      <c r="F2854" s="1" t="s">
        <v>79</v>
      </c>
      <c r="G2854" s="1" t="str">
        <f>_xlfn.XLOOKUP(Orders[[#This Row],[CustomerID]],'Customers'!A:A,'Customers'!E:E)</f>
        <v>Consumer</v>
      </c>
      <c r="H2854" s="2">
        <v>45741</v>
      </c>
      <c r="I2854" s="2">
        <v>45741</v>
      </c>
      <c r="J2854">
        <v>15</v>
      </c>
      <c r="K2854">
        <v>7782.45</v>
      </c>
      <c r="L2854">
        <v>0.15</v>
      </c>
      <c r="M2854" s="1" t="s">
        <v>52</v>
      </c>
      <c r="N2854" s="1" t="s">
        <v>15</v>
      </c>
      <c r="O2854" s="1" t="s">
        <v>29</v>
      </c>
      <c r="P2854" s="3">
        <f>Orders[[#This Row],[Quantity]]*Orders[[#This Row],[UnitPrice]]*(1-Orders[[#This Row],[Discount]])</f>
        <v>99226.237500000003</v>
      </c>
      <c r="Q2854" s="1" t="str">
        <f>IF(AND(Orders[[#This Row],[Order Value]]&gt;50000,Orders[[#This Row],[Status]]="Completed"),"Yes","No")</f>
        <v>No</v>
      </c>
      <c r="R2854" s="1" t="str">
        <f>IF(OR(Orders[[#This Row],[Region]]="Dhaka",Orders[[#This Row],[Region]]="Chattogram"),"Priority","Standard")</f>
        <v>Priority</v>
      </c>
      <c r="S2854" s="1" t="str">
        <f>_xlfn.CONCAT(Orders[[#This Row],[OrderID]],Orders[[#This Row],[CustomerID]],Orders[[#This Row],[Order Value]])</f>
        <v>O01909C036499226.2375</v>
      </c>
    </row>
    <row r="2855" spans="1:19" x14ac:dyDescent="0.25">
      <c r="A2855" s="1" t="s">
        <v>3296</v>
      </c>
      <c r="B2855" s="1" t="s">
        <v>623</v>
      </c>
      <c r="C2855" s="1" t="s">
        <v>27</v>
      </c>
      <c r="D2855" s="1" t="str">
        <f>VLOOKUP(C2855,Products[],2,FALSE)</f>
        <v>Women Eco 225</v>
      </c>
      <c r="E2855" s="1" t="str">
        <f>VLOOKUP(Orders[[#This Row],[ProductID]],Products[],3,FALSE)</f>
        <v>Apparel</v>
      </c>
      <c r="F2855" s="1" t="s">
        <v>13</v>
      </c>
      <c r="G2855" s="1" t="str">
        <f>_xlfn.XLOOKUP(Orders[[#This Row],[CustomerID]],'Customers'!A:A,'Customers'!E:E)</f>
        <v>Corporate</v>
      </c>
      <c r="H2855" s="2">
        <v>45399</v>
      </c>
      <c r="I2855" s="2">
        <v>45407</v>
      </c>
      <c r="J2855">
        <v>1</v>
      </c>
      <c r="K2855">
        <v>3599.02</v>
      </c>
      <c r="L2855">
        <v>0</v>
      </c>
      <c r="M2855" s="1" t="s">
        <v>20</v>
      </c>
      <c r="N2855" s="1" t="s">
        <v>34</v>
      </c>
      <c r="O2855" s="1" t="s">
        <v>24</v>
      </c>
      <c r="P2855" s="3">
        <f>Orders[[#This Row],[Quantity]]*Orders[[#This Row],[UnitPrice]]*(1-Orders[[#This Row],[Discount]])</f>
        <v>3599.02</v>
      </c>
      <c r="Q2855" s="1" t="str">
        <f>IF(AND(Orders[[#This Row],[Order Value]]&gt;50000,Orders[[#This Row],[Status]]="Completed"),"Yes","No")</f>
        <v>No</v>
      </c>
      <c r="R2855" s="1" t="str">
        <f>IF(OR(Orders[[#This Row],[Region]]="Dhaka",Orders[[#This Row],[Region]]="Chattogram"),"Priority","Standard")</f>
        <v>Priority</v>
      </c>
      <c r="S2855" s="1" t="str">
        <f>_xlfn.CONCAT(Orders[[#This Row],[OrderID]],Orders[[#This Row],[CustomerID]],Orders[[#This Row],[Order Value]])</f>
        <v>O01688C01043599.02</v>
      </c>
    </row>
    <row r="2856" spans="1:19" x14ac:dyDescent="0.25">
      <c r="A2856" s="1" t="s">
        <v>3297</v>
      </c>
      <c r="B2856" s="1" t="s">
        <v>640</v>
      </c>
      <c r="C2856" s="1" t="s">
        <v>191</v>
      </c>
      <c r="D2856" s="1" t="str">
        <f>VLOOKUP(C2856,Products[],2,FALSE)</f>
        <v>Snacks Standard 597</v>
      </c>
      <c r="E2856" s="1" t="str">
        <f>VLOOKUP(Orders[[#This Row],[ProductID]],Products[],3,FALSE)</f>
        <v>Groceries</v>
      </c>
      <c r="F2856" s="1" t="s">
        <v>59</v>
      </c>
      <c r="G2856" s="1" t="str">
        <f>_xlfn.XLOOKUP(Orders[[#This Row],[CustomerID]],'Customers'!A:A,'Customers'!E:E)</f>
        <v>consumer</v>
      </c>
      <c r="H2856" s="2">
        <v>45690</v>
      </c>
      <c r="I2856" s="2">
        <v>45693</v>
      </c>
      <c r="J2856">
        <v>11</v>
      </c>
      <c r="K2856">
        <v>6087.68</v>
      </c>
      <c r="L2856">
        <v>0</v>
      </c>
      <c r="M2856" s="1" t="s">
        <v>14</v>
      </c>
      <c r="N2856" s="1" t="s">
        <v>15</v>
      </c>
      <c r="O2856" s="1" t="s">
        <v>29</v>
      </c>
      <c r="P2856" s="3">
        <f>Orders[[#This Row],[Quantity]]*Orders[[#This Row],[UnitPrice]]*(1-Orders[[#This Row],[Discount]])</f>
        <v>66964.48000000001</v>
      </c>
      <c r="Q2856" s="1" t="str">
        <f>IF(AND(Orders[[#This Row],[Order Value]]&gt;50000,Orders[[#This Row],[Status]]="Completed"),"Yes","No")</f>
        <v>No</v>
      </c>
      <c r="R2856" s="1" t="str">
        <f>IF(OR(Orders[[#This Row],[Region]]="Dhaka",Orders[[#This Row],[Region]]="Chattogram"),"Priority","Standard")</f>
        <v>Standard</v>
      </c>
      <c r="S2856" s="1" t="str">
        <f>_xlfn.CONCAT(Orders[[#This Row],[OrderID]],Orders[[#This Row],[CustomerID]],Orders[[#This Row],[Order Value]])</f>
        <v>O04049C003366964.48</v>
      </c>
    </row>
    <row r="2857" spans="1:19" x14ac:dyDescent="0.25">
      <c r="A2857" s="1" t="s">
        <v>3298</v>
      </c>
      <c r="B2857" s="1" t="s">
        <v>674</v>
      </c>
      <c r="C2857" s="1" t="s">
        <v>65</v>
      </c>
      <c r="D2857" s="1" t="str">
        <f>VLOOKUP(C2857,Products[],2,FALSE)</f>
        <v>Household Classic 671</v>
      </c>
      <c r="E2857" s="1" t="str">
        <f>VLOOKUP(Orders[[#This Row],[ProductID]],Products[],3,FALSE)</f>
        <v>Groceries</v>
      </c>
      <c r="F2857" s="1" t="s">
        <v>47</v>
      </c>
      <c r="G2857" s="1" t="str">
        <f>_xlfn.XLOOKUP(Orders[[#This Row],[CustomerID]],'Customers'!A:A,'Customers'!E:E)</f>
        <v>SMB</v>
      </c>
      <c r="H2857" s="2">
        <v>45856</v>
      </c>
      <c r="I2857" s="2">
        <v>45864</v>
      </c>
      <c r="J2857">
        <v>24</v>
      </c>
      <c r="K2857">
        <v>2093.31</v>
      </c>
      <c r="L2857">
        <v>0.1</v>
      </c>
      <c r="M2857" s="1" t="s">
        <v>20</v>
      </c>
      <c r="N2857" s="1" t="s">
        <v>34</v>
      </c>
      <c r="O2857" s="1" t="s">
        <v>21</v>
      </c>
      <c r="P2857" s="3">
        <f>Orders[[#This Row],[Quantity]]*Orders[[#This Row],[UnitPrice]]*(1-Orders[[#This Row],[Discount]])</f>
        <v>45215.496000000006</v>
      </c>
      <c r="Q2857" s="1" t="str">
        <f>IF(AND(Orders[[#This Row],[Order Value]]&gt;50000,Orders[[#This Row],[Status]]="Completed"),"Yes","No")</f>
        <v>No</v>
      </c>
      <c r="R2857" s="1" t="str">
        <f>IF(OR(Orders[[#This Row],[Region]]="Dhaka",Orders[[#This Row],[Region]]="Chattogram"),"Priority","Standard")</f>
        <v>Priority</v>
      </c>
      <c r="S2857" s="1" t="str">
        <f>_xlfn.CONCAT(Orders[[#This Row],[OrderID]],Orders[[#This Row],[CustomerID]],Orders[[#This Row],[Order Value]])</f>
        <v>O04687C020645215.496</v>
      </c>
    </row>
    <row r="2858" spans="1:19" x14ac:dyDescent="0.25">
      <c r="A2858" s="1" t="s">
        <v>3299</v>
      </c>
      <c r="B2858" s="1" t="s">
        <v>1142</v>
      </c>
      <c r="C2858" s="1" t="s">
        <v>78</v>
      </c>
      <c r="D2858" s="1" t="str">
        <f>VLOOKUP(C2858,Products[],2,FALSE)</f>
        <v>Personal Care Eco 185</v>
      </c>
      <c r="E2858" s="1" t="str">
        <f>VLOOKUP(Orders[[#This Row],[ProductID]],Products[],3,FALSE)</f>
        <v>Groceries</v>
      </c>
      <c r="F2858" s="1" t="s">
        <v>63</v>
      </c>
      <c r="G2858" s="1" t="str">
        <f>_xlfn.XLOOKUP(Orders[[#This Row],[CustomerID]],'Customers'!A:A,'Customers'!E:E)</f>
        <v>Home Office</v>
      </c>
      <c r="H2858" s="2">
        <v>45880</v>
      </c>
      <c r="I2858" s="2">
        <v>45881</v>
      </c>
      <c r="J2858">
        <v>6</v>
      </c>
      <c r="K2858">
        <v>4491.43</v>
      </c>
      <c r="L2858">
        <v>0</v>
      </c>
      <c r="M2858" s="1" t="s">
        <v>14</v>
      </c>
      <c r="N2858" s="1" t="s">
        <v>34</v>
      </c>
      <c r="O2858" s="1" t="s">
        <v>21</v>
      </c>
      <c r="P2858" s="3">
        <f>Orders[[#This Row],[Quantity]]*Orders[[#This Row],[UnitPrice]]*(1-Orders[[#This Row],[Discount]])</f>
        <v>26948.58</v>
      </c>
      <c r="Q2858" s="1" t="str">
        <f>IF(AND(Orders[[#This Row],[Order Value]]&gt;50000,Orders[[#This Row],[Status]]="Completed"),"Yes","No")</f>
        <v>No</v>
      </c>
      <c r="R2858" s="1" t="str">
        <f>IF(OR(Orders[[#This Row],[Region]]="Dhaka",Orders[[#This Row],[Region]]="Chattogram"),"Priority","Standard")</f>
        <v>Standard</v>
      </c>
      <c r="S2858" s="1" t="str">
        <f>_xlfn.CONCAT(Orders[[#This Row],[OrderID]],Orders[[#This Row],[CustomerID]],Orders[[#This Row],[Order Value]])</f>
        <v>O00683C019726948.58</v>
      </c>
    </row>
    <row r="2859" spans="1:19" x14ac:dyDescent="0.25">
      <c r="A2859" s="1" t="s">
        <v>3300</v>
      </c>
      <c r="B2859" s="1" t="s">
        <v>508</v>
      </c>
      <c r="C2859" s="1" t="s">
        <v>78</v>
      </c>
      <c r="D2859" s="1" t="str">
        <f>VLOOKUP(C2859,Products[],2,FALSE)</f>
        <v>Personal Care Eco 185</v>
      </c>
      <c r="E2859" s="1" t="str">
        <f>VLOOKUP(Orders[[#This Row],[ProductID]],Products[],3,FALSE)</f>
        <v>Groceries</v>
      </c>
      <c r="F2859" s="1" t="s">
        <v>125</v>
      </c>
      <c r="G2859" s="1" t="str">
        <f>_xlfn.XLOOKUP(Orders[[#This Row],[CustomerID]],'Customers'!A:A,'Customers'!E:E)</f>
        <v>Consumer</v>
      </c>
      <c r="H2859" s="2">
        <v>45877</v>
      </c>
      <c r="I2859" s="2">
        <v>45876</v>
      </c>
      <c r="J2859">
        <v>7</v>
      </c>
      <c r="K2859">
        <v>7107.81</v>
      </c>
      <c r="L2859">
        <v>0.05</v>
      </c>
      <c r="M2859" s="1" t="s">
        <v>20</v>
      </c>
      <c r="N2859" s="1" t="s">
        <v>34</v>
      </c>
      <c r="O2859" s="1" t="s">
        <v>35</v>
      </c>
      <c r="P2859" s="3">
        <f>Orders[[#This Row],[Quantity]]*Orders[[#This Row],[UnitPrice]]*(1-Orders[[#This Row],[Discount]])</f>
        <v>47266.936500000003</v>
      </c>
      <c r="Q2859" s="1" t="str">
        <f>IF(AND(Orders[[#This Row],[Order Value]]&gt;50000,Orders[[#This Row],[Status]]="Completed"),"Yes","No")</f>
        <v>No</v>
      </c>
      <c r="R2859" s="1" t="str">
        <f>IF(OR(Orders[[#This Row],[Region]]="Dhaka",Orders[[#This Row],[Region]]="Chattogram"),"Priority","Standard")</f>
        <v>Priority</v>
      </c>
      <c r="S2859" s="1" t="str">
        <f>_xlfn.CONCAT(Orders[[#This Row],[OrderID]],Orders[[#This Row],[CustomerID]],Orders[[#This Row],[Order Value]])</f>
        <v>O04785C027447266.9365</v>
      </c>
    </row>
    <row r="2860" spans="1:19" x14ac:dyDescent="0.25">
      <c r="A2860" s="1" t="s">
        <v>3301</v>
      </c>
      <c r="B2860" s="1" t="s">
        <v>206</v>
      </c>
      <c r="C2860" s="1" t="s">
        <v>154</v>
      </c>
      <c r="D2860" s="1" t="str">
        <f>VLOOKUP(C2860,Products[],2,FALSE)</f>
        <v>Household Standard 873</v>
      </c>
      <c r="E2860" s="1" t="str">
        <f>VLOOKUP(Orders[[#This Row],[ProductID]],Products[],3,FALSE)</f>
        <v>Groceries</v>
      </c>
      <c r="F2860" s="1" t="s">
        <v>33</v>
      </c>
      <c r="G2860" s="1" t="str">
        <f>_xlfn.XLOOKUP(Orders[[#This Row],[CustomerID]],'Customers'!A:A,'Customers'!E:E)</f>
        <v>SMB</v>
      </c>
      <c r="H2860" s="2">
        <v>45617</v>
      </c>
      <c r="I2860" s="2">
        <v>45616</v>
      </c>
      <c r="J2860">
        <v>20</v>
      </c>
      <c r="K2860">
        <v>6013.26</v>
      </c>
      <c r="L2860">
        <v>0.2</v>
      </c>
      <c r="M2860" s="1" t="s">
        <v>14</v>
      </c>
      <c r="N2860" s="1" t="s">
        <v>34</v>
      </c>
      <c r="O2860" s="1" t="s">
        <v>35</v>
      </c>
      <c r="P2860" s="3">
        <f>Orders[[#This Row],[Quantity]]*Orders[[#This Row],[UnitPrice]]*(1-Orders[[#This Row],[Discount]])</f>
        <v>96212.160000000018</v>
      </c>
      <c r="Q2860" s="1" t="str">
        <f>IF(AND(Orders[[#This Row],[Order Value]]&gt;50000,Orders[[#This Row],[Status]]="Completed"),"Yes","No")</f>
        <v>Yes</v>
      </c>
      <c r="R2860" s="1" t="str">
        <f>IF(OR(Orders[[#This Row],[Region]]="Dhaka",Orders[[#This Row],[Region]]="Chattogram"),"Priority","Standard")</f>
        <v>Standard</v>
      </c>
      <c r="S2860" s="1" t="str">
        <f>_xlfn.CONCAT(Orders[[#This Row],[OrderID]],Orders[[#This Row],[CustomerID]],Orders[[#This Row],[Order Value]])</f>
        <v>O00626C029196212.16</v>
      </c>
    </row>
    <row r="2861" spans="1:19" x14ac:dyDescent="0.25">
      <c r="A2861" s="1" t="s">
        <v>3302</v>
      </c>
      <c r="B2861" s="1" t="s">
        <v>1210</v>
      </c>
      <c r="C2861" s="1" t="s">
        <v>76</v>
      </c>
      <c r="D2861" s="1" t="str">
        <f>VLOOKUP(C2861,Products[],2,FALSE)</f>
        <v>Mobile Accessories Mini 994</v>
      </c>
      <c r="E2861" s="1" t="str">
        <f>VLOOKUP(Orders[[#This Row],[ProductID]],Products[],3,FALSE)</f>
        <v>Electronics</v>
      </c>
      <c r="F2861" s="1" t="s">
        <v>33</v>
      </c>
      <c r="G2861" s="1" t="str">
        <f>_xlfn.XLOOKUP(Orders[[#This Row],[CustomerID]],'Customers'!A:A,'Customers'!E:E)</f>
        <v>Consumer</v>
      </c>
      <c r="H2861" s="2">
        <v>45539</v>
      </c>
      <c r="I2861" s="2">
        <v>45539</v>
      </c>
      <c r="J2861">
        <v>5</v>
      </c>
      <c r="K2861">
        <v>6198.18</v>
      </c>
      <c r="L2861">
        <v>0</v>
      </c>
      <c r="M2861" s="1" t="s">
        <v>20</v>
      </c>
      <c r="N2861" s="1" t="s">
        <v>84</v>
      </c>
      <c r="O2861" s="1" t="s">
        <v>24</v>
      </c>
      <c r="P2861" s="3">
        <f>Orders[[#This Row],[Quantity]]*Orders[[#This Row],[UnitPrice]]*(1-Orders[[#This Row],[Discount]])</f>
        <v>30990.9</v>
      </c>
      <c r="Q2861" s="1" t="str">
        <f>IF(AND(Orders[[#This Row],[Order Value]]&gt;50000,Orders[[#This Row],[Status]]="Completed"),"Yes","No")</f>
        <v>No</v>
      </c>
      <c r="R2861" s="1" t="str">
        <f>IF(OR(Orders[[#This Row],[Region]]="Dhaka",Orders[[#This Row],[Region]]="Chattogram"),"Priority","Standard")</f>
        <v>Priority</v>
      </c>
      <c r="S2861" s="1" t="str">
        <f>_xlfn.CONCAT(Orders[[#This Row],[OrderID]],Orders[[#This Row],[CustomerID]],Orders[[#This Row],[Order Value]])</f>
        <v>O01809C045130990.9</v>
      </c>
    </row>
    <row r="2862" spans="1:19" x14ac:dyDescent="0.25">
      <c r="A2862" s="1" t="s">
        <v>3303</v>
      </c>
      <c r="B2862" s="1" t="s">
        <v>692</v>
      </c>
      <c r="C2862" s="1" t="s">
        <v>151</v>
      </c>
      <c r="D2862" s="1" t="str">
        <f>VLOOKUP(C2862,Products[],2,FALSE)</f>
        <v>Paper Lite 570</v>
      </c>
      <c r="E2862" s="1" t="str">
        <f>VLOOKUP(Orders[[#This Row],[ProductID]],Products[],3,FALSE)</f>
        <v>Office Supplies</v>
      </c>
      <c r="F2862" s="1" t="s">
        <v>47</v>
      </c>
      <c r="G2862" s="1" t="str">
        <f>_xlfn.XLOOKUP(Orders[[#This Row],[CustomerID]],'Customers'!A:A,'Customers'!E:E)</f>
        <v>Corporate</v>
      </c>
      <c r="H2862" s="2">
        <v>45449</v>
      </c>
      <c r="I2862" s="2">
        <v>45449</v>
      </c>
      <c r="J2862">
        <v>4</v>
      </c>
      <c r="K2862">
        <v>3655.96</v>
      </c>
      <c r="L2862">
        <v>0.15</v>
      </c>
      <c r="M2862" s="1" t="s">
        <v>43</v>
      </c>
      <c r="N2862" s="1" t="s">
        <v>15</v>
      </c>
      <c r="O2862" s="1" t="s">
        <v>24</v>
      </c>
      <c r="P2862" s="3">
        <f>Orders[[#This Row],[Quantity]]*Orders[[#This Row],[UnitPrice]]*(1-Orders[[#This Row],[Discount]])</f>
        <v>12430.263999999999</v>
      </c>
      <c r="Q2862" s="1" t="str">
        <f>IF(AND(Orders[[#This Row],[Order Value]]&gt;50000,Orders[[#This Row],[Status]]="Completed"),"Yes","No")</f>
        <v>No</v>
      </c>
      <c r="R2862" s="1" t="str">
        <f>IF(OR(Orders[[#This Row],[Region]]="Dhaka",Orders[[#This Row],[Region]]="Chattogram"),"Priority","Standard")</f>
        <v>Standard</v>
      </c>
      <c r="S2862" s="1" t="str">
        <f>_xlfn.CONCAT(Orders[[#This Row],[OrderID]],Orders[[#This Row],[CustomerID]],Orders[[#This Row],[Order Value]])</f>
        <v>O03571C026412430.264</v>
      </c>
    </row>
    <row r="2863" spans="1:19" x14ac:dyDescent="0.25">
      <c r="A2863" s="1" t="s">
        <v>3304</v>
      </c>
      <c r="B2863" s="1" t="s">
        <v>1007</v>
      </c>
      <c r="C2863" s="1" t="s">
        <v>473</v>
      </c>
      <c r="D2863" s="1" t="str">
        <f>VLOOKUP(C2863,Products[],2,FALSE)</f>
        <v>Laptops Prime 770</v>
      </c>
      <c r="E2863" s="1" t="str">
        <f>VLOOKUP(Orders[[#This Row],[ProductID]],Products[],3,FALSE)</f>
        <v>Electronics</v>
      </c>
      <c r="F2863" s="1" t="s">
        <v>59</v>
      </c>
      <c r="G2863" s="1" t="str">
        <f>_xlfn.XLOOKUP(Orders[[#This Row],[CustomerID]],'Customers'!A:A,'Customers'!E:E)</f>
        <v>Home Office</v>
      </c>
      <c r="H2863" s="2">
        <v>45477</v>
      </c>
      <c r="I2863" s="2">
        <v>45476</v>
      </c>
      <c r="J2863">
        <v>17</v>
      </c>
      <c r="K2863">
        <v>7589.47</v>
      </c>
      <c r="L2863">
        <v>0</v>
      </c>
      <c r="M2863" s="1" t="s">
        <v>52</v>
      </c>
      <c r="N2863" s="1" t="s">
        <v>28</v>
      </c>
      <c r="O2863" s="1" t="s">
        <v>35</v>
      </c>
      <c r="P2863" s="3">
        <f>Orders[[#This Row],[Quantity]]*Orders[[#This Row],[UnitPrice]]*(1-Orders[[#This Row],[Discount]])</f>
        <v>129020.99</v>
      </c>
      <c r="Q2863" s="1" t="str">
        <f>IF(AND(Orders[[#This Row],[Order Value]]&gt;50000,Orders[[#This Row],[Status]]="Completed"),"Yes","No")</f>
        <v>No</v>
      </c>
      <c r="R2863" s="1" t="str">
        <f>IF(OR(Orders[[#This Row],[Region]]="Dhaka",Orders[[#This Row],[Region]]="Chattogram"),"Priority","Standard")</f>
        <v>Priority</v>
      </c>
      <c r="S2863" s="1" t="str">
        <f>_xlfn.CONCAT(Orders[[#This Row],[OrderID]],Orders[[#This Row],[CustomerID]],Orders[[#This Row],[Order Value]])</f>
        <v>O05017C0307129020.99</v>
      </c>
    </row>
    <row r="2864" spans="1:19" x14ac:dyDescent="0.25">
      <c r="A2864" s="1" t="s">
        <v>3305</v>
      </c>
      <c r="B2864" s="1" t="s">
        <v>497</v>
      </c>
      <c r="C2864" s="1" t="s">
        <v>141</v>
      </c>
      <c r="D2864" s="1" t="str">
        <f>VLOOKUP(C2864,Products[],2,FALSE)</f>
        <v>Footwear Deluxe 366</v>
      </c>
      <c r="E2864" s="1" t="str">
        <f>VLOOKUP(Orders[[#This Row],[ProductID]],Products[],3,FALSE)</f>
        <v>Apparel</v>
      </c>
      <c r="F2864" s="1" t="s">
        <v>42</v>
      </c>
      <c r="G2864" s="1" t="str">
        <f>_xlfn.XLOOKUP(Orders[[#This Row],[CustomerID]],'Customers'!A:A,'Customers'!E:E)</f>
        <v>Consumer</v>
      </c>
      <c r="H2864" s="2">
        <v>45380</v>
      </c>
      <c r="I2864" s="2">
        <v>45391</v>
      </c>
      <c r="J2864">
        <v>18</v>
      </c>
      <c r="K2864">
        <v>2536.83</v>
      </c>
      <c r="L2864">
        <v>0.15</v>
      </c>
      <c r="M2864" s="1" t="s">
        <v>14</v>
      </c>
      <c r="N2864" s="1" t="s">
        <v>34</v>
      </c>
      <c r="O2864" s="1" t="s">
        <v>35</v>
      </c>
      <c r="P2864" s="3">
        <f>Orders[[#This Row],[Quantity]]*Orders[[#This Row],[UnitPrice]]*(1-Orders[[#This Row],[Discount]])</f>
        <v>38813.499000000003</v>
      </c>
      <c r="Q2864" s="1" t="str">
        <f>IF(AND(Orders[[#This Row],[Order Value]]&gt;50000,Orders[[#This Row],[Status]]="Completed"),"Yes","No")</f>
        <v>No</v>
      </c>
      <c r="R2864" s="1" t="str">
        <f>IF(OR(Orders[[#This Row],[Region]]="Dhaka",Orders[[#This Row],[Region]]="Chattogram"),"Priority","Standard")</f>
        <v>Standard</v>
      </c>
      <c r="S2864" s="1" t="str">
        <f>_xlfn.CONCAT(Orders[[#This Row],[OrderID]],Orders[[#This Row],[CustomerID]],Orders[[#This Row],[Order Value]])</f>
        <v>O00596C031638813.499</v>
      </c>
    </row>
    <row r="2865" spans="1:19" x14ac:dyDescent="0.25">
      <c r="A2865" s="1" t="s">
        <v>3306</v>
      </c>
      <c r="B2865" s="1" t="s">
        <v>1555</v>
      </c>
      <c r="C2865" s="1" t="s">
        <v>131</v>
      </c>
      <c r="D2865" s="1" t="str">
        <f>VLOOKUP(C2865,Products[],2,FALSE)</f>
        <v>Tables Plus 844</v>
      </c>
      <c r="E2865" s="1" t="str">
        <f>VLOOKUP(Orders[[#This Row],[ProductID]],Products[],3,FALSE)</f>
        <v>Furniture</v>
      </c>
      <c r="F2865" s="1" t="s">
        <v>19</v>
      </c>
      <c r="G2865" s="1" t="str">
        <f>_xlfn.XLOOKUP(Orders[[#This Row],[CustomerID]],'Customers'!A:A,'Customers'!E:E)</f>
        <v>Home Office</v>
      </c>
      <c r="H2865" s="2">
        <v>45631</v>
      </c>
      <c r="I2865" s="2">
        <v>45645</v>
      </c>
      <c r="J2865">
        <v>21</v>
      </c>
      <c r="K2865">
        <v>5905.91</v>
      </c>
      <c r="L2865">
        <v>0</v>
      </c>
      <c r="M2865" s="1" t="s">
        <v>39</v>
      </c>
      <c r="N2865" s="1" t="s">
        <v>34</v>
      </c>
      <c r="O2865" s="1" t="s">
        <v>29</v>
      </c>
      <c r="P2865" s="3">
        <f>Orders[[#This Row],[Quantity]]*Orders[[#This Row],[UnitPrice]]*(1-Orders[[#This Row],[Discount]])</f>
        <v>124024.11</v>
      </c>
      <c r="Q2865" s="1" t="str">
        <f>IF(AND(Orders[[#This Row],[Order Value]]&gt;50000,Orders[[#This Row],[Status]]="Completed"),"Yes","No")</f>
        <v>Yes</v>
      </c>
      <c r="R2865" s="1" t="str">
        <f>IF(OR(Orders[[#This Row],[Region]]="Dhaka",Orders[[#This Row],[Region]]="Chattogram"),"Priority","Standard")</f>
        <v>Standard</v>
      </c>
      <c r="S2865" s="1" t="str">
        <f>_xlfn.CONCAT(Orders[[#This Row],[OrderID]],Orders[[#This Row],[CustomerID]],Orders[[#This Row],[Order Value]])</f>
        <v>O02038C0199124024.11</v>
      </c>
    </row>
    <row r="2866" spans="1:19" x14ac:dyDescent="0.25">
      <c r="A2866" s="1" t="s">
        <v>3307</v>
      </c>
      <c r="B2866" s="1" t="s">
        <v>390</v>
      </c>
      <c r="C2866" s="1" t="s">
        <v>76</v>
      </c>
      <c r="D2866" s="1" t="str">
        <f>VLOOKUP(C2866,Products[],2,FALSE)</f>
        <v>Mobile Accessories Mini 994</v>
      </c>
      <c r="E2866" s="1" t="str">
        <f>VLOOKUP(Orders[[#This Row],[ProductID]],Products[],3,FALSE)</f>
        <v>Electronics</v>
      </c>
      <c r="F2866" s="1" t="s">
        <v>82</v>
      </c>
      <c r="G2866" s="1" t="str">
        <f>_xlfn.XLOOKUP(Orders[[#This Row],[CustomerID]],'Customers'!A:A,'Customers'!E:E)</f>
        <v>Corporate</v>
      </c>
      <c r="H2866" s="2">
        <v>45870</v>
      </c>
      <c r="I2866" s="2">
        <v>45873</v>
      </c>
      <c r="J2866">
        <v>16</v>
      </c>
      <c r="K2866">
        <v>3231.41</v>
      </c>
      <c r="L2866">
        <v>0.1</v>
      </c>
      <c r="M2866" s="1" t="s">
        <v>39</v>
      </c>
      <c r="N2866" s="1" t="s">
        <v>28</v>
      </c>
      <c r="O2866" s="1" t="s">
        <v>29</v>
      </c>
      <c r="P2866" s="3">
        <f>Orders[[#This Row],[Quantity]]*Orders[[#This Row],[UnitPrice]]*(1-Orders[[#This Row],[Discount]])</f>
        <v>46532.303999999996</v>
      </c>
      <c r="Q2866" s="1" t="str">
        <f>IF(AND(Orders[[#This Row],[Order Value]]&gt;50000,Orders[[#This Row],[Status]]="Completed"),"Yes","No")</f>
        <v>No</v>
      </c>
      <c r="R2866" s="1" t="str">
        <f>IF(OR(Orders[[#This Row],[Region]]="Dhaka",Orders[[#This Row],[Region]]="Chattogram"),"Priority","Standard")</f>
        <v>Standard</v>
      </c>
      <c r="S2866" s="1" t="str">
        <f>_xlfn.CONCAT(Orders[[#This Row],[OrderID]],Orders[[#This Row],[CustomerID]],Orders[[#This Row],[Order Value]])</f>
        <v>O04002C022746532.304</v>
      </c>
    </row>
    <row r="2867" spans="1:19" x14ac:dyDescent="0.25">
      <c r="A2867" s="1" t="s">
        <v>3308</v>
      </c>
      <c r="B2867" s="1" t="s">
        <v>564</v>
      </c>
      <c r="C2867" s="1" t="s">
        <v>46</v>
      </c>
      <c r="D2867" s="1" t="str">
        <f>VLOOKUP(C2867,Products[],2,FALSE)</f>
        <v>Tables Max 631</v>
      </c>
      <c r="E2867" s="1" t="str">
        <f>VLOOKUP(Orders[[#This Row],[ProductID]],Products[],3,FALSE)</f>
        <v>Furniture</v>
      </c>
      <c r="F2867" s="1" t="s">
        <v>55</v>
      </c>
      <c r="G2867" s="1" t="str">
        <f>_xlfn.XLOOKUP(Orders[[#This Row],[CustomerID]],'Customers'!A:A,'Customers'!E:E)</f>
        <v>Home Office</v>
      </c>
      <c r="H2867" s="2">
        <v>45403</v>
      </c>
      <c r="I2867" s="2">
        <v>45405</v>
      </c>
      <c r="J2867">
        <v>17</v>
      </c>
      <c r="K2867">
        <v>3802.27</v>
      </c>
      <c r="L2867">
        <v>0</v>
      </c>
      <c r="M2867" s="1" t="s">
        <v>39</v>
      </c>
      <c r="N2867" s="1" t="s">
        <v>28</v>
      </c>
      <c r="O2867" s="1" t="s">
        <v>24</v>
      </c>
      <c r="P2867" s="3">
        <f>Orders[[#This Row],[Quantity]]*Orders[[#This Row],[UnitPrice]]*(1-Orders[[#This Row],[Discount]])</f>
        <v>64638.59</v>
      </c>
      <c r="Q2867" s="1" t="str">
        <f>IF(AND(Orders[[#This Row],[Order Value]]&gt;50000,Orders[[#This Row],[Status]]="Completed"),"Yes","No")</f>
        <v>No</v>
      </c>
      <c r="R2867" s="1" t="str">
        <f>IF(OR(Orders[[#This Row],[Region]]="Dhaka",Orders[[#This Row],[Region]]="Chattogram"),"Priority","Standard")</f>
        <v>Standard</v>
      </c>
      <c r="S2867" s="1" t="str">
        <f>_xlfn.CONCAT(Orders[[#This Row],[OrderID]],Orders[[#This Row],[CustomerID]],Orders[[#This Row],[Order Value]])</f>
        <v>O02026C031264638.59</v>
      </c>
    </row>
    <row r="2868" spans="1:19" x14ac:dyDescent="0.25">
      <c r="A2868" s="1" t="s">
        <v>3309</v>
      </c>
      <c r="B2868" s="1" t="s">
        <v>485</v>
      </c>
      <c r="C2868" s="1" t="s">
        <v>121</v>
      </c>
      <c r="D2868" s="1" t="str">
        <f>VLOOKUP(C2868,Products[],2,FALSE)</f>
        <v>Storage Max 865</v>
      </c>
      <c r="E2868" s="1" t="str">
        <f>VLOOKUP(Orders[[#This Row],[ProductID]],Products[],3,FALSE)</f>
        <v>Furniture</v>
      </c>
      <c r="F2868" s="1" t="s">
        <v>125</v>
      </c>
      <c r="G2868" s="1" t="str">
        <f>_xlfn.XLOOKUP(Orders[[#This Row],[CustomerID]],'Customers'!A:A,'Customers'!E:E)</f>
        <v>SMB</v>
      </c>
      <c r="H2868" s="2">
        <v>45656</v>
      </c>
      <c r="I2868" s="2">
        <v>45660</v>
      </c>
      <c r="J2868">
        <v>24</v>
      </c>
      <c r="K2868">
        <v>1558.82</v>
      </c>
      <c r="L2868">
        <v>0.1</v>
      </c>
      <c r="M2868" s="1" t="s">
        <v>52</v>
      </c>
      <c r="N2868" s="1" t="s">
        <v>34</v>
      </c>
      <c r="O2868" s="1" t="s">
        <v>21</v>
      </c>
      <c r="P2868" s="3">
        <f>Orders[[#This Row],[Quantity]]*Orders[[#This Row],[UnitPrice]]*(1-Orders[[#This Row],[Discount]])</f>
        <v>33670.512000000002</v>
      </c>
      <c r="Q2868" s="1" t="str">
        <f>IF(AND(Orders[[#This Row],[Order Value]]&gt;50000,Orders[[#This Row],[Status]]="Completed"),"Yes","No")</f>
        <v>No</v>
      </c>
      <c r="R2868" s="1" t="str">
        <f>IF(OR(Orders[[#This Row],[Region]]="Dhaka",Orders[[#This Row],[Region]]="Chattogram"),"Priority","Standard")</f>
        <v>Priority</v>
      </c>
      <c r="S2868" s="1" t="str">
        <f>_xlfn.CONCAT(Orders[[#This Row],[OrderID]],Orders[[#This Row],[CustomerID]],Orders[[#This Row],[Order Value]])</f>
        <v>O05830C048933670.512</v>
      </c>
    </row>
    <row r="2869" spans="1:19" x14ac:dyDescent="0.25">
      <c r="A2869" s="1" t="s">
        <v>3310</v>
      </c>
      <c r="B2869" s="1" t="s">
        <v>288</v>
      </c>
      <c r="C2869" s="1" t="s">
        <v>27</v>
      </c>
      <c r="D2869" s="1" t="str">
        <f>VLOOKUP(C2869,Products[],2,FALSE)</f>
        <v>Women Eco 225</v>
      </c>
      <c r="E2869" s="1" t="str">
        <f>VLOOKUP(Orders[[#This Row],[ProductID]],Products[],3,FALSE)</f>
        <v>Apparel</v>
      </c>
      <c r="F2869" s="1" t="s">
        <v>47</v>
      </c>
      <c r="G2869" s="1" t="str">
        <f>_xlfn.XLOOKUP(Orders[[#This Row],[CustomerID]],'Customers'!A:A,'Customers'!E:E)</f>
        <v>Corporate</v>
      </c>
      <c r="H2869" s="2">
        <v>45985</v>
      </c>
      <c r="I2869" s="2">
        <v>45994</v>
      </c>
      <c r="J2869">
        <v>11</v>
      </c>
      <c r="K2869">
        <v>6325.78</v>
      </c>
      <c r="L2869">
        <v>0.15</v>
      </c>
      <c r="M2869" s="1" t="s">
        <v>14</v>
      </c>
      <c r="N2869" s="1" t="s">
        <v>84</v>
      </c>
      <c r="O2869" s="1" t="s">
        <v>35</v>
      </c>
      <c r="P2869" s="3">
        <f>Orders[[#This Row],[Quantity]]*Orders[[#This Row],[UnitPrice]]*(1-Orders[[#This Row],[Discount]])</f>
        <v>59146.042999999998</v>
      </c>
      <c r="Q2869" s="1" t="str">
        <f>IF(AND(Orders[[#This Row],[Order Value]]&gt;50000,Orders[[#This Row],[Status]]="Completed"),"Yes","No")</f>
        <v>No</v>
      </c>
      <c r="R2869" s="1" t="str">
        <f>IF(OR(Orders[[#This Row],[Region]]="Dhaka",Orders[[#This Row],[Region]]="Chattogram"),"Priority","Standard")</f>
        <v>Standard</v>
      </c>
      <c r="S2869" s="1" t="str">
        <f>_xlfn.CONCAT(Orders[[#This Row],[OrderID]],Orders[[#This Row],[CustomerID]],Orders[[#This Row],[Order Value]])</f>
        <v>O02146C009059146.043</v>
      </c>
    </row>
    <row r="2870" spans="1:19" hidden="1" x14ac:dyDescent="0.25">
      <c r="A2870" s="1" t="s">
        <v>3311</v>
      </c>
      <c r="B2870" s="1" t="s">
        <v>468</v>
      </c>
      <c r="C2870" s="1" t="s">
        <v>38</v>
      </c>
      <c r="D2870" s="1" t="e">
        <f>VLOOKUP(C2870,Products[],2,FALSE)</f>
        <v>#N/A</v>
      </c>
      <c r="E2870" s="1" t="e">
        <f>VLOOKUP(Orders[[#This Row],[ProductID]],Products[],3,FALSE)</f>
        <v>#N/A</v>
      </c>
      <c r="F2870" s="1" t="s">
        <v>33</v>
      </c>
      <c r="G2870" s="1" t="str">
        <f>_xlfn.XLOOKUP(Orders[[#This Row],[CustomerID]],'Customers'!A:A,'Customers'!E:E)</f>
        <v>Corporate</v>
      </c>
      <c r="H2870" s="2">
        <v>45783</v>
      </c>
      <c r="I2870" s="2">
        <v>45795</v>
      </c>
      <c r="J2870">
        <v>4</v>
      </c>
      <c r="K2870">
        <v>6657.15</v>
      </c>
      <c r="L2870">
        <v>0.1</v>
      </c>
      <c r="M2870" s="1" t="s">
        <v>20</v>
      </c>
      <c r="N2870" s="1" t="s">
        <v>34</v>
      </c>
      <c r="O2870" s="1" t="s">
        <v>29</v>
      </c>
      <c r="P2870" s="3">
        <f>Orders[[#This Row],[Quantity]]*Orders[[#This Row],[UnitPrice]]*(1-Orders[[#This Row],[Discount]])</f>
        <v>23965.739999999998</v>
      </c>
      <c r="Q2870" s="1" t="str">
        <f>IF(AND(Orders[[#This Row],[Order Value]]&gt;50000,Orders[[#This Row],[Status]]="Completed"),"Yes","No")</f>
        <v>No</v>
      </c>
      <c r="R2870" s="1" t="str">
        <f>IF(OR(Orders[[#This Row],[Region]]="Dhaka",Orders[[#This Row],[Region]]="Chattogram"),"Priority","Standard")</f>
        <v>Priority</v>
      </c>
      <c r="S2870" s="1" t="str">
        <f>_xlfn.CONCAT(Orders[[#This Row],[OrderID]],Orders[[#This Row],[CustomerID]],Orders[[#This Row],[Order Value]])</f>
        <v>O00353C025523965.74</v>
      </c>
    </row>
    <row r="2871" spans="1:19" x14ac:dyDescent="0.25">
      <c r="A2871" s="1" t="s">
        <v>3312</v>
      </c>
      <c r="B2871" s="1" t="s">
        <v>522</v>
      </c>
      <c r="C2871" s="1" t="s">
        <v>12</v>
      </c>
      <c r="D2871" s="1" t="str">
        <f>VLOOKUP(C2871,Products[],2,FALSE)</f>
        <v>Beverages Plus 578</v>
      </c>
      <c r="E2871" s="1" t="str">
        <f>VLOOKUP(Orders[[#This Row],[ProductID]],Products[],3,FALSE)</f>
        <v>Groceries</v>
      </c>
      <c r="F2871" s="1" t="s">
        <v>33</v>
      </c>
      <c r="G2871" s="1" t="str">
        <f>_xlfn.XLOOKUP(Orders[[#This Row],[CustomerID]],'Customers'!A:A,'Customers'!E:E)</f>
        <v>Home Office</v>
      </c>
      <c r="H2871" s="2">
        <v>45766</v>
      </c>
      <c r="I2871" s="2">
        <v>45779</v>
      </c>
      <c r="J2871">
        <v>23</v>
      </c>
      <c r="K2871">
        <v>5914.98</v>
      </c>
      <c r="L2871">
        <v>0.15</v>
      </c>
      <c r="M2871" s="1" t="s">
        <v>20</v>
      </c>
      <c r="N2871" s="1" t="s">
        <v>34</v>
      </c>
      <c r="O2871" s="1" t="s">
        <v>24</v>
      </c>
      <c r="P2871" s="3">
        <f>Orders[[#This Row],[Quantity]]*Orders[[#This Row],[UnitPrice]]*(1-Orders[[#This Row],[Discount]])</f>
        <v>115637.85899999998</v>
      </c>
      <c r="Q2871" s="1" t="str">
        <f>IF(AND(Orders[[#This Row],[Order Value]]&gt;50000,Orders[[#This Row],[Status]]="Completed"),"Yes","No")</f>
        <v>Yes</v>
      </c>
      <c r="R2871" s="1" t="str">
        <f>IF(OR(Orders[[#This Row],[Region]]="Dhaka",Orders[[#This Row],[Region]]="Chattogram"),"Priority","Standard")</f>
        <v>Priority</v>
      </c>
      <c r="S2871" s="1" t="str">
        <f>_xlfn.CONCAT(Orders[[#This Row],[OrderID]],Orders[[#This Row],[CustomerID]],Orders[[#This Row],[Order Value]])</f>
        <v>O05666C0003115637.859</v>
      </c>
    </row>
    <row r="2872" spans="1:19" x14ac:dyDescent="0.25">
      <c r="A2872" s="1" t="s">
        <v>3313</v>
      </c>
      <c r="B2872" s="1" t="s">
        <v>326</v>
      </c>
      <c r="C2872" s="1" t="s">
        <v>54</v>
      </c>
      <c r="D2872" s="1" t="str">
        <f>VLOOKUP(C2872,Products[],2,FALSE)</f>
        <v>Women Lite 643</v>
      </c>
      <c r="E2872" s="1" t="str">
        <f>VLOOKUP(Orders[[#This Row],[ProductID]],Products[],3,FALSE)</f>
        <v>Apparel</v>
      </c>
      <c r="F2872" s="1" t="s">
        <v>152</v>
      </c>
      <c r="G2872" s="1" t="str">
        <f>_xlfn.XLOOKUP(Orders[[#This Row],[CustomerID]],'Customers'!A:A,'Customers'!E:E)</f>
        <v>SMB</v>
      </c>
      <c r="H2872" s="2">
        <v>45383</v>
      </c>
      <c r="I2872" s="2">
        <v>45389</v>
      </c>
      <c r="J2872">
        <v>2</v>
      </c>
      <c r="K2872">
        <v>5703.26</v>
      </c>
      <c r="L2872">
        <v>0.15</v>
      </c>
      <c r="M2872" s="1" t="s">
        <v>43</v>
      </c>
      <c r="N2872" s="1" t="s">
        <v>84</v>
      </c>
      <c r="O2872" s="1" t="s">
        <v>24</v>
      </c>
      <c r="P2872" s="3">
        <f>Orders[[#This Row],[Quantity]]*Orders[[#This Row],[UnitPrice]]*(1-Orders[[#This Row],[Discount]])</f>
        <v>9695.5419999999995</v>
      </c>
      <c r="Q2872" s="1" t="str">
        <f>IF(AND(Orders[[#This Row],[Order Value]]&gt;50000,Orders[[#This Row],[Status]]="Completed"),"Yes","No")</f>
        <v>No</v>
      </c>
      <c r="R2872" s="1" t="str">
        <f>IF(OR(Orders[[#This Row],[Region]]="Dhaka",Orders[[#This Row],[Region]]="Chattogram"),"Priority","Standard")</f>
        <v>Standard</v>
      </c>
      <c r="S2872" s="1" t="str">
        <f>_xlfn.CONCAT(Orders[[#This Row],[OrderID]],Orders[[#This Row],[CustomerID]],Orders[[#This Row],[Order Value]])</f>
        <v>O01259C00229695.542</v>
      </c>
    </row>
    <row r="2873" spans="1:19" x14ac:dyDescent="0.25">
      <c r="A2873" s="1" t="s">
        <v>3314</v>
      </c>
      <c r="B2873" s="1" t="s">
        <v>99</v>
      </c>
      <c r="C2873" s="1" t="s">
        <v>114</v>
      </c>
      <c r="D2873" s="1" t="str">
        <f>VLOOKUP(C2873,Products[],2,FALSE)</f>
        <v>Snacks Standard 963</v>
      </c>
      <c r="E2873" s="1" t="str">
        <f>VLOOKUP(Orders[[#This Row],[ProductID]],Products[],3,FALSE)</f>
        <v>Groceries</v>
      </c>
      <c r="F2873" s="1" t="s">
        <v>19</v>
      </c>
      <c r="G2873" s="1" t="str">
        <f>_xlfn.XLOOKUP(Orders[[#This Row],[CustomerID]],'Customers'!A:A,'Customers'!E:E)</f>
        <v>Home Office</v>
      </c>
      <c r="H2873" s="2">
        <v>45422</v>
      </c>
      <c r="I2873" s="2">
        <v>45434</v>
      </c>
      <c r="J2873">
        <v>15</v>
      </c>
      <c r="K2873">
        <v>7344.11</v>
      </c>
      <c r="L2873">
        <v>0.1</v>
      </c>
      <c r="M2873" s="1" t="s">
        <v>43</v>
      </c>
      <c r="N2873" s="1" t="s">
        <v>34</v>
      </c>
      <c r="O2873" s="1" t="s">
        <v>29</v>
      </c>
      <c r="P2873" s="3">
        <f>Orders[[#This Row],[Quantity]]*Orders[[#This Row],[UnitPrice]]*(1-Orders[[#This Row],[Discount]])</f>
        <v>99145.485000000001</v>
      </c>
      <c r="Q2873" s="1" t="str">
        <f>IF(AND(Orders[[#This Row],[Order Value]]&gt;50000,Orders[[#This Row],[Status]]="Completed"),"Yes","No")</f>
        <v>Yes</v>
      </c>
      <c r="R2873" s="1" t="str">
        <f>IF(OR(Orders[[#This Row],[Region]]="Dhaka",Orders[[#This Row],[Region]]="Chattogram"),"Priority","Standard")</f>
        <v>Standard</v>
      </c>
      <c r="S2873" s="1" t="str">
        <f>_xlfn.CONCAT(Orders[[#This Row],[OrderID]],Orders[[#This Row],[CustomerID]],Orders[[#This Row],[Order Value]])</f>
        <v>O04770C050099145.485</v>
      </c>
    </row>
    <row r="2874" spans="1:19" x14ac:dyDescent="0.25">
      <c r="A2874" s="1" t="s">
        <v>3315</v>
      </c>
      <c r="B2874" s="1" t="s">
        <v>990</v>
      </c>
      <c r="C2874" s="1" t="s">
        <v>87</v>
      </c>
      <c r="D2874" s="1" t="str">
        <f>VLOOKUP(C2874,Products[],2,FALSE)</f>
        <v>Storage Plus 812</v>
      </c>
      <c r="E2874" s="1" t="str">
        <f>VLOOKUP(Orders[[#This Row],[ProductID]],Products[],3,FALSE)</f>
        <v>Furniture</v>
      </c>
      <c r="F2874" s="1" t="s">
        <v>19</v>
      </c>
      <c r="G2874" s="1" t="str">
        <f>_xlfn.XLOOKUP(Orders[[#This Row],[CustomerID]],'Customers'!A:A,'Customers'!E:E)</f>
        <v>consumer</v>
      </c>
      <c r="H2874" s="2">
        <v>45918</v>
      </c>
      <c r="I2874" s="2">
        <v>45924</v>
      </c>
      <c r="J2874">
        <v>6</v>
      </c>
      <c r="K2874">
        <v>2951.13</v>
      </c>
      <c r="L2874">
        <v>0.1</v>
      </c>
      <c r="M2874" s="1" t="s">
        <v>14</v>
      </c>
      <c r="N2874" s="1" t="s">
        <v>34</v>
      </c>
      <c r="O2874" s="1" t="s">
        <v>29</v>
      </c>
      <c r="P2874" s="3">
        <f>Orders[[#This Row],[Quantity]]*Orders[[#This Row],[UnitPrice]]*(1-Orders[[#This Row],[Discount]])</f>
        <v>15936.101999999999</v>
      </c>
      <c r="Q2874" s="1" t="str">
        <f>IF(AND(Orders[[#This Row],[Order Value]]&gt;50000,Orders[[#This Row],[Status]]="Completed"),"Yes","No")</f>
        <v>No</v>
      </c>
      <c r="R2874" s="1" t="str">
        <f>IF(OR(Orders[[#This Row],[Region]]="Dhaka",Orders[[#This Row],[Region]]="Chattogram"),"Priority","Standard")</f>
        <v>Standard</v>
      </c>
      <c r="S2874" s="1" t="str">
        <f>_xlfn.CONCAT(Orders[[#This Row],[OrderID]],Orders[[#This Row],[CustomerID]],Orders[[#This Row],[Order Value]])</f>
        <v>O01531C029515936.102</v>
      </c>
    </row>
    <row r="2875" spans="1:19" x14ac:dyDescent="0.25">
      <c r="A2875" s="1" t="s">
        <v>3316</v>
      </c>
      <c r="B2875" s="1" t="s">
        <v>229</v>
      </c>
      <c r="C2875" s="1" t="s">
        <v>12</v>
      </c>
      <c r="D2875" s="1" t="str">
        <f>VLOOKUP(C2875,Products[],2,FALSE)</f>
        <v>Beverages Plus 578</v>
      </c>
      <c r="E2875" s="1" t="str">
        <f>VLOOKUP(Orders[[#This Row],[ProductID]],Products[],3,FALSE)</f>
        <v>Groceries</v>
      </c>
      <c r="F2875" s="1" t="s">
        <v>105</v>
      </c>
      <c r="G2875" s="1" t="str">
        <f>_xlfn.XLOOKUP(Orders[[#This Row],[CustomerID]],'Customers'!A:A,'Customers'!E:E)</f>
        <v>consumer</v>
      </c>
      <c r="H2875" s="2">
        <v>45839</v>
      </c>
      <c r="I2875" s="2">
        <v>45847</v>
      </c>
      <c r="J2875">
        <v>19</v>
      </c>
      <c r="K2875">
        <v>4121.5600000000004</v>
      </c>
      <c r="L2875">
        <v>0.15</v>
      </c>
      <c r="M2875" s="1" t="s">
        <v>52</v>
      </c>
      <c r="N2875" s="1" t="s">
        <v>28</v>
      </c>
      <c r="O2875" s="1" t="s">
        <v>24</v>
      </c>
      <c r="P2875" s="3">
        <f>Orders[[#This Row],[Quantity]]*Orders[[#This Row],[UnitPrice]]*(1-Orders[[#This Row],[Discount]])</f>
        <v>66563.194000000003</v>
      </c>
      <c r="Q2875" s="1" t="str">
        <f>IF(AND(Orders[[#This Row],[Order Value]]&gt;50000,Orders[[#This Row],[Status]]="Completed"),"Yes","No")</f>
        <v>No</v>
      </c>
      <c r="R2875" s="1" t="str">
        <f>IF(OR(Orders[[#This Row],[Region]]="Dhaka",Orders[[#This Row],[Region]]="Chattogram"),"Priority","Standard")</f>
        <v>Priority</v>
      </c>
      <c r="S2875" s="1" t="str">
        <f>_xlfn.CONCAT(Orders[[#This Row],[OrderID]],Orders[[#This Row],[CustomerID]],Orders[[#This Row],[Order Value]])</f>
        <v>O03674C048766563.194</v>
      </c>
    </row>
    <row r="2876" spans="1:19" x14ac:dyDescent="0.25">
      <c r="A2876" s="1" t="s">
        <v>3317</v>
      </c>
      <c r="B2876" s="1" t="s">
        <v>1164</v>
      </c>
      <c r="C2876" s="1" t="s">
        <v>197</v>
      </c>
      <c r="D2876" s="1" t="str">
        <f>VLOOKUP(C2876,Products[],2,FALSE)</f>
        <v>Chairs Prime 149</v>
      </c>
      <c r="E2876" s="1" t="str">
        <f>VLOOKUP(Orders[[#This Row],[ProductID]],Products[],3,FALSE)</f>
        <v>Furniture</v>
      </c>
      <c r="F2876" s="1" t="s">
        <v>19</v>
      </c>
      <c r="G2876" s="1" t="str">
        <f>_xlfn.XLOOKUP(Orders[[#This Row],[CustomerID]],'Customers'!A:A,'Customers'!E:E)</f>
        <v>Home Office</v>
      </c>
      <c r="H2876" s="2">
        <v>45654</v>
      </c>
      <c r="I2876" s="2">
        <v>45661</v>
      </c>
      <c r="J2876">
        <v>16</v>
      </c>
      <c r="K2876">
        <v>3886.71</v>
      </c>
      <c r="L2876">
        <v>0.1</v>
      </c>
      <c r="M2876" s="1" t="s">
        <v>39</v>
      </c>
      <c r="N2876" s="1" t="s">
        <v>15</v>
      </c>
      <c r="O2876" s="1" t="s">
        <v>21</v>
      </c>
      <c r="P2876" s="3">
        <f>Orders[[#This Row],[Quantity]]*Orders[[#This Row],[UnitPrice]]*(1-Orders[[#This Row],[Discount]])</f>
        <v>55968.624000000003</v>
      </c>
      <c r="Q2876" s="1" t="str">
        <f>IF(AND(Orders[[#This Row],[Order Value]]&gt;50000,Orders[[#This Row],[Status]]="Completed"),"Yes","No")</f>
        <v>No</v>
      </c>
      <c r="R2876" s="1" t="str">
        <f>IF(OR(Orders[[#This Row],[Region]]="Dhaka",Orders[[#This Row],[Region]]="Chattogram"),"Priority","Standard")</f>
        <v>Standard</v>
      </c>
      <c r="S2876" s="1" t="str">
        <f>_xlfn.CONCAT(Orders[[#This Row],[OrderID]],Orders[[#This Row],[CustomerID]],Orders[[#This Row],[Order Value]])</f>
        <v>O05336C002955968.624</v>
      </c>
    </row>
    <row r="2877" spans="1:19" x14ac:dyDescent="0.25">
      <c r="A2877" s="1" t="s">
        <v>3318</v>
      </c>
      <c r="B2877" s="1" t="s">
        <v>986</v>
      </c>
      <c r="C2877" s="1" t="s">
        <v>270</v>
      </c>
      <c r="D2877" s="1" t="str">
        <f>VLOOKUP(C2877,Products[],2,FALSE)</f>
        <v>Storage Mini 899</v>
      </c>
      <c r="E2877" s="1" t="str">
        <f>VLOOKUP(Orders[[#This Row],[ProductID]],Products[],3,FALSE)</f>
        <v>Furniture</v>
      </c>
      <c r="F2877" s="1" t="s">
        <v>51</v>
      </c>
      <c r="G2877" s="1" t="str">
        <f>_xlfn.XLOOKUP(Orders[[#This Row],[CustomerID]],'Customers'!A:A,'Customers'!E:E)</f>
        <v>SMB</v>
      </c>
      <c r="H2877" s="2">
        <v>45382</v>
      </c>
      <c r="I2877" s="2">
        <v>45395</v>
      </c>
      <c r="J2877">
        <v>6</v>
      </c>
      <c r="K2877">
        <v>2179.0700000000002</v>
      </c>
      <c r="L2877">
        <v>0</v>
      </c>
      <c r="M2877" s="1" t="s">
        <v>39</v>
      </c>
      <c r="N2877" s="1" t="s">
        <v>34</v>
      </c>
      <c r="O2877" s="1" t="s">
        <v>24</v>
      </c>
      <c r="P2877" s="3">
        <f>Orders[[#This Row],[Quantity]]*Orders[[#This Row],[UnitPrice]]*(1-Orders[[#This Row],[Discount]])</f>
        <v>13074.420000000002</v>
      </c>
      <c r="Q2877" s="1" t="str">
        <f>IF(AND(Orders[[#This Row],[Order Value]]&gt;50000,Orders[[#This Row],[Status]]="Completed"),"Yes","No")</f>
        <v>No</v>
      </c>
      <c r="R2877" s="1" t="str">
        <f>IF(OR(Orders[[#This Row],[Region]]="Dhaka",Orders[[#This Row],[Region]]="Chattogram"),"Priority","Standard")</f>
        <v>Standard</v>
      </c>
      <c r="S2877" s="1" t="str">
        <f>_xlfn.CONCAT(Orders[[#This Row],[OrderID]],Orders[[#This Row],[CustomerID]],Orders[[#This Row],[Order Value]])</f>
        <v>O03546C001813074.42</v>
      </c>
    </row>
    <row r="2878" spans="1:19" x14ac:dyDescent="0.25">
      <c r="A2878" s="1" t="s">
        <v>3319</v>
      </c>
      <c r="B2878" s="1" t="s">
        <v>948</v>
      </c>
      <c r="C2878" s="1" t="s">
        <v>297</v>
      </c>
      <c r="D2878" s="1" t="str">
        <f>VLOOKUP(C2878,Products[],2,FALSE)</f>
        <v>Household Standard 552</v>
      </c>
      <c r="E2878" s="1" t="str">
        <f>VLOOKUP(Orders[[#This Row],[ProductID]],Products[],3,FALSE)</f>
        <v>Groceries</v>
      </c>
      <c r="F2878" s="1" t="s">
        <v>47</v>
      </c>
      <c r="G2878" s="1" t="str">
        <f>_xlfn.XLOOKUP(Orders[[#This Row],[CustomerID]],'Customers'!A:A,'Customers'!E:E)</f>
        <v>consumer</v>
      </c>
      <c r="H2878" s="2">
        <v>45363</v>
      </c>
      <c r="I2878" s="2">
        <v>45371</v>
      </c>
      <c r="J2878">
        <v>20</v>
      </c>
      <c r="K2878">
        <v>4793.3599999999997</v>
      </c>
      <c r="L2878">
        <v>0.05</v>
      </c>
      <c r="M2878" s="1" t="s">
        <v>43</v>
      </c>
      <c r="N2878" s="1" t="s">
        <v>34</v>
      </c>
      <c r="O2878" s="1" t="s">
        <v>35</v>
      </c>
      <c r="P2878" s="3">
        <f>Orders[[#This Row],[Quantity]]*Orders[[#This Row],[UnitPrice]]*(1-Orders[[#This Row],[Discount]])</f>
        <v>91073.84</v>
      </c>
      <c r="Q2878" s="1" t="str">
        <f>IF(AND(Orders[[#This Row],[Order Value]]&gt;50000,Orders[[#This Row],[Status]]="Completed"),"Yes","No")</f>
        <v>Yes</v>
      </c>
      <c r="R2878" s="1" t="str">
        <f>IF(OR(Orders[[#This Row],[Region]]="Dhaka",Orders[[#This Row],[Region]]="Chattogram"),"Priority","Standard")</f>
        <v>Standard</v>
      </c>
      <c r="S2878" s="1" t="str">
        <f>_xlfn.CONCAT(Orders[[#This Row],[OrderID]],Orders[[#This Row],[CustomerID]],Orders[[#This Row],[Order Value]])</f>
        <v>O00881C004791073.84</v>
      </c>
    </row>
    <row r="2879" spans="1:19" x14ac:dyDescent="0.25">
      <c r="A2879" s="1" t="s">
        <v>3320</v>
      </c>
      <c r="B2879" s="1" t="s">
        <v>564</v>
      </c>
      <c r="C2879" s="1" t="s">
        <v>111</v>
      </c>
      <c r="D2879" s="1" t="str">
        <f>VLOOKUP(C2879,Products[],2,FALSE)</f>
        <v>Footwear Eco 867</v>
      </c>
      <c r="E2879" s="1" t="str">
        <f>VLOOKUP(Orders[[#This Row],[ProductID]],Products[],3,FALSE)</f>
        <v>Apparel</v>
      </c>
      <c r="F2879" s="1" t="s">
        <v>55</v>
      </c>
      <c r="G2879" s="1" t="str">
        <f>_xlfn.XLOOKUP(Orders[[#This Row],[CustomerID]],'Customers'!A:A,'Customers'!E:E)</f>
        <v>Home Office</v>
      </c>
      <c r="H2879" s="2">
        <v>45589</v>
      </c>
      <c r="I2879" s="2">
        <v>45596</v>
      </c>
      <c r="J2879">
        <v>24</v>
      </c>
      <c r="K2879">
        <v>3172.84</v>
      </c>
      <c r="L2879">
        <v>0</v>
      </c>
      <c r="M2879" s="1" t="s">
        <v>43</v>
      </c>
      <c r="N2879" s="1" t="s">
        <v>84</v>
      </c>
      <c r="O2879" s="1" t="s">
        <v>21</v>
      </c>
      <c r="P2879" s="3">
        <f>Orders[[#This Row],[Quantity]]*Orders[[#This Row],[UnitPrice]]*(1-Orders[[#This Row],[Discount]])</f>
        <v>76148.160000000003</v>
      </c>
      <c r="Q2879" s="1" t="str">
        <f>IF(AND(Orders[[#This Row],[Order Value]]&gt;50000,Orders[[#This Row],[Status]]="Completed"),"Yes","No")</f>
        <v>No</v>
      </c>
      <c r="R2879" s="1" t="str">
        <f>IF(OR(Orders[[#This Row],[Region]]="Dhaka",Orders[[#This Row],[Region]]="Chattogram"),"Priority","Standard")</f>
        <v>Standard</v>
      </c>
      <c r="S2879" s="1" t="str">
        <f>_xlfn.CONCAT(Orders[[#This Row],[OrderID]],Orders[[#This Row],[CustomerID]],Orders[[#This Row],[Order Value]])</f>
        <v>O05280C031276148.16</v>
      </c>
    </row>
    <row r="2880" spans="1:19" x14ac:dyDescent="0.25">
      <c r="A2880" s="1" t="s">
        <v>3321</v>
      </c>
      <c r="B2880" s="1" t="s">
        <v>672</v>
      </c>
      <c r="C2880" s="1" t="s">
        <v>12</v>
      </c>
      <c r="D2880" s="1" t="str">
        <f>VLOOKUP(C2880,Products[],2,FALSE)</f>
        <v>Beverages Plus 578</v>
      </c>
      <c r="E2880" s="1" t="str">
        <f>VLOOKUP(Orders[[#This Row],[ProductID]],Products[],3,FALSE)</f>
        <v>Groceries</v>
      </c>
      <c r="F2880" s="1" t="s">
        <v>23</v>
      </c>
      <c r="G2880" s="1" t="str">
        <f>_xlfn.XLOOKUP(Orders[[#This Row],[CustomerID]],'Customers'!A:A,'Customers'!E:E)</f>
        <v>SMB</v>
      </c>
      <c r="H2880" s="2">
        <v>45295</v>
      </c>
      <c r="I2880" s="2">
        <v>45306</v>
      </c>
      <c r="J2880">
        <v>8</v>
      </c>
      <c r="K2880">
        <v>6130.22</v>
      </c>
      <c r="L2880">
        <v>0.1</v>
      </c>
      <c r="M2880" s="1" t="s">
        <v>14</v>
      </c>
      <c r="N2880" s="1" t="s">
        <v>34</v>
      </c>
      <c r="O2880" s="1" t="s">
        <v>21</v>
      </c>
      <c r="P2880" s="3">
        <f>Orders[[#This Row],[Quantity]]*Orders[[#This Row],[UnitPrice]]*(1-Orders[[#This Row],[Discount]])</f>
        <v>44137.584000000003</v>
      </c>
      <c r="Q2880" s="1" t="str">
        <f>IF(AND(Orders[[#This Row],[Order Value]]&gt;50000,Orders[[#This Row],[Status]]="Completed"),"Yes","No")</f>
        <v>No</v>
      </c>
      <c r="R2880" s="1" t="str">
        <f>IF(OR(Orders[[#This Row],[Region]]="Dhaka",Orders[[#This Row],[Region]]="Chattogram"),"Priority","Standard")</f>
        <v>Standard</v>
      </c>
      <c r="S2880" s="1" t="str">
        <f>_xlfn.CONCAT(Orders[[#This Row],[OrderID]],Orders[[#This Row],[CustomerID]],Orders[[#This Row],[Order Value]])</f>
        <v>O03954C003644137.584</v>
      </c>
    </row>
    <row r="2881" spans="1:19" x14ac:dyDescent="0.25">
      <c r="A2881" s="1" t="s">
        <v>3322</v>
      </c>
      <c r="B2881" s="1" t="s">
        <v>636</v>
      </c>
      <c r="C2881" s="1" t="s">
        <v>148</v>
      </c>
      <c r="D2881" s="1" t="str">
        <f>VLOOKUP(C2881,Products[],2,FALSE)</f>
        <v>Audio Classic 927</v>
      </c>
      <c r="E2881" s="1" t="str">
        <f>VLOOKUP(Orders[[#This Row],[ProductID]],Products[],3,FALSE)</f>
        <v>Electronics</v>
      </c>
      <c r="F2881" s="1" t="s">
        <v>82</v>
      </c>
      <c r="G2881" s="1" t="str">
        <f>_xlfn.XLOOKUP(Orders[[#This Row],[CustomerID]],'Customers'!A:A,'Customers'!E:E)</f>
        <v>Home Office</v>
      </c>
      <c r="H2881" s="2">
        <v>46008</v>
      </c>
      <c r="I2881" s="2">
        <v>46021</v>
      </c>
      <c r="J2881">
        <v>23</v>
      </c>
      <c r="K2881">
        <v>5107.66</v>
      </c>
      <c r="L2881">
        <v>0</v>
      </c>
      <c r="M2881" s="1" t="s">
        <v>14</v>
      </c>
      <c r="N2881" s="1" t="s">
        <v>84</v>
      </c>
      <c r="O2881" s="1" t="s">
        <v>21</v>
      </c>
      <c r="P2881" s="3">
        <f>Orders[[#This Row],[Quantity]]*Orders[[#This Row],[UnitPrice]]*(1-Orders[[#This Row],[Discount]])</f>
        <v>117476.18</v>
      </c>
      <c r="Q2881" s="1" t="str">
        <f>IF(AND(Orders[[#This Row],[Order Value]]&gt;50000,Orders[[#This Row],[Status]]="Completed"),"Yes","No")</f>
        <v>No</v>
      </c>
      <c r="R2881" s="1" t="str">
        <f>IF(OR(Orders[[#This Row],[Region]]="Dhaka",Orders[[#This Row],[Region]]="Chattogram"),"Priority","Standard")</f>
        <v>Standard</v>
      </c>
      <c r="S2881" s="1" t="str">
        <f>_xlfn.CONCAT(Orders[[#This Row],[OrderID]],Orders[[#This Row],[CustomerID]],Orders[[#This Row],[Order Value]])</f>
        <v>O02398C0134117476.18</v>
      </c>
    </row>
    <row r="2882" spans="1:19" x14ac:dyDescent="0.25">
      <c r="A2882" s="1" t="s">
        <v>3323</v>
      </c>
      <c r="B2882" s="1" t="s">
        <v>640</v>
      </c>
      <c r="C2882" s="1" t="s">
        <v>108</v>
      </c>
      <c r="D2882" s="1" t="str">
        <f>VLOOKUP(C2882,Products[],2,FALSE)</f>
        <v>Men Max 446</v>
      </c>
      <c r="E2882" s="1" t="str">
        <f>VLOOKUP(Orders[[#This Row],[ProductID]],Products[],3,FALSE)</f>
        <v>Apparel</v>
      </c>
      <c r="F2882" s="1" t="s">
        <v>19</v>
      </c>
      <c r="G2882" s="1" t="str">
        <f>_xlfn.XLOOKUP(Orders[[#This Row],[CustomerID]],'Customers'!A:A,'Customers'!E:E)</f>
        <v>consumer</v>
      </c>
      <c r="H2882" s="2">
        <v>45841</v>
      </c>
      <c r="I2882" s="2">
        <v>45841</v>
      </c>
      <c r="J2882">
        <v>19</v>
      </c>
      <c r="K2882">
        <v>5157.3500000000004</v>
      </c>
      <c r="L2882">
        <v>0</v>
      </c>
      <c r="M2882" s="1" t="s">
        <v>14</v>
      </c>
      <c r="N2882" s="1" t="s">
        <v>28</v>
      </c>
      <c r="O2882" s="1" t="s">
        <v>24</v>
      </c>
      <c r="P2882" s="3">
        <f>Orders[[#This Row],[Quantity]]*Orders[[#This Row],[UnitPrice]]*(1-Orders[[#This Row],[Discount]])</f>
        <v>97989.650000000009</v>
      </c>
      <c r="Q2882" s="1" t="str">
        <f>IF(AND(Orders[[#This Row],[Order Value]]&gt;50000,Orders[[#This Row],[Status]]="Completed"),"Yes","No")</f>
        <v>No</v>
      </c>
      <c r="R2882" s="1" t="str">
        <f>IF(OR(Orders[[#This Row],[Region]]="Dhaka",Orders[[#This Row],[Region]]="Chattogram"),"Priority","Standard")</f>
        <v>Standard</v>
      </c>
      <c r="S2882" s="1" t="str">
        <f>_xlfn.CONCAT(Orders[[#This Row],[OrderID]],Orders[[#This Row],[CustomerID]],Orders[[#This Row],[Order Value]])</f>
        <v>O01925C003397989.65</v>
      </c>
    </row>
    <row r="2883" spans="1:19" x14ac:dyDescent="0.25">
      <c r="A2883" s="1" t="s">
        <v>3324</v>
      </c>
      <c r="B2883" s="1" t="s">
        <v>91</v>
      </c>
      <c r="C2883" s="1" t="s">
        <v>78</v>
      </c>
      <c r="D2883" s="1" t="str">
        <f>VLOOKUP(C2883,Products[],2,FALSE)</f>
        <v>Personal Care Eco 185</v>
      </c>
      <c r="E2883" s="1" t="str">
        <f>VLOOKUP(Orders[[#This Row],[ProductID]],Products[],3,FALSE)</f>
        <v>Groceries</v>
      </c>
      <c r="F2883" s="1" t="s">
        <v>33</v>
      </c>
      <c r="G2883" s="1" t="str">
        <f>_xlfn.XLOOKUP(Orders[[#This Row],[CustomerID]],'Customers'!A:A,'Customers'!E:E)</f>
        <v>consumer</v>
      </c>
      <c r="H2883" s="2">
        <v>45458</v>
      </c>
      <c r="I2883" s="2">
        <v>45460</v>
      </c>
      <c r="J2883">
        <v>2</v>
      </c>
      <c r="K2883">
        <v>5966.13</v>
      </c>
      <c r="L2883">
        <v>0.15</v>
      </c>
      <c r="M2883" s="1" t="s">
        <v>14</v>
      </c>
      <c r="N2883" s="1" t="s">
        <v>34</v>
      </c>
      <c r="O2883" s="1" t="s">
        <v>29</v>
      </c>
      <c r="P2883" s="3">
        <f>Orders[[#This Row],[Quantity]]*Orders[[#This Row],[UnitPrice]]*(1-Orders[[#This Row],[Discount]])</f>
        <v>10142.421</v>
      </c>
      <c r="Q2883" s="1" t="str">
        <f>IF(AND(Orders[[#This Row],[Order Value]]&gt;50000,Orders[[#This Row],[Status]]="Completed"),"Yes","No")</f>
        <v>No</v>
      </c>
      <c r="R2883" s="1" t="str">
        <f>IF(OR(Orders[[#This Row],[Region]]="Dhaka",Orders[[#This Row],[Region]]="Chattogram"),"Priority","Standard")</f>
        <v>Standard</v>
      </c>
      <c r="S2883" s="1" t="str">
        <f>_xlfn.CONCAT(Orders[[#This Row],[OrderID]],Orders[[#This Row],[CustomerID]],Orders[[#This Row],[Order Value]])</f>
        <v>O05619C043910142.421</v>
      </c>
    </row>
    <row r="2884" spans="1:19" x14ac:dyDescent="0.25">
      <c r="A2884" s="1" t="s">
        <v>3325</v>
      </c>
      <c r="B2884" s="1" t="s">
        <v>1318</v>
      </c>
      <c r="C2884" s="1" t="s">
        <v>174</v>
      </c>
      <c r="D2884" s="1" t="str">
        <f>VLOOKUP(C2884,Products[],2,FALSE)</f>
        <v>Women Eco 309</v>
      </c>
      <c r="E2884" s="1" t="str">
        <f>VLOOKUP(Orders[[#This Row],[ProductID]],Products[],3,FALSE)</f>
        <v>Apparel</v>
      </c>
      <c r="F2884" s="1" t="s">
        <v>63</v>
      </c>
      <c r="G2884" s="1" t="str">
        <f>_xlfn.XLOOKUP(Orders[[#This Row],[CustomerID]],'Customers'!A:A,'Customers'!E:E)</f>
        <v>Home Office</v>
      </c>
      <c r="H2884" s="2">
        <v>45597</v>
      </c>
      <c r="I2884" s="2">
        <v>45596</v>
      </c>
      <c r="J2884">
        <v>4</v>
      </c>
      <c r="K2884">
        <v>3449.27</v>
      </c>
      <c r="L2884">
        <v>0</v>
      </c>
      <c r="M2884" s="1" t="s">
        <v>14</v>
      </c>
      <c r="N2884" s="1" t="s">
        <v>84</v>
      </c>
      <c r="O2884" s="1" t="s">
        <v>24</v>
      </c>
      <c r="P2884" s="3">
        <f>Orders[[#This Row],[Quantity]]*Orders[[#This Row],[UnitPrice]]*(1-Orders[[#This Row],[Discount]])</f>
        <v>13797.08</v>
      </c>
      <c r="Q2884" s="1" t="str">
        <f>IF(AND(Orders[[#This Row],[Order Value]]&gt;50000,Orders[[#This Row],[Status]]="Completed"),"Yes","No")</f>
        <v>No</v>
      </c>
      <c r="R2884" s="1" t="str">
        <f>IF(OR(Orders[[#This Row],[Region]]="Dhaka",Orders[[#This Row],[Region]]="Chattogram"),"Priority","Standard")</f>
        <v>Standard</v>
      </c>
      <c r="S2884" s="1" t="str">
        <f>_xlfn.CONCAT(Orders[[#This Row],[OrderID]],Orders[[#This Row],[CustomerID]],Orders[[#This Row],[Order Value]])</f>
        <v>O02118C023013797.08</v>
      </c>
    </row>
    <row r="2885" spans="1:19" x14ac:dyDescent="0.25">
      <c r="A2885" s="1" t="s">
        <v>3326</v>
      </c>
      <c r="B2885" s="1" t="s">
        <v>226</v>
      </c>
      <c r="C2885" s="1" t="s">
        <v>194</v>
      </c>
      <c r="D2885" s="1" t="str">
        <f>VLOOKUP(C2885,Products[],2,FALSE)</f>
        <v>Pens Mini 388</v>
      </c>
      <c r="E2885" s="1" t="str">
        <f>VLOOKUP(Orders[[#This Row],[ProductID]],Products[],3,FALSE)</f>
        <v>Office Supplies</v>
      </c>
      <c r="F2885" s="1" t="s">
        <v>152</v>
      </c>
      <c r="G2885" s="1" t="str">
        <f>_xlfn.XLOOKUP(Orders[[#This Row],[CustomerID]],'Customers'!A:A,'Customers'!E:E)</f>
        <v>Corporate</v>
      </c>
      <c r="H2885" s="2">
        <v>45808</v>
      </c>
      <c r="I2885" s="2">
        <v>45821</v>
      </c>
      <c r="J2885">
        <v>13</v>
      </c>
      <c r="K2885">
        <v>2951.72</v>
      </c>
      <c r="L2885">
        <v>0</v>
      </c>
      <c r="M2885" s="1" t="s">
        <v>39</v>
      </c>
      <c r="N2885" s="1" t="s">
        <v>84</v>
      </c>
      <c r="O2885" s="1" t="s">
        <v>35</v>
      </c>
      <c r="P2885" s="3">
        <f>Orders[[#This Row],[Quantity]]*Orders[[#This Row],[UnitPrice]]*(1-Orders[[#This Row],[Discount]])</f>
        <v>38372.36</v>
      </c>
      <c r="Q2885" s="1" t="str">
        <f>IF(AND(Orders[[#This Row],[Order Value]]&gt;50000,Orders[[#This Row],[Status]]="Completed"),"Yes","No")</f>
        <v>No</v>
      </c>
      <c r="R2885" s="1" t="str">
        <f>IF(OR(Orders[[#This Row],[Region]]="Dhaka",Orders[[#This Row],[Region]]="Chattogram"),"Priority","Standard")</f>
        <v>Standard</v>
      </c>
      <c r="S2885" s="1" t="str">
        <f>_xlfn.CONCAT(Orders[[#This Row],[OrderID]],Orders[[#This Row],[CustomerID]],Orders[[#This Row],[Order Value]])</f>
        <v>O03092C004938372.36</v>
      </c>
    </row>
    <row r="2886" spans="1:19" hidden="1" x14ac:dyDescent="0.25">
      <c r="A2886" s="1" t="s">
        <v>3327</v>
      </c>
      <c r="B2886" s="1" t="s">
        <v>90</v>
      </c>
      <c r="C2886" s="1" t="s">
        <v>38</v>
      </c>
      <c r="D2886" s="1" t="e">
        <f>VLOOKUP(C2886,Products[],2,FALSE)</f>
        <v>#N/A</v>
      </c>
      <c r="E2886" s="1" t="e">
        <f>VLOOKUP(Orders[[#This Row],[ProductID]],Products[],3,FALSE)</f>
        <v>#N/A</v>
      </c>
      <c r="F2886" s="1" t="s">
        <v>63</v>
      </c>
      <c r="G2886" s="1" t="str">
        <f>_xlfn.XLOOKUP(Orders[[#This Row],[CustomerID]],'Customers'!A:A,'Customers'!E:E)</f>
        <v>consumer</v>
      </c>
      <c r="H2886" s="2">
        <v>45732</v>
      </c>
      <c r="I2886" s="2">
        <v>45741</v>
      </c>
      <c r="J2886">
        <v>14</v>
      </c>
      <c r="K2886">
        <v>568.97</v>
      </c>
      <c r="L2886">
        <v>0.1</v>
      </c>
      <c r="M2886" s="1" t="s">
        <v>52</v>
      </c>
      <c r="N2886" s="1" t="s">
        <v>15</v>
      </c>
      <c r="O2886" s="1" t="s">
        <v>24</v>
      </c>
      <c r="P2886" s="3">
        <f>Orders[[#This Row],[Quantity]]*Orders[[#This Row],[UnitPrice]]*(1-Orders[[#This Row],[Discount]])</f>
        <v>7169.0219999999999</v>
      </c>
      <c r="Q2886" s="1" t="str">
        <f>IF(AND(Orders[[#This Row],[Order Value]]&gt;50000,Orders[[#This Row],[Status]]="Completed"),"Yes","No")</f>
        <v>No</v>
      </c>
      <c r="R2886" s="1" t="str">
        <f>IF(OR(Orders[[#This Row],[Region]]="Dhaka",Orders[[#This Row],[Region]]="Chattogram"),"Priority","Standard")</f>
        <v>Priority</v>
      </c>
      <c r="S2886" s="1" t="str">
        <f>_xlfn.CONCAT(Orders[[#This Row],[OrderID]],Orders[[#This Row],[CustomerID]],Orders[[#This Row],[Order Value]])</f>
        <v>O02380C01417169.022</v>
      </c>
    </row>
    <row r="2887" spans="1:19" x14ac:dyDescent="0.25">
      <c r="A2887" s="1" t="s">
        <v>3328</v>
      </c>
      <c r="B2887" s="1" t="s">
        <v>457</v>
      </c>
      <c r="C2887" s="1" t="s">
        <v>71</v>
      </c>
      <c r="D2887" s="1" t="str">
        <f>VLOOKUP(C2887,Products[],2,FALSE)</f>
        <v>Cameras Classic 922</v>
      </c>
      <c r="E2887" s="1" t="str">
        <f>VLOOKUP(Orders[[#This Row],[ProductID]],Products[],3,FALSE)</f>
        <v>Electronics</v>
      </c>
      <c r="F2887" s="1" t="s">
        <v>105</v>
      </c>
      <c r="G2887" s="1" t="str">
        <f>_xlfn.XLOOKUP(Orders[[#This Row],[CustomerID]],'Customers'!A:A,'Customers'!E:E)</f>
        <v>Home Office</v>
      </c>
      <c r="H2887" s="2">
        <v>45878</v>
      </c>
      <c r="I2887" s="2">
        <v>45882</v>
      </c>
      <c r="J2887">
        <v>15</v>
      </c>
      <c r="K2887">
        <v>7878.45</v>
      </c>
      <c r="L2887">
        <v>0</v>
      </c>
      <c r="M2887" s="1" t="s">
        <v>39</v>
      </c>
      <c r="N2887" s="1" t="s">
        <v>34</v>
      </c>
      <c r="O2887" s="1" t="s">
        <v>35</v>
      </c>
      <c r="P2887" s="3">
        <f>Orders[[#This Row],[Quantity]]*Orders[[#This Row],[UnitPrice]]*(1-Orders[[#This Row],[Discount]])</f>
        <v>118176.75</v>
      </c>
      <c r="Q2887" s="1" t="str">
        <f>IF(AND(Orders[[#This Row],[Order Value]]&gt;50000,Orders[[#This Row],[Status]]="Completed"),"Yes","No")</f>
        <v>Yes</v>
      </c>
      <c r="R2887" s="1" t="str">
        <f>IF(OR(Orders[[#This Row],[Region]]="Dhaka",Orders[[#This Row],[Region]]="Chattogram"),"Priority","Standard")</f>
        <v>Standard</v>
      </c>
      <c r="S2887" s="1" t="str">
        <f>_xlfn.CONCAT(Orders[[#This Row],[OrderID]],Orders[[#This Row],[CustomerID]],Orders[[#This Row],[Order Value]])</f>
        <v>O05999C0042118176.75</v>
      </c>
    </row>
    <row r="2888" spans="1:19" x14ac:dyDescent="0.25">
      <c r="A2888" s="1" t="s">
        <v>3329</v>
      </c>
      <c r="B2888" s="1" t="s">
        <v>492</v>
      </c>
      <c r="C2888" s="1" t="s">
        <v>133</v>
      </c>
      <c r="D2888" s="1" t="str">
        <f>VLOOKUP(C2888,Products[],2,FALSE)</f>
        <v>Paper Eco 932</v>
      </c>
      <c r="E2888" s="1" t="str">
        <f>VLOOKUP(Orders[[#This Row],[ProductID]],Products[],3,FALSE)</f>
        <v>Office Supplies</v>
      </c>
      <c r="F2888" s="1" t="s">
        <v>152</v>
      </c>
      <c r="G2888" s="1" t="str">
        <f>_xlfn.XLOOKUP(Orders[[#This Row],[CustomerID]],'Customers'!A:A,'Customers'!E:E)</f>
        <v>Consumer</v>
      </c>
      <c r="H2888" s="2">
        <v>45752</v>
      </c>
      <c r="I2888" s="2">
        <v>45753</v>
      </c>
      <c r="J2888">
        <v>5</v>
      </c>
      <c r="K2888">
        <v>4676.84</v>
      </c>
      <c r="L2888">
        <v>0.2</v>
      </c>
      <c r="M2888" s="1" t="s">
        <v>52</v>
      </c>
      <c r="N2888" s="1" t="s">
        <v>34</v>
      </c>
      <c r="O2888" s="1" t="s">
        <v>21</v>
      </c>
      <c r="P2888" s="3">
        <f>Orders[[#This Row],[Quantity]]*Orders[[#This Row],[UnitPrice]]*(1-Orders[[#This Row],[Discount]])</f>
        <v>18707.36</v>
      </c>
      <c r="Q2888" s="1" t="str">
        <f>IF(AND(Orders[[#This Row],[Order Value]]&gt;50000,Orders[[#This Row],[Status]]="Completed"),"Yes","No")</f>
        <v>No</v>
      </c>
      <c r="R2888" s="1" t="str">
        <f>IF(OR(Orders[[#This Row],[Region]]="Dhaka",Orders[[#This Row],[Region]]="Chattogram"),"Priority","Standard")</f>
        <v>Priority</v>
      </c>
      <c r="S2888" s="1" t="str">
        <f>_xlfn.CONCAT(Orders[[#This Row],[OrderID]],Orders[[#This Row],[CustomerID]],Orders[[#This Row],[Order Value]])</f>
        <v>O03041C033818707.36</v>
      </c>
    </row>
    <row r="2889" spans="1:19" x14ac:dyDescent="0.25">
      <c r="A2889" s="1" t="s">
        <v>3330</v>
      </c>
      <c r="B2889" s="1" t="s">
        <v>717</v>
      </c>
      <c r="C2889" s="1" t="s">
        <v>62</v>
      </c>
      <c r="D2889" s="1" t="str">
        <f>VLOOKUP(C2889,Products[],2,FALSE)</f>
        <v>Mobile Accessories Lite 346</v>
      </c>
      <c r="E2889" s="1" t="str">
        <f>VLOOKUP(Orders[[#This Row],[ProductID]],Products[],3,FALSE)</f>
        <v>Electronics</v>
      </c>
      <c r="F2889" s="1" t="s">
        <v>13</v>
      </c>
      <c r="G2889" s="1" t="str">
        <f>_xlfn.XLOOKUP(Orders[[#This Row],[CustomerID]],'Customers'!A:A,'Customers'!E:E)</f>
        <v>Consumer</v>
      </c>
      <c r="H2889" s="2">
        <v>45941</v>
      </c>
      <c r="I2889" s="2">
        <v>45954</v>
      </c>
      <c r="J2889">
        <v>15</v>
      </c>
      <c r="K2889">
        <v>5586.81</v>
      </c>
      <c r="L2889">
        <v>0.05</v>
      </c>
      <c r="M2889" s="1" t="s">
        <v>39</v>
      </c>
      <c r="N2889" s="1" t="s">
        <v>84</v>
      </c>
      <c r="O2889" s="1" t="s">
        <v>24</v>
      </c>
      <c r="P2889" s="3">
        <f>Orders[[#This Row],[Quantity]]*Orders[[#This Row],[UnitPrice]]*(1-Orders[[#This Row],[Discount]])</f>
        <v>79612.04250000001</v>
      </c>
      <c r="Q2889" s="1" t="str">
        <f>IF(AND(Orders[[#This Row],[Order Value]]&gt;50000,Orders[[#This Row],[Status]]="Completed"),"Yes","No")</f>
        <v>No</v>
      </c>
      <c r="R2889" s="1" t="str">
        <f>IF(OR(Orders[[#This Row],[Region]]="Dhaka",Orders[[#This Row],[Region]]="Chattogram"),"Priority","Standard")</f>
        <v>Standard</v>
      </c>
      <c r="S2889" s="1" t="str">
        <f>_xlfn.CONCAT(Orders[[#This Row],[OrderID]],Orders[[#This Row],[CustomerID]],Orders[[#This Row],[Order Value]])</f>
        <v>O01085C007679612.0425</v>
      </c>
    </row>
    <row r="2890" spans="1:19" x14ac:dyDescent="0.25">
      <c r="A2890" s="1" t="s">
        <v>3331</v>
      </c>
      <c r="B2890" s="1" t="s">
        <v>485</v>
      </c>
      <c r="C2890" s="1" t="s">
        <v>157</v>
      </c>
      <c r="D2890" s="1" t="str">
        <f>VLOOKUP(C2890,Products[],2,FALSE)</f>
        <v>Snacks Deluxe 862</v>
      </c>
      <c r="E2890" s="1" t="str">
        <f>VLOOKUP(Orders[[#This Row],[ProductID]],Products[],3,FALSE)</f>
        <v>Groceries</v>
      </c>
      <c r="F2890" s="1" t="s">
        <v>105</v>
      </c>
      <c r="G2890" s="1" t="str">
        <f>_xlfn.XLOOKUP(Orders[[#This Row],[CustomerID]],'Customers'!A:A,'Customers'!E:E)</f>
        <v>SMB</v>
      </c>
      <c r="H2890" s="2">
        <v>46016</v>
      </c>
      <c r="I2890" s="2">
        <v>46024</v>
      </c>
      <c r="J2890">
        <v>21</v>
      </c>
      <c r="K2890">
        <v>5749.56</v>
      </c>
      <c r="L2890">
        <v>0</v>
      </c>
      <c r="M2890" s="1" t="s">
        <v>43</v>
      </c>
      <c r="N2890" s="1" t="s">
        <v>15</v>
      </c>
      <c r="O2890" s="1" t="s">
        <v>24</v>
      </c>
      <c r="P2890" s="3">
        <f>Orders[[#This Row],[Quantity]]*Orders[[#This Row],[UnitPrice]]*(1-Orders[[#This Row],[Discount]])</f>
        <v>120740.76000000001</v>
      </c>
      <c r="Q2890" s="1" t="str">
        <f>IF(AND(Orders[[#This Row],[Order Value]]&gt;50000,Orders[[#This Row],[Status]]="Completed"),"Yes","No")</f>
        <v>No</v>
      </c>
      <c r="R2890" s="1" t="str">
        <f>IF(OR(Orders[[#This Row],[Region]]="Dhaka",Orders[[#This Row],[Region]]="Chattogram"),"Priority","Standard")</f>
        <v>Standard</v>
      </c>
      <c r="S2890" s="1" t="str">
        <f>_xlfn.CONCAT(Orders[[#This Row],[OrderID]],Orders[[#This Row],[CustomerID]],Orders[[#This Row],[Order Value]])</f>
        <v>O04386C0489120740.76</v>
      </c>
    </row>
    <row r="2891" spans="1:19" x14ac:dyDescent="0.25">
      <c r="A2891" s="1" t="s">
        <v>3332</v>
      </c>
      <c r="B2891" s="1" t="s">
        <v>346</v>
      </c>
      <c r="C2891" s="1" t="s">
        <v>114</v>
      </c>
      <c r="D2891" s="1" t="str">
        <f>VLOOKUP(C2891,Products[],2,FALSE)</f>
        <v>Snacks Standard 963</v>
      </c>
      <c r="E2891" s="1" t="str">
        <f>VLOOKUP(Orders[[#This Row],[ProductID]],Products[],3,FALSE)</f>
        <v>Groceries</v>
      </c>
      <c r="F2891" s="1" t="s">
        <v>51</v>
      </c>
      <c r="G2891" s="1" t="str">
        <f>_xlfn.XLOOKUP(Orders[[#This Row],[CustomerID]],'Customers'!A:A,'Customers'!E:E)</f>
        <v>SMB</v>
      </c>
      <c r="H2891" s="2">
        <v>45372</v>
      </c>
      <c r="I2891" s="2">
        <v>45376</v>
      </c>
      <c r="J2891">
        <v>24</v>
      </c>
      <c r="K2891">
        <v>7045.68</v>
      </c>
      <c r="L2891">
        <v>0.1</v>
      </c>
      <c r="M2891" s="1" t="s">
        <v>43</v>
      </c>
      <c r="N2891" s="1" t="s">
        <v>28</v>
      </c>
      <c r="O2891" s="1" t="s">
        <v>29</v>
      </c>
      <c r="P2891" s="3">
        <f>Orders[[#This Row],[Quantity]]*Orders[[#This Row],[UnitPrice]]*(1-Orders[[#This Row],[Discount]])</f>
        <v>152186.68800000002</v>
      </c>
      <c r="Q2891" s="1" t="str">
        <f>IF(AND(Orders[[#This Row],[Order Value]]&gt;50000,Orders[[#This Row],[Status]]="Completed"),"Yes","No")</f>
        <v>No</v>
      </c>
      <c r="R2891" s="1" t="str">
        <f>IF(OR(Orders[[#This Row],[Region]]="Dhaka",Orders[[#This Row],[Region]]="Chattogram"),"Priority","Standard")</f>
        <v>Standard</v>
      </c>
      <c r="S2891" s="1" t="str">
        <f>_xlfn.CONCAT(Orders[[#This Row],[OrderID]],Orders[[#This Row],[CustomerID]],Orders[[#This Row],[Order Value]])</f>
        <v>O00019C0471152186.688</v>
      </c>
    </row>
    <row r="2892" spans="1:19" x14ac:dyDescent="0.25">
      <c r="A2892" s="1" t="s">
        <v>3333</v>
      </c>
      <c r="B2892" s="1" t="s">
        <v>171</v>
      </c>
      <c r="C2892" s="1" t="s">
        <v>128</v>
      </c>
      <c r="D2892" s="1" t="str">
        <f>VLOOKUP(C2892,Products[],2,FALSE)</f>
        <v>Paper Prime 195</v>
      </c>
      <c r="E2892" s="1" t="str">
        <f>VLOOKUP(Orders[[#This Row],[ProductID]],Products[],3,FALSE)</f>
        <v>Office Supplies</v>
      </c>
      <c r="F2892" s="1" t="s">
        <v>42</v>
      </c>
      <c r="G2892" s="1" t="str">
        <f>_xlfn.XLOOKUP(Orders[[#This Row],[CustomerID]],'Customers'!A:A,'Customers'!E:E)</f>
        <v>Home Office</v>
      </c>
      <c r="H2892" s="2">
        <v>45439</v>
      </c>
      <c r="I2892" s="2">
        <v>45443</v>
      </c>
      <c r="J2892">
        <v>18</v>
      </c>
      <c r="K2892">
        <v>6464.13</v>
      </c>
      <c r="L2892">
        <v>0</v>
      </c>
      <c r="M2892" s="1" t="s">
        <v>43</v>
      </c>
      <c r="N2892" s="1" t="s">
        <v>84</v>
      </c>
      <c r="O2892" s="1" t="s">
        <v>29</v>
      </c>
      <c r="P2892" s="3">
        <f>Orders[[#This Row],[Quantity]]*Orders[[#This Row],[UnitPrice]]*(1-Orders[[#This Row],[Discount]])</f>
        <v>116354.34</v>
      </c>
      <c r="Q2892" s="1" t="str">
        <f>IF(AND(Orders[[#This Row],[Order Value]]&gt;50000,Orders[[#This Row],[Status]]="Completed"),"Yes","No")</f>
        <v>No</v>
      </c>
      <c r="R2892" s="1" t="str">
        <f>IF(OR(Orders[[#This Row],[Region]]="Dhaka",Orders[[#This Row],[Region]]="Chattogram"),"Priority","Standard")</f>
        <v>Standard</v>
      </c>
      <c r="S2892" s="1" t="str">
        <f>_xlfn.CONCAT(Orders[[#This Row],[OrderID]],Orders[[#This Row],[CustomerID]],Orders[[#This Row],[Order Value]])</f>
        <v>O01496C0053116354.34</v>
      </c>
    </row>
    <row r="2893" spans="1:19" x14ac:dyDescent="0.25">
      <c r="A2893" s="1" t="s">
        <v>2257</v>
      </c>
      <c r="B2893" s="1" t="s">
        <v>1647</v>
      </c>
      <c r="C2893" s="1" t="s">
        <v>73</v>
      </c>
      <c r="D2893" s="1" t="str">
        <f>VLOOKUP(C2893,Products[],2,FALSE)</f>
        <v>Mobile Accessories Max 508</v>
      </c>
      <c r="E2893" s="1" t="str">
        <f>VLOOKUP(Orders[[#This Row],[ProductID]],Products[],3,FALSE)</f>
        <v>Electronics</v>
      </c>
      <c r="F2893" s="1" t="s">
        <v>79</v>
      </c>
      <c r="G2893" s="1" t="str">
        <f>_xlfn.XLOOKUP(Orders[[#This Row],[CustomerID]],'Customers'!A:A,'Customers'!E:E)</f>
        <v>SMB</v>
      </c>
      <c r="H2893" s="2">
        <v>45779</v>
      </c>
      <c r="I2893" s="2">
        <v>45792</v>
      </c>
      <c r="J2893">
        <v>4</v>
      </c>
      <c r="K2893">
        <v>2351.92</v>
      </c>
      <c r="L2893">
        <v>0.05</v>
      </c>
      <c r="M2893" s="1" t="s">
        <v>14</v>
      </c>
      <c r="N2893" s="1" t="s">
        <v>84</v>
      </c>
      <c r="O2893" s="1" t="s">
        <v>29</v>
      </c>
      <c r="P2893" s="3">
        <f>Orders[[#This Row],[Quantity]]*Orders[[#This Row],[UnitPrice]]*(1-Orders[[#This Row],[Discount]])</f>
        <v>8937.2960000000003</v>
      </c>
      <c r="Q2893" s="1" t="str">
        <f>IF(AND(Orders[[#This Row],[Order Value]]&gt;50000,Orders[[#This Row],[Status]]="Completed"),"Yes","No")</f>
        <v>No</v>
      </c>
      <c r="R2893" s="1" t="str">
        <f>IF(OR(Orders[[#This Row],[Region]]="Dhaka",Orders[[#This Row],[Region]]="Chattogram"),"Priority","Standard")</f>
        <v>Standard</v>
      </c>
      <c r="S2893" s="1" t="str">
        <f>_xlfn.CONCAT(Orders[[#This Row],[OrderID]],Orders[[#This Row],[CustomerID]],Orders[[#This Row],[Order Value]])</f>
        <v>O02323C04778937.296</v>
      </c>
    </row>
    <row r="2894" spans="1:19" x14ac:dyDescent="0.25">
      <c r="A2894" s="1" t="s">
        <v>3334</v>
      </c>
      <c r="B2894" s="1" t="s">
        <v>730</v>
      </c>
      <c r="C2894" s="1" t="s">
        <v>197</v>
      </c>
      <c r="D2894" s="1" t="str">
        <f>VLOOKUP(C2894,Products[],2,FALSE)</f>
        <v>Chairs Prime 149</v>
      </c>
      <c r="E2894" s="1" t="str">
        <f>VLOOKUP(Orders[[#This Row],[ProductID]],Products[],3,FALSE)</f>
        <v>Furniture</v>
      </c>
      <c r="F2894" s="1" t="s">
        <v>47</v>
      </c>
      <c r="G2894" s="1" t="str">
        <f>_xlfn.XLOOKUP(Orders[[#This Row],[CustomerID]],'Customers'!A:A,'Customers'!E:E)</f>
        <v>SMB</v>
      </c>
      <c r="H2894" s="2">
        <v>45303</v>
      </c>
      <c r="I2894" s="2">
        <v>45310</v>
      </c>
      <c r="J2894">
        <v>1</v>
      </c>
      <c r="K2894">
        <v>4050.04</v>
      </c>
      <c r="L2894">
        <v>0</v>
      </c>
      <c r="M2894" s="1" t="s">
        <v>14</v>
      </c>
      <c r="N2894" s="1" t="s">
        <v>84</v>
      </c>
      <c r="O2894" s="1" t="s">
        <v>35</v>
      </c>
      <c r="P2894" s="3">
        <f>Orders[[#This Row],[Quantity]]*Orders[[#This Row],[UnitPrice]]*(1-Orders[[#This Row],[Discount]])</f>
        <v>4050.04</v>
      </c>
      <c r="Q2894" s="1" t="str">
        <f>IF(AND(Orders[[#This Row],[Order Value]]&gt;50000,Orders[[#This Row],[Status]]="Completed"),"Yes","No")</f>
        <v>No</v>
      </c>
      <c r="R2894" s="1" t="str">
        <f>IF(OR(Orders[[#This Row],[Region]]="Dhaka",Orders[[#This Row],[Region]]="Chattogram"),"Priority","Standard")</f>
        <v>Standard</v>
      </c>
      <c r="S2894" s="1" t="str">
        <f>_xlfn.CONCAT(Orders[[#This Row],[OrderID]],Orders[[#This Row],[CustomerID]],Orders[[#This Row],[Order Value]])</f>
        <v>O06000C04844050.04</v>
      </c>
    </row>
    <row r="2895" spans="1:19" x14ac:dyDescent="0.25">
      <c r="A2895" s="1" t="s">
        <v>3335</v>
      </c>
      <c r="B2895" s="1" t="s">
        <v>1142</v>
      </c>
      <c r="C2895" s="1" t="s">
        <v>230</v>
      </c>
      <c r="D2895" s="1" t="str">
        <f>VLOOKUP(C2895,Products[],2,FALSE)</f>
        <v>Footwear Eco 532</v>
      </c>
      <c r="E2895" s="1" t="str">
        <f>VLOOKUP(Orders[[#This Row],[ProductID]],Products[],3,FALSE)</f>
        <v>Apparel</v>
      </c>
      <c r="F2895" s="1" t="s">
        <v>79</v>
      </c>
      <c r="G2895" s="1" t="str">
        <f>_xlfn.XLOOKUP(Orders[[#This Row],[CustomerID]],'Customers'!A:A,'Customers'!E:E)</f>
        <v>Home Office</v>
      </c>
      <c r="H2895" s="2">
        <v>45499</v>
      </c>
      <c r="I2895" s="2">
        <v>45512</v>
      </c>
      <c r="J2895">
        <v>12</v>
      </c>
      <c r="K2895">
        <v>2261.04</v>
      </c>
      <c r="L2895">
        <v>0</v>
      </c>
      <c r="M2895" s="1" t="s">
        <v>14</v>
      </c>
      <c r="N2895" s="1" t="s">
        <v>15</v>
      </c>
      <c r="O2895" s="1" t="s">
        <v>29</v>
      </c>
      <c r="P2895" s="3">
        <f>Orders[[#This Row],[Quantity]]*Orders[[#This Row],[UnitPrice]]*(1-Orders[[#This Row],[Discount]])</f>
        <v>27132.48</v>
      </c>
      <c r="Q2895" s="1" t="str">
        <f>IF(AND(Orders[[#This Row],[Order Value]]&gt;50000,Orders[[#This Row],[Status]]="Completed"),"Yes","No")</f>
        <v>No</v>
      </c>
      <c r="R2895" s="1" t="str">
        <f>IF(OR(Orders[[#This Row],[Region]]="Dhaka",Orders[[#This Row],[Region]]="Chattogram"),"Priority","Standard")</f>
        <v>Standard</v>
      </c>
      <c r="S2895" s="1" t="str">
        <f>_xlfn.CONCAT(Orders[[#This Row],[OrderID]],Orders[[#This Row],[CustomerID]],Orders[[#This Row],[Order Value]])</f>
        <v>O02028C019727132.48</v>
      </c>
    </row>
    <row r="2896" spans="1:19" x14ac:dyDescent="0.25">
      <c r="A2896" s="1" t="s">
        <v>3336</v>
      </c>
      <c r="B2896" s="1" t="s">
        <v>1069</v>
      </c>
      <c r="C2896" s="1" t="s">
        <v>58</v>
      </c>
      <c r="D2896" s="1" t="str">
        <f>VLOOKUP(C2896,Products[],2,FALSE)</f>
        <v>Beverages Standard 258</v>
      </c>
      <c r="E2896" s="1" t="str">
        <f>VLOOKUP(Orders[[#This Row],[ProductID]],Products[],3,FALSE)</f>
        <v>Groceries</v>
      </c>
      <c r="F2896" s="1" t="s">
        <v>19</v>
      </c>
      <c r="G2896" s="1" t="str">
        <f>_xlfn.XLOOKUP(Orders[[#This Row],[CustomerID]],'Customers'!A:A,'Customers'!E:E)</f>
        <v>consumer</v>
      </c>
      <c r="H2896" s="2">
        <v>45854</v>
      </c>
      <c r="I2896" s="2">
        <v>45854</v>
      </c>
      <c r="J2896">
        <v>4</v>
      </c>
      <c r="K2896">
        <v>2615.23</v>
      </c>
      <c r="L2896">
        <v>0.15</v>
      </c>
      <c r="M2896" s="1" t="s">
        <v>20</v>
      </c>
      <c r="N2896" s="1" t="s">
        <v>34</v>
      </c>
      <c r="O2896" s="1" t="s">
        <v>21</v>
      </c>
      <c r="P2896" s="3">
        <f>Orders[[#This Row],[Quantity]]*Orders[[#This Row],[UnitPrice]]*(1-Orders[[#This Row],[Discount]])</f>
        <v>8891.7819999999992</v>
      </c>
      <c r="Q2896" s="1" t="str">
        <f>IF(AND(Orders[[#This Row],[Order Value]]&gt;50000,Orders[[#This Row],[Status]]="Completed"),"Yes","No")</f>
        <v>No</v>
      </c>
      <c r="R2896" s="1" t="str">
        <f>IF(OR(Orders[[#This Row],[Region]]="Dhaka",Orders[[#This Row],[Region]]="Chattogram"),"Priority","Standard")</f>
        <v>Priority</v>
      </c>
      <c r="S2896" s="1" t="str">
        <f>_xlfn.CONCAT(Orders[[#This Row],[OrderID]],Orders[[#This Row],[CustomerID]],Orders[[#This Row],[Order Value]])</f>
        <v>O03879C01908891.782</v>
      </c>
    </row>
    <row r="2897" spans="1:19" x14ac:dyDescent="0.25">
      <c r="A2897" s="1" t="s">
        <v>3337</v>
      </c>
      <c r="B2897" s="1" t="s">
        <v>764</v>
      </c>
      <c r="C2897" s="1" t="s">
        <v>76</v>
      </c>
      <c r="D2897" s="1" t="str">
        <f>VLOOKUP(C2897,Products[],2,FALSE)</f>
        <v>Mobile Accessories Mini 994</v>
      </c>
      <c r="E2897" s="1" t="str">
        <f>VLOOKUP(Orders[[#This Row],[ProductID]],Products[],3,FALSE)</f>
        <v>Electronics</v>
      </c>
      <c r="F2897" s="1" t="s">
        <v>152</v>
      </c>
      <c r="G2897" s="1" t="str">
        <f>_xlfn.XLOOKUP(Orders[[#This Row],[CustomerID]],'Customers'!A:A,'Customers'!E:E)</f>
        <v>Corporate</v>
      </c>
      <c r="H2897" s="2">
        <v>45830</v>
      </c>
      <c r="I2897" s="2">
        <v>45840</v>
      </c>
      <c r="J2897">
        <v>3</v>
      </c>
      <c r="K2897">
        <v>4800.46</v>
      </c>
      <c r="L2897">
        <v>0.1</v>
      </c>
      <c r="M2897" s="1" t="s">
        <v>20</v>
      </c>
      <c r="N2897" s="1" t="s">
        <v>34</v>
      </c>
      <c r="O2897" s="1" t="s">
        <v>29</v>
      </c>
      <c r="P2897" s="3">
        <f>Orders[[#This Row],[Quantity]]*Orders[[#This Row],[UnitPrice]]*(1-Orders[[#This Row],[Discount]])</f>
        <v>12961.242000000002</v>
      </c>
      <c r="Q2897" s="1" t="str">
        <f>IF(AND(Orders[[#This Row],[Order Value]]&gt;50000,Orders[[#This Row],[Status]]="Completed"),"Yes","No")</f>
        <v>No</v>
      </c>
      <c r="R2897" s="1" t="str">
        <f>IF(OR(Orders[[#This Row],[Region]]="Dhaka",Orders[[#This Row],[Region]]="Chattogram"),"Priority","Standard")</f>
        <v>Priority</v>
      </c>
      <c r="S2897" s="1" t="str">
        <f>_xlfn.CONCAT(Orders[[#This Row],[OrderID]],Orders[[#This Row],[CustomerID]],Orders[[#This Row],[Order Value]])</f>
        <v>O02347C045812961.242</v>
      </c>
    </row>
    <row r="2898" spans="1:19" x14ac:dyDescent="0.25">
      <c r="A2898" s="1" t="s">
        <v>3338</v>
      </c>
      <c r="B2898" s="1" t="s">
        <v>721</v>
      </c>
      <c r="C2898" s="1" t="s">
        <v>76</v>
      </c>
      <c r="D2898" s="1" t="str">
        <f>VLOOKUP(C2898,Products[],2,FALSE)</f>
        <v>Mobile Accessories Mini 994</v>
      </c>
      <c r="E2898" s="1" t="str">
        <f>VLOOKUP(Orders[[#This Row],[ProductID]],Products[],3,FALSE)</f>
        <v>Electronics</v>
      </c>
      <c r="F2898" s="1" t="s">
        <v>82</v>
      </c>
      <c r="G2898" s="1" t="str">
        <f>_xlfn.XLOOKUP(Orders[[#This Row],[CustomerID]],'Customers'!A:A,'Customers'!E:E)</f>
        <v>Corporate</v>
      </c>
      <c r="H2898" s="2">
        <v>45485</v>
      </c>
      <c r="I2898" s="2">
        <v>45483</v>
      </c>
      <c r="J2898">
        <v>6</v>
      </c>
      <c r="K2898">
        <v>5826.19</v>
      </c>
      <c r="L2898">
        <v>0</v>
      </c>
      <c r="M2898" s="1" t="s">
        <v>14</v>
      </c>
      <c r="N2898" s="1" t="s">
        <v>28</v>
      </c>
      <c r="O2898" s="1" t="s">
        <v>35</v>
      </c>
      <c r="P2898" s="3">
        <f>Orders[[#This Row],[Quantity]]*Orders[[#This Row],[UnitPrice]]*(1-Orders[[#This Row],[Discount]])</f>
        <v>34957.14</v>
      </c>
      <c r="Q2898" s="1" t="str">
        <f>IF(AND(Orders[[#This Row],[Order Value]]&gt;50000,Orders[[#This Row],[Status]]="Completed"),"Yes","No")</f>
        <v>No</v>
      </c>
      <c r="R2898" s="1" t="str">
        <f>IF(OR(Orders[[#This Row],[Region]]="Dhaka",Orders[[#This Row],[Region]]="Chattogram"),"Priority","Standard")</f>
        <v>Standard</v>
      </c>
      <c r="S2898" s="1" t="str">
        <f>_xlfn.CONCAT(Orders[[#This Row],[OrderID]],Orders[[#This Row],[CustomerID]],Orders[[#This Row],[Order Value]])</f>
        <v>O03420C034434957.14</v>
      </c>
    </row>
    <row r="2899" spans="1:19" x14ac:dyDescent="0.25">
      <c r="A2899" s="1" t="s">
        <v>3339</v>
      </c>
      <c r="B2899" s="1" t="s">
        <v>1087</v>
      </c>
      <c r="C2899" s="1" t="s">
        <v>114</v>
      </c>
      <c r="D2899" s="1" t="str">
        <f>VLOOKUP(C2899,Products[],2,FALSE)</f>
        <v>Snacks Standard 963</v>
      </c>
      <c r="E2899" s="1" t="str">
        <f>VLOOKUP(Orders[[#This Row],[ProductID]],Products[],3,FALSE)</f>
        <v>Groceries</v>
      </c>
      <c r="F2899" s="1" t="s">
        <v>125</v>
      </c>
      <c r="G2899" s="1" t="str">
        <f>_xlfn.XLOOKUP(Orders[[#This Row],[CustomerID]],'Customers'!A:A,'Customers'!E:E)</f>
        <v>Home Office</v>
      </c>
      <c r="H2899" s="2">
        <v>45369</v>
      </c>
      <c r="I2899" s="2">
        <v>45374</v>
      </c>
      <c r="J2899">
        <v>12</v>
      </c>
      <c r="K2899">
        <v>1274.8399999999999</v>
      </c>
      <c r="L2899">
        <v>0.15</v>
      </c>
      <c r="M2899" s="1" t="s">
        <v>20</v>
      </c>
      <c r="N2899" s="1" t="s">
        <v>34</v>
      </c>
      <c r="O2899" s="1" t="s">
        <v>21</v>
      </c>
      <c r="P2899" s="3">
        <f>Orders[[#This Row],[Quantity]]*Orders[[#This Row],[UnitPrice]]*(1-Orders[[#This Row],[Discount]])</f>
        <v>13003.367999999999</v>
      </c>
      <c r="Q2899" s="1" t="str">
        <f>IF(AND(Orders[[#This Row],[Order Value]]&gt;50000,Orders[[#This Row],[Status]]="Completed"),"Yes","No")</f>
        <v>No</v>
      </c>
      <c r="R2899" s="1" t="str">
        <f>IF(OR(Orders[[#This Row],[Region]]="Dhaka",Orders[[#This Row],[Region]]="Chattogram"),"Priority","Standard")</f>
        <v>Priority</v>
      </c>
      <c r="S2899" s="1" t="str">
        <f>_xlfn.CONCAT(Orders[[#This Row],[OrderID]],Orders[[#This Row],[CustomerID]],Orders[[#This Row],[Order Value]])</f>
        <v>O01943C015013003.368</v>
      </c>
    </row>
    <row r="2900" spans="1:19" x14ac:dyDescent="0.25">
      <c r="A2900" s="1" t="s">
        <v>3340</v>
      </c>
      <c r="B2900" s="1" t="s">
        <v>40</v>
      </c>
      <c r="C2900" s="1" t="s">
        <v>27</v>
      </c>
      <c r="D2900" s="1" t="str">
        <f>VLOOKUP(C2900,Products[],2,FALSE)</f>
        <v>Women Eco 225</v>
      </c>
      <c r="E2900" s="1" t="str">
        <f>VLOOKUP(Orders[[#This Row],[ProductID]],Products[],3,FALSE)</f>
        <v>Apparel</v>
      </c>
      <c r="F2900" s="1" t="s">
        <v>82</v>
      </c>
      <c r="G2900" s="1" t="str">
        <f>_xlfn.XLOOKUP(Orders[[#This Row],[CustomerID]],'Customers'!A:A,'Customers'!E:E)</f>
        <v>Home Office</v>
      </c>
      <c r="H2900" s="2">
        <v>45786</v>
      </c>
      <c r="I2900" s="2">
        <v>45797</v>
      </c>
      <c r="J2900">
        <v>19</v>
      </c>
      <c r="K2900">
        <v>1282.95</v>
      </c>
      <c r="L2900">
        <v>0.1</v>
      </c>
      <c r="M2900" s="1" t="s">
        <v>39</v>
      </c>
      <c r="N2900" s="1" t="s">
        <v>34</v>
      </c>
      <c r="O2900" s="1" t="s">
        <v>29</v>
      </c>
      <c r="P2900" s="3">
        <f>Orders[[#This Row],[Quantity]]*Orders[[#This Row],[UnitPrice]]*(1-Orders[[#This Row],[Discount]])</f>
        <v>21938.445</v>
      </c>
      <c r="Q2900" s="1" t="str">
        <f>IF(AND(Orders[[#This Row],[Order Value]]&gt;50000,Orders[[#This Row],[Status]]="Completed"),"Yes","No")</f>
        <v>No</v>
      </c>
      <c r="R2900" s="1" t="str">
        <f>IF(OR(Orders[[#This Row],[Region]]="Dhaka",Orders[[#This Row],[Region]]="Chattogram"),"Priority","Standard")</f>
        <v>Standard</v>
      </c>
      <c r="S2900" s="1" t="str">
        <f>_xlfn.CONCAT(Orders[[#This Row],[OrderID]],Orders[[#This Row],[CustomerID]],Orders[[#This Row],[Order Value]])</f>
        <v>O05428C023321938.445</v>
      </c>
    </row>
    <row r="2901" spans="1:19" x14ac:dyDescent="0.25">
      <c r="A2901" s="1" t="s">
        <v>3341</v>
      </c>
      <c r="B2901" s="1" t="s">
        <v>386</v>
      </c>
      <c r="C2901" s="1" t="s">
        <v>154</v>
      </c>
      <c r="D2901" s="1" t="str">
        <f>VLOOKUP(C2901,Products[],2,FALSE)</f>
        <v>Household Standard 873</v>
      </c>
      <c r="E2901" s="1" t="str">
        <f>VLOOKUP(Orders[[#This Row],[ProductID]],Products[],3,FALSE)</f>
        <v>Groceries</v>
      </c>
      <c r="F2901" s="1" t="s">
        <v>125</v>
      </c>
      <c r="G2901" s="1" t="str">
        <f>_xlfn.XLOOKUP(Orders[[#This Row],[CustomerID]],'Customers'!A:A,'Customers'!E:E)</f>
        <v>Corporate</v>
      </c>
      <c r="H2901" s="2">
        <v>45796</v>
      </c>
      <c r="I2901" s="2">
        <v>45796</v>
      </c>
      <c r="J2901">
        <v>8</v>
      </c>
      <c r="K2901">
        <v>790.36</v>
      </c>
      <c r="L2901">
        <v>0</v>
      </c>
      <c r="M2901" s="1" t="s">
        <v>39</v>
      </c>
      <c r="N2901" s="1" t="s">
        <v>15</v>
      </c>
      <c r="O2901" s="1" t="s">
        <v>21</v>
      </c>
      <c r="P2901" s="3">
        <f>Orders[[#This Row],[Quantity]]*Orders[[#This Row],[UnitPrice]]*(1-Orders[[#This Row],[Discount]])</f>
        <v>6322.88</v>
      </c>
      <c r="Q2901" s="1" t="str">
        <f>IF(AND(Orders[[#This Row],[Order Value]]&gt;50000,Orders[[#This Row],[Status]]="Completed"),"Yes","No")</f>
        <v>No</v>
      </c>
      <c r="R2901" s="1" t="str">
        <f>IF(OR(Orders[[#This Row],[Region]]="Dhaka",Orders[[#This Row],[Region]]="Chattogram"),"Priority","Standard")</f>
        <v>Standard</v>
      </c>
      <c r="S2901" s="1" t="str">
        <f>_xlfn.CONCAT(Orders[[#This Row],[OrderID]],Orders[[#This Row],[CustomerID]],Orders[[#This Row],[Order Value]])</f>
        <v>O03979C01656322.88</v>
      </c>
    </row>
    <row r="2902" spans="1:19" x14ac:dyDescent="0.25">
      <c r="A2902" s="1" t="s">
        <v>1556</v>
      </c>
      <c r="B2902" s="1" t="s">
        <v>1557</v>
      </c>
      <c r="C2902" s="1" t="s">
        <v>162</v>
      </c>
      <c r="D2902" s="1" t="str">
        <f>VLOOKUP(C2902,Products[],2,FALSE)</f>
        <v>Binders Lite 852</v>
      </c>
      <c r="E2902" s="1" t="str">
        <f>VLOOKUP(Orders[[#This Row],[ProductID]],Products[],3,FALSE)</f>
        <v>Office Supplies</v>
      </c>
      <c r="F2902" s="1" t="s">
        <v>33</v>
      </c>
      <c r="G2902" s="1" t="str">
        <f>_xlfn.XLOOKUP(Orders[[#This Row],[CustomerID]],'Customers'!A:A,'Customers'!E:E)</f>
        <v>Consumer</v>
      </c>
      <c r="H2902" s="2">
        <v>45512</v>
      </c>
      <c r="I2902" s="2">
        <v>45515</v>
      </c>
      <c r="J2902">
        <v>11</v>
      </c>
      <c r="K2902">
        <v>5407.65</v>
      </c>
      <c r="L2902">
        <v>0</v>
      </c>
      <c r="M2902" s="1" t="s">
        <v>43</v>
      </c>
      <c r="N2902" s="1" t="s">
        <v>15</v>
      </c>
      <c r="O2902" s="1" t="s">
        <v>35</v>
      </c>
      <c r="P2902" s="3">
        <f>Orders[[#This Row],[Quantity]]*Orders[[#This Row],[UnitPrice]]*(1-Orders[[#This Row],[Discount]])</f>
        <v>59484.149999999994</v>
      </c>
      <c r="Q2902" s="1" t="str">
        <f>IF(AND(Orders[[#This Row],[Order Value]]&gt;50000,Orders[[#This Row],[Status]]="Completed"),"Yes","No")</f>
        <v>No</v>
      </c>
      <c r="R2902" s="1" t="str">
        <f>IF(OR(Orders[[#This Row],[Region]]="Dhaka",Orders[[#This Row],[Region]]="Chattogram"),"Priority","Standard")</f>
        <v>Standard</v>
      </c>
      <c r="S2902" s="1" t="str">
        <f>_xlfn.CONCAT(Orders[[#This Row],[OrderID]],Orders[[#This Row],[CustomerID]],Orders[[#This Row],[Order Value]])</f>
        <v>O00383C038459484.15</v>
      </c>
    </row>
    <row r="2903" spans="1:19" x14ac:dyDescent="0.25">
      <c r="A2903" s="1" t="s">
        <v>3342</v>
      </c>
      <c r="B2903" s="1" t="s">
        <v>926</v>
      </c>
      <c r="C2903" s="1" t="s">
        <v>191</v>
      </c>
      <c r="D2903" s="1" t="str">
        <f>VLOOKUP(C2903,Products[],2,FALSE)</f>
        <v>Snacks Standard 597</v>
      </c>
      <c r="E2903" s="1" t="str">
        <f>VLOOKUP(Orders[[#This Row],[ProductID]],Products[],3,FALSE)</f>
        <v>Groceries</v>
      </c>
      <c r="F2903" s="1" t="s">
        <v>79</v>
      </c>
      <c r="G2903" s="1" t="str">
        <f>_xlfn.XLOOKUP(Orders[[#This Row],[CustomerID]],'Customers'!A:A,'Customers'!E:E)</f>
        <v>Home Office</v>
      </c>
      <c r="H2903" s="2">
        <v>45918</v>
      </c>
      <c r="I2903" s="2">
        <v>45932</v>
      </c>
      <c r="J2903">
        <v>13</v>
      </c>
      <c r="K2903">
        <v>3940.65</v>
      </c>
      <c r="L2903">
        <v>0</v>
      </c>
      <c r="M2903" s="1" t="s">
        <v>20</v>
      </c>
      <c r="N2903" s="1" t="s">
        <v>34</v>
      </c>
      <c r="O2903" s="1" t="s">
        <v>35</v>
      </c>
      <c r="P2903" s="3">
        <f>Orders[[#This Row],[Quantity]]*Orders[[#This Row],[UnitPrice]]*(1-Orders[[#This Row],[Discount]])</f>
        <v>51228.450000000004</v>
      </c>
      <c r="Q2903" s="1" t="str">
        <f>IF(AND(Orders[[#This Row],[Order Value]]&gt;50000,Orders[[#This Row],[Status]]="Completed"),"Yes","No")</f>
        <v>Yes</v>
      </c>
      <c r="R2903" s="1" t="str">
        <f>IF(OR(Orders[[#This Row],[Region]]="Dhaka",Orders[[#This Row],[Region]]="Chattogram"),"Priority","Standard")</f>
        <v>Priority</v>
      </c>
      <c r="S2903" s="1" t="str">
        <f>_xlfn.CONCAT(Orders[[#This Row],[OrderID]],Orders[[#This Row],[CustomerID]],Orders[[#This Row],[Order Value]])</f>
        <v>O01332C040051228.45</v>
      </c>
    </row>
    <row r="2904" spans="1:19" hidden="1" x14ac:dyDescent="0.25">
      <c r="A2904" s="1" t="s">
        <v>3343</v>
      </c>
      <c r="B2904" s="1" t="s">
        <v>277</v>
      </c>
      <c r="C2904" s="1" t="s">
        <v>95</v>
      </c>
      <c r="D2904" s="1" t="e">
        <f>VLOOKUP(C2904,Products[],2,FALSE)</f>
        <v>#N/A</v>
      </c>
      <c r="E2904" s="1" t="e">
        <f>VLOOKUP(Orders[[#This Row],[ProductID]],Products[],3,FALSE)</f>
        <v>#N/A</v>
      </c>
      <c r="F2904" s="1" t="s">
        <v>42</v>
      </c>
      <c r="G2904" s="1" t="str">
        <f>_xlfn.XLOOKUP(Orders[[#This Row],[CustomerID]],'Customers'!A:A,'Customers'!E:E)</f>
        <v>Corporate</v>
      </c>
      <c r="H2904" s="2">
        <v>45464</v>
      </c>
      <c r="I2904" s="2">
        <v>45478</v>
      </c>
      <c r="J2904">
        <v>13</v>
      </c>
      <c r="K2904">
        <v>632.26</v>
      </c>
      <c r="L2904">
        <v>0.15</v>
      </c>
      <c r="M2904" s="1" t="s">
        <v>43</v>
      </c>
      <c r="N2904" s="1" t="s">
        <v>28</v>
      </c>
      <c r="O2904" s="1" t="s">
        <v>24</v>
      </c>
      <c r="P2904" s="3">
        <f>Orders[[#This Row],[Quantity]]*Orders[[#This Row],[UnitPrice]]*(1-Orders[[#This Row],[Discount]])</f>
        <v>6986.472999999999</v>
      </c>
      <c r="Q2904" s="1" t="str">
        <f>IF(AND(Orders[[#This Row],[Order Value]]&gt;50000,Orders[[#This Row],[Status]]="Completed"),"Yes","No")</f>
        <v>No</v>
      </c>
      <c r="R2904" s="1" t="str">
        <f>IF(OR(Orders[[#This Row],[Region]]="Dhaka",Orders[[#This Row],[Region]]="Chattogram"),"Priority","Standard")</f>
        <v>Standard</v>
      </c>
      <c r="S2904" s="1" t="str">
        <f>_xlfn.CONCAT(Orders[[#This Row],[OrderID]],Orders[[#This Row],[CustomerID]],Orders[[#This Row],[Order Value]])</f>
        <v>O00687C00416986.473</v>
      </c>
    </row>
    <row r="2905" spans="1:19" x14ac:dyDescent="0.25">
      <c r="A2905" s="1" t="s">
        <v>3344</v>
      </c>
      <c r="B2905" s="1" t="s">
        <v>371</v>
      </c>
      <c r="C2905" s="1" t="s">
        <v>68</v>
      </c>
      <c r="D2905" s="1" t="str">
        <f>VLOOKUP(C2905,Products[],2,FALSE)</f>
        <v>Tables Prime 385</v>
      </c>
      <c r="E2905" s="1" t="str">
        <f>VLOOKUP(Orders[[#This Row],[ProductID]],Products[],3,FALSE)</f>
        <v>Furniture</v>
      </c>
      <c r="F2905" s="1" t="s">
        <v>13</v>
      </c>
      <c r="G2905" s="1" t="str">
        <f>_xlfn.XLOOKUP(Orders[[#This Row],[CustomerID]],'Customers'!A:A,'Customers'!E:E)</f>
        <v>Consumer</v>
      </c>
      <c r="H2905" s="2">
        <v>45653</v>
      </c>
      <c r="I2905" s="2">
        <v>45666</v>
      </c>
      <c r="J2905">
        <v>18</v>
      </c>
      <c r="K2905">
        <v>1678.38</v>
      </c>
      <c r="L2905">
        <v>0.15</v>
      </c>
      <c r="M2905" s="1" t="s">
        <v>52</v>
      </c>
      <c r="N2905" s="1" t="s">
        <v>34</v>
      </c>
      <c r="O2905" s="1" t="s">
        <v>29</v>
      </c>
      <c r="P2905" s="3">
        <f>Orders[[#This Row],[Quantity]]*Orders[[#This Row],[UnitPrice]]*(1-Orders[[#This Row],[Discount]])</f>
        <v>25679.214000000004</v>
      </c>
      <c r="Q2905" s="1" t="str">
        <f>IF(AND(Orders[[#This Row],[Order Value]]&gt;50000,Orders[[#This Row],[Status]]="Completed"),"Yes","No")</f>
        <v>No</v>
      </c>
      <c r="R2905" s="1" t="str">
        <f>IF(OR(Orders[[#This Row],[Region]]="Dhaka",Orders[[#This Row],[Region]]="Chattogram"),"Priority","Standard")</f>
        <v>Priority</v>
      </c>
      <c r="S2905" s="1" t="str">
        <f>_xlfn.CONCAT(Orders[[#This Row],[OrderID]],Orders[[#This Row],[CustomerID]],Orders[[#This Row],[Order Value]])</f>
        <v>O00644C023425679.214</v>
      </c>
    </row>
    <row r="2906" spans="1:19" hidden="1" x14ac:dyDescent="0.25">
      <c r="A2906" s="1" t="s">
        <v>3345</v>
      </c>
      <c r="B2906" s="1" t="s">
        <v>467</v>
      </c>
      <c r="C2906" s="1" t="s">
        <v>248</v>
      </c>
      <c r="D2906" s="1" t="e">
        <f>VLOOKUP(C2906,Products[],2,FALSE)</f>
        <v>#N/A</v>
      </c>
      <c r="E2906" s="1" t="e">
        <f>VLOOKUP(Orders[[#This Row],[ProductID]],Products[],3,FALSE)</f>
        <v>#N/A</v>
      </c>
      <c r="F2906" s="1" t="s">
        <v>125</v>
      </c>
      <c r="G2906" s="1" t="str">
        <f>_xlfn.XLOOKUP(Orders[[#This Row],[CustomerID]],'Customers'!A:A,'Customers'!E:E)</f>
        <v>Consumer</v>
      </c>
      <c r="H2906" s="2">
        <v>45688</v>
      </c>
      <c r="I2906" s="2">
        <v>45700</v>
      </c>
      <c r="J2906">
        <v>4</v>
      </c>
      <c r="K2906">
        <v>2399.6799999999998</v>
      </c>
      <c r="L2906">
        <v>0.15</v>
      </c>
      <c r="M2906" s="1" t="s">
        <v>39</v>
      </c>
      <c r="N2906" s="1" t="s">
        <v>28</v>
      </c>
      <c r="O2906" s="1" t="s">
        <v>24</v>
      </c>
      <c r="P2906" s="3">
        <f>Orders[[#This Row],[Quantity]]*Orders[[#This Row],[UnitPrice]]*(1-Orders[[#This Row],[Discount]])</f>
        <v>8158.9119999999994</v>
      </c>
      <c r="Q2906" s="1" t="str">
        <f>IF(AND(Orders[[#This Row],[Order Value]]&gt;50000,Orders[[#This Row],[Status]]="Completed"),"Yes","No")</f>
        <v>No</v>
      </c>
      <c r="R2906" s="1" t="str">
        <f>IF(OR(Orders[[#This Row],[Region]]="Dhaka",Orders[[#This Row],[Region]]="Chattogram"),"Priority","Standard")</f>
        <v>Standard</v>
      </c>
      <c r="S2906" s="1" t="str">
        <f>_xlfn.CONCAT(Orders[[#This Row],[OrderID]],Orders[[#This Row],[CustomerID]],Orders[[#This Row],[Order Value]])</f>
        <v>O01776C02368158.912</v>
      </c>
    </row>
    <row r="2907" spans="1:19" x14ac:dyDescent="0.25">
      <c r="A2907" s="1" t="s">
        <v>3346</v>
      </c>
      <c r="B2907" s="1" t="s">
        <v>740</v>
      </c>
      <c r="C2907" s="1" t="s">
        <v>194</v>
      </c>
      <c r="D2907" s="1" t="str">
        <f>VLOOKUP(C2907,Products[],2,FALSE)</f>
        <v>Pens Mini 388</v>
      </c>
      <c r="E2907" s="1" t="str">
        <f>VLOOKUP(Orders[[#This Row],[ProductID]],Products[],3,FALSE)</f>
        <v>Office Supplies</v>
      </c>
      <c r="F2907" s="1" t="s">
        <v>82</v>
      </c>
      <c r="G2907" s="1" t="str">
        <f>_xlfn.XLOOKUP(Orders[[#This Row],[CustomerID]],'Customers'!A:A,'Customers'!E:E)</f>
        <v>consumer</v>
      </c>
      <c r="H2907" s="2">
        <v>45863</v>
      </c>
      <c r="I2907" s="2">
        <v>45862</v>
      </c>
      <c r="J2907">
        <v>21</v>
      </c>
      <c r="K2907">
        <v>6104.54</v>
      </c>
      <c r="L2907">
        <v>0</v>
      </c>
      <c r="M2907" s="1" t="s">
        <v>20</v>
      </c>
      <c r="N2907" s="1" t="s">
        <v>28</v>
      </c>
      <c r="O2907" s="1" t="s">
        <v>35</v>
      </c>
      <c r="P2907" s="3">
        <f>Orders[[#This Row],[Quantity]]*Orders[[#This Row],[UnitPrice]]*(1-Orders[[#This Row],[Discount]])</f>
        <v>128195.34</v>
      </c>
      <c r="Q2907" s="1" t="str">
        <f>IF(AND(Orders[[#This Row],[Order Value]]&gt;50000,Orders[[#This Row],[Status]]="Completed"),"Yes","No")</f>
        <v>No</v>
      </c>
      <c r="R2907" s="1" t="str">
        <f>IF(OR(Orders[[#This Row],[Region]]="Dhaka",Orders[[#This Row],[Region]]="Chattogram"),"Priority","Standard")</f>
        <v>Priority</v>
      </c>
      <c r="S2907" s="1" t="str">
        <f>_xlfn.CONCAT(Orders[[#This Row],[OrderID]],Orders[[#This Row],[CustomerID]],Orders[[#This Row],[Order Value]])</f>
        <v>O01881C0008128195.34</v>
      </c>
    </row>
    <row r="2908" spans="1:19" x14ac:dyDescent="0.25">
      <c r="A2908" s="1" t="s">
        <v>3347</v>
      </c>
      <c r="B2908" s="1" t="s">
        <v>950</v>
      </c>
      <c r="C2908" s="1" t="s">
        <v>41</v>
      </c>
      <c r="D2908" s="1" t="str">
        <f>VLOOKUP(C2908,Products[],2,FALSE)</f>
        <v>Personal Care Mini 941</v>
      </c>
      <c r="E2908" s="1" t="str">
        <f>VLOOKUP(Orders[[#This Row],[ProductID]],Products[],3,FALSE)</f>
        <v>Groceries</v>
      </c>
      <c r="F2908" s="1" t="s">
        <v>59</v>
      </c>
      <c r="G2908" s="1" t="str">
        <f>_xlfn.XLOOKUP(Orders[[#This Row],[CustomerID]],'Customers'!A:A,'Customers'!E:E)</f>
        <v>Home Office</v>
      </c>
      <c r="H2908" s="2">
        <v>45675</v>
      </c>
      <c r="I2908" s="2">
        <v>45675</v>
      </c>
      <c r="J2908">
        <v>13</v>
      </c>
      <c r="K2908">
        <v>1096.97</v>
      </c>
      <c r="L2908">
        <v>0.2</v>
      </c>
      <c r="M2908" s="1" t="s">
        <v>20</v>
      </c>
      <c r="N2908" s="1" t="s">
        <v>34</v>
      </c>
      <c r="O2908" s="1" t="s">
        <v>21</v>
      </c>
      <c r="P2908" s="3">
        <f>Orders[[#This Row],[Quantity]]*Orders[[#This Row],[UnitPrice]]*(1-Orders[[#This Row],[Discount]])</f>
        <v>11408.488000000001</v>
      </c>
      <c r="Q2908" s="1" t="str">
        <f>IF(AND(Orders[[#This Row],[Order Value]]&gt;50000,Orders[[#This Row],[Status]]="Completed"),"Yes","No")</f>
        <v>No</v>
      </c>
      <c r="R2908" s="1" t="str">
        <f>IF(OR(Orders[[#This Row],[Region]]="Dhaka",Orders[[#This Row],[Region]]="Chattogram"),"Priority","Standard")</f>
        <v>Priority</v>
      </c>
      <c r="S2908" s="1" t="str">
        <f>_xlfn.CONCAT(Orders[[#This Row],[OrderID]],Orders[[#This Row],[CustomerID]],Orders[[#This Row],[Order Value]])</f>
        <v>O04652C029411408.488</v>
      </c>
    </row>
    <row r="2909" spans="1:19" x14ac:dyDescent="0.25">
      <c r="A2909" s="1" t="s">
        <v>3348</v>
      </c>
      <c r="B2909" s="1" t="s">
        <v>1018</v>
      </c>
      <c r="C2909" s="1" t="s">
        <v>32</v>
      </c>
      <c r="D2909" s="1" t="str">
        <f>VLOOKUP(C2909,Products[],2,FALSE)</f>
        <v>Binders Max 146</v>
      </c>
      <c r="E2909" s="1" t="str">
        <f>VLOOKUP(Orders[[#This Row],[ProductID]],Products[],3,FALSE)</f>
        <v>Office Supplies</v>
      </c>
      <c r="F2909" s="1" t="s">
        <v>105</v>
      </c>
      <c r="G2909" s="1" t="str">
        <f>_xlfn.XLOOKUP(Orders[[#This Row],[CustomerID]],'Customers'!A:A,'Customers'!E:E)</f>
        <v>SMB</v>
      </c>
      <c r="H2909" s="2">
        <v>45761</v>
      </c>
      <c r="I2909" s="2">
        <v>45760</v>
      </c>
      <c r="J2909">
        <v>11</v>
      </c>
      <c r="K2909">
        <v>4761.0200000000004</v>
      </c>
      <c r="L2909">
        <v>0.2</v>
      </c>
      <c r="M2909" s="1" t="s">
        <v>43</v>
      </c>
      <c r="N2909" s="1" t="s">
        <v>34</v>
      </c>
      <c r="O2909" s="1" t="s">
        <v>29</v>
      </c>
      <c r="P2909" s="3">
        <f>Orders[[#This Row],[Quantity]]*Orders[[#This Row],[UnitPrice]]*(1-Orders[[#This Row],[Discount]])</f>
        <v>41896.976000000002</v>
      </c>
      <c r="Q2909" s="1" t="str">
        <f>IF(AND(Orders[[#This Row],[Order Value]]&gt;50000,Orders[[#This Row],[Status]]="Completed"),"Yes","No")</f>
        <v>No</v>
      </c>
      <c r="R2909" s="1" t="str">
        <f>IF(OR(Orders[[#This Row],[Region]]="Dhaka",Orders[[#This Row],[Region]]="Chattogram"),"Priority","Standard")</f>
        <v>Standard</v>
      </c>
      <c r="S2909" s="1" t="str">
        <f>_xlfn.CONCAT(Orders[[#This Row],[OrderID]],Orders[[#This Row],[CustomerID]],Orders[[#This Row],[Order Value]])</f>
        <v>O05510C037141896.976</v>
      </c>
    </row>
    <row r="2910" spans="1:19" x14ac:dyDescent="0.25">
      <c r="A2910" s="1" t="s">
        <v>3349</v>
      </c>
      <c r="B2910" s="1" t="s">
        <v>446</v>
      </c>
      <c r="C2910" s="1" t="s">
        <v>58</v>
      </c>
      <c r="D2910" s="1" t="str">
        <f>VLOOKUP(C2910,Products[],2,FALSE)</f>
        <v>Beverages Standard 258</v>
      </c>
      <c r="E2910" s="1" t="str">
        <f>VLOOKUP(Orders[[#This Row],[ProductID]],Products[],3,FALSE)</f>
        <v>Groceries</v>
      </c>
      <c r="F2910" s="1" t="s">
        <v>19</v>
      </c>
      <c r="G2910" s="1" t="str">
        <f>_xlfn.XLOOKUP(Orders[[#This Row],[CustomerID]],'Customers'!A:A,'Customers'!E:E)</f>
        <v>consumer</v>
      </c>
      <c r="H2910" s="2">
        <v>45780</v>
      </c>
      <c r="I2910" s="2">
        <v>45779</v>
      </c>
      <c r="J2910">
        <v>22</v>
      </c>
      <c r="K2910">
        <v>2759.94</v>
      </c>
      <c r="L2910">
        <v>0.2</v>
      </c>
      <c r="M2910" s="1" t="s">
        <v>52</v>
      </c>
      <c r="N2910" s="1" t="s">
        <v>28</v>
      </c>
      <c r="O2910" s="1" t="s">
        <v>21</v>
      </c>
      <c r="P2910" s="3">
        <f>Orders[[#This Row],[Quantity]]*Orders[[#This Row],[UnitPrice]]*(1-Orders[[#This Row],[Discount]])</f>
        <v>48574.944000000003</v>
      </c>
      <c r="Q2910" s="1" t="str">
        <f>IF(AND(Orders[[#This Row],[Order Value]]&gt;50000,Orders[[#This Row],[Status]]="Completed"),"Yes","No")</f>
        <v>No</v>
      </c>
      <c r="R2910" s="1" t="str">
        <f>IF(OR(Orders[[#This Row],[Region]]="Dhaka",Orders[[#This Row],[Region]]="Chattogram"),"Priority","Standard")</f>
        <v>Priority</v>
      </c>
      <c r="S2910" s="1" t="str">
        <f>_xlfn.CONCAT(Orders[[#This Row],[OrderID]],Orders[[#This Row],[CustomerID]],Orders[[#This Row],[Order Value]])</f>
        <v>O03195C032048574.944</v>
      </c>
    </row>
    <row r="2911" spans="1:19" x14ac:dyDescent="0.25">
      <c r="A2911" s="1" t="s">
        <v>3350</v>
      </c>
      <c r="B2911" s="1" t="s">
        <v>281</v>
      </c>
      <c r="C2911" s="1" t="s">
        <v>138</v>
      </c>
      <c r="D2911" s="1" t="str">
        <f>VLOOKUP(C2911,Products[],2,FALSE)</f>
        <v>Pens Deluxe 654</v>
      </c>
      <c r="E2911" s="1" t="str">
        <f>VLOOKUP(Orders[[#This Row],[ProductID]],Products[],3,FALSE)</f>
        <v>Office Supplies</v>
      </c>
      <c r="F2911" s="1" t="s">
        <v>59</v>
      </c>
      <c r="G2911" s="1" t="str">
        <f>_xlfn.XLOOKUP(Orders[[#This Row],[CustomerID]],'Customers'!A:A,'Customers'!E:E)</f>
        <v>SMB</v>
      </c>
      <c r="H2911" s="2">
        <v>45634</v>
      </c>
      <c r="I2911" s="2">
        <v>45644</v>
      </c>
      <c r="J2911">
        <v>13</v>
      </c>
      <c r="K2911">
        <v>4212.1899999999996</v>
      </c>
      <c r="L2911">
        <v>0.2</v>
      </c>
      <c r="M2911" s="1" t="s">
        <v>14</v>
      </c>
      <c r="N2911" s="1" t="s">
        <v>15</v>
      </c>
      <c r="O2911" s="1" t="s">
        <v>35</v>
      </c>
      <c r="P2911" s="3">
        <f>Orders[[#This Row],[Quantity]]*Orders[[#This Row],[UnitPrice]]*(1-Orders[[#This Row],[Discount]])</f>
        <v>43806.775999999998</v>
      </c>
      <c r="Q2911" s="1" t="str">
        <f>IF(AND(Orders[[#This Row],[Order Value]]&gt;50000,Orders[[#This Row],[Status]]="Completed"),"Yes","No")</f>
        <v>No</v>
      </c>
      <c r="R2911" s="1" t="str">
        <f>IF(OR(Orders[[#This Row],[Region]]="Dhaka",Orders[[#This Row],[Region]]="Chattogram"),"Priority","Standard")</f>
        <v>Standard</v>
      </c>
      <c r="S2911" s="1" t="str">
        <f>_xlfn.CONCAT(Orders[[#This Row],[OrderID]],Orders[[#This Row],[CustomerID]],Orders[[#This Row],[Order Value]])</f>
        <v>O02982C037643806.776</v>
      </c>
    </row>
    <row r="2912" spans="1:19" x14ac:dyDescent="0.25">
      <c r="A2912" s="1" t="s">
        <v>3351</v>
      </c>
      <c r="B2912" s="1" t="s">
        <v>740</v>
      </c>
      <c r="C2912" s="1" t="s">
        <v>174</v>
      </c>
      <c r="D2912" s="1" t="str">
        <f>VLOOKUP(C2912,Products[],2,FALSE)</f>
        <v>Women Eco 309</v>
      </c>
      <c r="E2912" s="1" t="str">
        <f>VLOOKUP(Orders[[#This Row],[ProductID]],Products[],3,FALSE)</f>
        <v>Apparel</v>
      </c>
      <c r="F2912" s="1" t="s">
        <v>152</v>
      </c>
      <c r="G2912" s="1" t="str">
        <f>_xlfn.XLOOKUP(Orders[[#This Row],[CustomerID]],'Customers'!A:A,'Customers'!E:E)</f>
        <v>consumer</v>
      </c>
      <c r="H2912" s="2">
        <v>45554</v>
      </c>
      <c r="I2912" s="2">
        <v>45568</v>
      </c>
      <c r="J2912">
        <v>20</v>
      </c>
      <c r="K2912">
        <v>2366.4499999999998</v>
      </c>
      <c r="L2912">
        <v>0</v>
      </c>
      <c r="M2912" s="1" t="s">
        <v>39</v>
      </c>
      <c r="N2912" s="1" t="s">
        <v>28</v>
      </c>
      <c r="O2912" s="1" t="s">
        <v>24</v>
      </c>
      <c r="P2912" s="3">
        <f>Orders[[#This Row],[Quantity]]*Orders[[#This Row],[UnitPrice]]*(1-Orders[[#This Row],[Discount]])</f>
        <v>47329</v>
      </c>
      <c r="Q2912" s="1" t="str">
        <f>IF(AND(Orders[[#This Row],[Order Value]]&gt;50000,Orders[[#This Row],[Status]]="Completed"),"Yes","No")</f>
        <v>No</v>
      </c>
      <c r="R2912" s="1" t="str">
        <f>IF(OR(Orders[[#This Row],[Region]]="Dhaka",Orders[[#This Row],[Region]]="Chattogram"),"Priority","Standard")</f>
        <v>Standard</v>
      </c>
      <c r="S2912" s="1" t="str">
        <f>_xlfn.CONCAT(Orders[[#This Row],[OrderID]],Orders[[#This Row],[CustomerID]],Orders[[#This Row],[Order Value]])</f>
        <v>O00501C000847329</v>
      </c>
    </row>
    <row r="2913" spans="1:19" x14ac:dyDescent="0.25">
      <c r="A2913" s="1" t="s">
        <v>3352</v>
      </c>
      <c r="B2913" s="1" t="s">
        <v>1765</v>
      </c>
      <c r="C2913" s="1" t="s">
        <v>50</v>
      </c>
      <c r="D2913" s="1" t="str">
        <f>VLOOKUP(C2913,Products[],2,FALSE)</f>
        <v>Kids Pro 311</v>
      </c>
      <c r="E2913" s="1" t="str">
        <f>VLOOKUP(Orders[[#This Row],[ProductID]],Products[],3,FALSE)</f>
        <v>Apparel</v>
      </c>
      <c r="F2913" s="1" t="s">
        <v>33</v>
      </c>
      <c r="G2913" s="1" t="str">
        <f>_xlfn.XLOOKUP(Orders[[#This Row],[CustomerID]],'Customers'!A:A,'Customers'!E:E)</f>
        <v>consumer</v>
      </c>
      <c r="H2913" s="2">
        <v>45414</v>
      </c>
      <c r="I2913" s="2">
        <v>45414</v>
      </c>
      <c r="J2913">
        <v>10</v>
      </c>
      <c r="K2913">
        <v>7328.02</v>
      </c>
      <c r="L2913">
        <v>0</v>
      </c>
      <c r="M2913" s="1" t="s">
        <v>52</v>
      </c>
      <c r="N2913" s="1" t="s">
        <v>34</v>
      </c>
      <c r="O2913" s="1" t="s">
        <v>29</v>
      </c>
      <c r="P2913" s="3">
        <f>Orders[[#This Row],[Quantity]]*Orders[[#This Row],[UnitPrice]]*(1-Orders[[#This Row],[Discount]])</f>
        <v>73280.200000000012</v>
      </c>
      <c r="Q2913" s="1" t="str">
        <f>IF(AND(Orders[[#This Row],[Order Value]]&gt;50000,Orders[[#This Row],[Status]]="Completed"),"Yes","No")</f>
        <v>Yes</v>
      </c>
      <c r="R2913" s="1" t="str">
        <f>IF(OR(Orders[[#This Row],[Region]]="Dhaka",Orders[[#This Row],[Region]]="Chattogram"),"Priority","Standard")</f>
        <v>Priority</v>
      </c>
      <c r="S2913" s="1" t="str">
        <f>_xlfn.CONCAT(Orders[[#This Row],[OrderID]],Orders[[#This Row],[CustomerID]],Orders[[#This Row],[Order Value]])</f>
        <v>O02637C018773280.2</v>
      </c>
    </row>
    <row r="2914" spans="1:19" hidden="1" x14ac:dyDescent="0.25">
      <c r="A2914" s="1" t="s">
        <v>3353</v>
      </c>
      <c r="B2914" s="1" t="s">
        <v>534</v>
      </c>
      <c r="C2914" s="1" t="s">
        <v>221</v>
      </c>
      <c r="D2914" s="1" t="e">
        <f>VLOOKUP(C2914,Products[],2,FALSE)</f>
        <v>#N/A</v>
      </c>
      <c r="E2914" s="1" t="e">
        <f>VLOOKUP(Orders[[#This Row],[ProductID]],Products[],3,FALSE)</f>
        <v>#N/A</v>
      </c>
      <c r="F2914" s="1" t="s">
        <v>152</v>
      </c>
      <c r="G2914" s="1" t="str">
        <f>_xlfn.XLOOKUP(Orders[[#This Row],[CustomerID]],'Customers'!A:A,'Customers'!E:E)</f>
        <v>Home Office</v>
      </c>
      <c r="H2914" s="2">
        <v>45731</v>
      </c>
      <c r="I2914" s="2">
        <v>45736</v>
      </c>
      <c r="J2914">
        <v>21</v>
      </c>
      <c r="K2914">
        <v>1411.34</v>
      </c>
      <c r="L2914">
        <v>0</v>
      </c>
      <c r="M2914" s="1" t="s">
        <v>43</v>
      </c>
      <c r="N2914" s="1" t="s">
        <v>28</v>
      </c>
      <c r="O2914" s="1" t="s">
        <v>35</v>
      </c>
      <c r="P2914" s="3">
        <f>Orders[[#This Row],[Quantity]]*Orders[[#This Row],[UnitPrice]]*(1-Orders[[#This Row],[Discount]])</f>
        <v>29638.14</v>
      </c>
      <c r="Q2914" s="1" t="str">
        <f>IF(AND(Orders[[#This Row],[Order Value]]&gt;50000,Orders[[#This Row],[Status]]="Completed"),"Yes","No")</f>
        <v>No</v>
      </c>
      <c r="R2914" s="1" t="str">
        <f>IF(OR(Orders[[#This Row],[Region]]="Dhaka",Orders[[#This Row],[Region]]="Chattogram"),"Priority","Standard")</f>
        <v>Standard</v>
      </c>
      <c r="S2914" s="1" t="str">
        <f>_xlfn.CONCAT(Orders[[#This Row],[OrderID]],Orders[[#This Row],[CustomerID]],Orders[[#This Row],[Order Value]])</f>
        <v>O00743C038829638.14</v>
      </c>
    </row>
    <row r="2915" spans="1:19" x14ac:dyDescent="0.25">
      <c r="A2915" s="1" t="s">
        <v>3354</v>
      </c>
      <c r="B2915" s="1" t="s">
        <v>386</v>
      </c>
      <c r="C2915" s="1" t="s">
        <v>58</v>
      </c>
      <c r="D2915" s="1" t="str">
        <f>VLOOKUP(C2915,Products[],2,FALSE)</f>
        <v>Beverages Standard 258</v>
      </c>
      <c r="E2915" s="1" t="str">
        <f>VLOOKUP(Orders[[#This Row],[ProductID]],Products[],3,FALSE)</f>
        <v>Groceries</v>
      </c>
      <c r="F2915" s="1" t="s">
        <v>13</v>
      </c>
      <c r="G2915" s="1" t="str">
        <f>_xlfn.XLOOKUP(Orders[[#This Row],[CustomerID]],'Customers'!A:A,'Customers'!E:E)</f>
        <v>Corporate</v>
      </c>
      <c r="H2915" s="2">
        <v>45920</v>
      </c>
      <c r="I2915" s="2">
        <v>45930</v>
      </c>
      <c r="J2915">
        <v>20</v>
      </c>
      <c r="K2915">
        <v>6904.21</v>
      </c>
      <c r="L2915">
        <v>0</v>
      </c>
      <c r="M2915" s="1" t="s">
        <v>43</v>
      </c>
      <c r="N2915" s="1" t="s">
        <v>34</v>
      </c>
      <c r="O2915" s="1" t="s">
        <v>24</v>
      </c>
      <c r="P2915" s="3">
        <f>Orders[[#This Row],[Quantity]]*Orders[[#This Row],[UnitPrice]]*(1-Orders[[#This Row],[Discount]])</f>
        <v>138084.20000000001</v>
      </c>
      <c r="Q2915" s="1" t="str">
        <f>IF(AND(Orders[[#This Row],[Order Value]]&gt;50000,Orders[[#This Row],[Status]]="Completed"),"Yes","No")</f>
        <v>Yes</v>
      </c>
      <c r="R2915" s="1" t="str">
        <f>IF(OR(Orders[[#This Row],[Region]]="Dhaka",Orders[[#This Row],[Region]]="Chattogram"),"Priority","Standard")</f>
        <v>Standard</v>
      </c>
      <c r="S2915" s="1" t="str">
        <f>_xlfn.CONCAT(Orders[[#This Row],[OrderID]],Orders[[#This Row],[CustomerID]],Orders[[#This Row],[Order Value]])</f>
        <v>O04861C0165138084.2</v>
      </c>
    </row>
    <row r="2916" spans="1:19" x14ac:dyDescent="0.25">
      <c r="A2916" s="1" t="s">
        <v>3355</v>
      </c>
      <c r="B2916" s="1" t="s">
        <v>483</v>
      </c>
      <c r="C2916" s="1" t="s">
        <v>124</v>
      </c>
      <c r="D2916" s="1" t="str">
        <f>VLOOKUP(C2916,Products[],2,FALSE)</f>
        <v>Decor Lite 474</v>
      </c>
      <c r="E2916" s="1" t="str">
        <f>VLOOKUP(Orders[[#This Row],[ProductID]],Products[],3,FALSE)</f>
        <v>Furniture</v>
      </c>
      <c r="F2916" s="1" t="s">
        <v>79</v>
      </c>
      <c r="G2916" s="1" t="str">
        <f>_xlfn.XLOOKUP(Orders[[#This Row],[CustomerID]],'Customers'!A:A,'Customers'!E:E)</f>
        <v>Consumer</v>
      </c>
      <c r="H2916" s="2">
        <v>45662</v>
      </c>
      <c r="I2916" s="2">
        <v>45662</v>
      </c>
      <c r="J2916">
        <v>11</v>
      </c>
      <c r="K2916">
        <v>2252.66</v>
      </c>
      <c r="L2916">
        <v>0.05</v>
      </c>
      <c r="M2916" s="1" t="s">
        <v>39</v>
      </c>
      <c r="N2916" s="1" t="s">
        <v>34</v>
      </c>
      <c r="O2916" s="1" t="s">
        <v>35</v>
      </c>
      <c r="P2916" s="3">
        <f>Orders[[#This Row],[Quantity]]*Orders[[#This Row],[UnitPrice]]*(1-Orders[[#This Row],[Discount]])</f>
        <v>23540.296999999999</v>
      </c>
      <c r="Q2916" s="1" t="str">
        <f>IF(AND(Orders[[#This Row],[Order Value]]&gt;50000,Orders[[#This Row],[Status]]="Completed"),"Yes","No")</f>
        <v>No</v>
      </c>
      <c r="R2916" s="1" t="str">
        <f>IF(OR(Orders[[#This Row],[Region]]="Dhaka",Orders[[#This Row],[Region]]="Chattogram"),"Priority","Standard")</f>
        <v>Standard</v>
      </c>
      <c r="S2916" s="1" t="str">
        <f>_xlfn.CONCAT(Orders[[#This Row],[OrderID]],Orders[[#This Row],[CustomerID]],Orders[[#This Row],[Order Value]])</f>
        <v>O01467C024523540.297</v>
      </c>
    </row>
    <row r="2917" spans="1:19" hidden="1" x14ac:dyDescent="0.25">
      <c r="A2917" s="1" t="s">
        <v>3356</v>
      </c>
      <c r="B2917" s="1" t="s">
        <v>291</v>
      </c>
      <c r="C2917" s="1" t="s">
        <v>38</v>
      </c>
      <c r="D2917" s="1" t="e">
        <f>VLOOKUP(C2917,Products[],2,FALSE)</f>
        <v>#N/A</v>
      </c>
      <c r="E2917" s="1" t="e">
        <f>VLOOKUP(Orders[[#This Row],[ProductID]],Products[],3,FALSE)</f>
        <v>#N/A</v>
      </c>
      <c r="F2917" s="1" t="s">
        <v>51</v>
      </c>
      <c r="G2917" s="1" t="str">
        <f>_xlfn.XLOOKUP(Orders[[#This Row],[CustomerID]],'Customers'!A:A,'Customers'!E:E)</f>
        <v>SMB</v>
      </c>
      <c r="H2917" s="2">
        <v>46015</v>
      </c>
      <c r="I2917" s="2">
        <v>46023</v>
      </c>
      <c r="J2917">
        <v>14</v>
      </c>
      <c r="K2917">
        <v>2196.9699999999998</v>
      </c>
      <c r="L2917">
        <v>0.15</v>
      </c>
      <c r="M2917" s="1" t="s">
        <v>43</v>
      </c>
      <c r="N2917" s="1" t="s">
        <v>34</v>
      </c>
      <c r="O2917" s="1" t="s">
        <v>29</v>
      </c>
      <c r="P2917" s="3">
        <f>Orders[[#This Row],[Quantity]]*Orders[[#This Row],[UnitPrice]]*(1-Orders[[#This Row],[Discount]])</f>
        <v>26143.942999999999</v>
      </c>
      <c r="Q2917" s="1" t="str">
        <f>IF(AND(Orders[[#This Row],[Order Value]]&gt;50000,Orders[[#This Row],[Status]]="Completed"),"Yes","No")</f>
        <v>No</v>
      </c>
      <c r="R2917" s="1" t="str">
        <f>IF(OR(Orders[[#This Row],[Region]]="Dhaka",Orders[[#This Row],[Region]]="Chattogram"),"Priority","Standard")</f>
        <v>Standard</v>
      </c>
      <c r="S2917" s="1" t="str">
        <f>_xlfn.CONCAT(Orders[[#This Row],[OrderID]],Orders[[#This Row],[CustomerID]],Orders[[#This Row],[Order Value]])</f>
        <v>O03210C019226143.943</v>
      </c>
    </row>
    <row r="2918" spans="1:19" x14ac:dyDescent="0.25">
      <c r="A2918" s="1" t="s">
        <v>3134</v>
      </c>
      <c r="B2918" s="1" t="s">
        <v>426</v>
      </c>
      <c r="C2918" s="1" t="s">
        <v>62</v>
      </c>
      <c r="D2918" s="1" t="str">
        <f>VLOOKUP(C2918,Products[],2,FALSE)</f>
        <v>Mobile Accessories Lite 346</v>
      </c>
      <c r="E2918" s="1" t="str">
        <f>VLOOKUP(Orders[[#This Row],[ProductID]],Products[],3,FALSE)</f>
        <v>Electronics</v>
      </c>
      <c r="F2918" s="1" t="s">
        <v>152</v>
      </c>
      <c r="G2918" s="1" t="str">
        <f>_xlfn.XLOOKUP(Orders[[#This Row],[CustomerID]],'Customers'!A:A,'Customers'!E:E)</f>
        <v>consumer</v>
      </c>
      <c r="H2918" s="2">
        <v>45544</v>
      </c>
      <c r="I2918" s="2">
        <v>45546</v>
      </c>
      <c r="J2918">
        <v>23</v>
      </c>
      <c r="K2918">
        <v>1738.09</v>
      </c>
      <c r="L2918">
        <v>0</v>
      </c>
      <c r="M2918" s="1" t="s">
        <v>43</v>
      </c>
      <c r="N2918" s="1" t="s">
        <v>34</v>
      </c>
      <c r="O2918" s="1" t="s">
        <v>21</v>
      </c>
      <c r="P2918" s="3">
        <f>Orders[[#This Row],[Quantity]]*Orders[[#This Row],[UnitPrice]]*(1-Orders[[#This Row],[Discount]])</f>
        <v>39976.07</v>
      </c>
      <c r="Q2918" s="1" t="str">
        <f>IF(AND(Orders[[#This Row],[Order Value]]&gt;50000,Orders[[#This Row],[Status]]="Completed"),"Yes","No")</f>
        <v>No</v>
      </c>
      <c r="R2918" s="1" t="str">
        <f>IF(OR(Orders[[#This Row],[Region]]="Dhaka",Orders[[#This Row],[Region]]="Chattogram"),"Priority","Standard")</f>
        <v>Standard</v>
      </c>
      <c r="S2918" s="1" t="str">
        <f>_xlfn.CONCAT(Orders[[#This Row],[OrderID]],Orders[[#This Row],[CustomerID]],Orders[[#This Row],[Order Value]])</f>
        <v>O01188C017139976.07</v>
      </c>
    </row>
    <row r="2919" spans="1:19" x14ac:dyDescent="0.25">
      <c r="A2919" s="1" t="s">
        <v>3357</v>
      </c>
      <c r="B2919" s="1" t="s">
        <v>520</v>
      </c>
      <c r="C2919" s="1" t="s">
        <v>199</v>
      </c>
      <c r="D2919" s="1" t="str">
        <f>VLOOKUP(C2919,Products[],2,FALSE)</f>
        <v>Laptops Deluxe 892</v>
      </c>
      <c r="E2919" s="1" t="str">
        <f>VLOOKUP(Orders[[#This Row],[ProductID]],Products[],3,FALSE)</f>
        <v>Electronics</v>
      </c>
      <c r="F2919" s="1" t="s">
        <v>42</v>
      </c>
      <c r="G2919" s="1" t="str">
        <f>_xlfn.XLOOKUP(Orders[[#This Row],[CustomerID]],'Customers'!A:A,'Customers'!E:E)</f>
        <v>Corporate</v>
      </c>
      <c r="H2919" s="2">
        <v>45856</v>
      </c>
      <c r="I2919" s="2">
        <v>45861</v>
      </c>
      <c r="J2919">
        <v>22</v>
      </c>
      <c r="K2919">
        <v>7361.85</v>
      </c>
      <c r="L2919">
        <v>0.1</v>
      </c>
      <c r="M2919" s="1" t="s">
        <v>52</v>
      </c>
      <c r="N2919" s="1" t="s">
        <v>15</v>
      </c>
      <c r="O2919" s="1" t="s">
        <v>35</v>
      </c>
      <c r="P2919" s="3">
        <f>Orders[[#This Row],[Quantity]]*Orders[[#This Row],[UnitPrice]]*(1-Orders[[#This Row],[Discount]])</f>
        <v>145764.63</v>
      </c>
      <c r="Q2919" s="1" t="str">
        <f>IF(AND(Orders[[#This Row],[Order Value]]&gt;50000,Orders[[#This Row],[Status]]="Completed"),"Yes","No")</f>
        <v>No</v>
      </c>
      <c r="R2919" s="1" t="str">
        <f>IF(OR(Orders[[#This Row],[Region]]="Dhaka",Orders[[#This Row],[Region]]="Chattogram"),"Priority","Standard")</f>
        <v>Priority</v>
      </c>
      <c r="S2919" s="1" t="str">
        <f>_xlfn.CONCAT(Orders[[#This Row],[OrderID]],Orders[[#This Row],[CustomerID]],Orders[[#This Row],[Order Value]])</f>
        <v>O01348C0229145764.63</v>
      </c>
    </row>
    <row r="2920" spans="1:19" x14ac:dyDescent="0.25">
      <c r="A2920" s="1" t="s">
        <v>3358</v>
      </c>
      <c r="B2920" s="1" t="s">
        <v>334</v>
      </c>
      <c r="C2920" s="1" t="s">
        <v>41</v>
      </c>
      <c r="D2920" s="1" t="str">
        <f>VLOOKUP(C2920,Products[],2,FALSE)</f>
        <v>Personal Care Mini 941</v>
      </c>
      <c r="E2920" s="1" t="str">
        <f>VLOOKUP(Orders[[#This Row],[ProductID]],Products[],3,FALSE)</f>
        <v>Groceries</v>
      </c>
      <c r="F2920" s="1" t="s">
        <v>59</v>
      </c>
      <c r="G2920" s="1" t="str">
        <f>_xlfn.XLOOKUP(Orders[[#This Row],[CustomerID]],'Customers'!A:A,'Customers'!E:E)</f>
        <v>consumer</v>
      </c>
      <c r="H2920" s="2">
        <v>45525</v>
      </c>
      <c r="I2920" s="2">
        <v>45538</v>
      </c>
      <c r="J2920">
        <v>8</v>
      </c>
      <c r="K2920">
        <v>4392.1400000000003</v>
      </c>
      <c r="L2920">
        <v>0</v>
      </c>
      <c r="M2920" s="1" t="s">
        <v>39</v>
      </c>
      <c r="N2920" s="1" t="s">
        <v>34</v>
      </c>
      <c r="O2920" s="1" t="s">
        <v>35</v>
      </c>
      <c r="P2920" s="3">
        <f>Orders[[#This Row],[Quantity]]*Orders[[#This Row],[UnitPrice]]*(1-Orders[[#This Row],[Discount]])</f>
        <v>35137.120000000003</v>
      </c>
      <c r="Q2920" s="1" t="str">
        <f>IF(AND(Orders[[#This Row],[Order Value]]&gt;50000,Orders[[#This Row],[Status]]="Completed"),"Yes","No")</f>
        <v>No</v>
      </c>
      <c r="R2920" s="1" t="str">
        <f>IF(OR(Orders[[#This Row],[Region]]="Dhaka",Orders[[#This Row],[Region]]="Chattogram"),"Priority","Standard")</f>
        <v>Standard</v>
      </c>
      <c r="S2920" s="1" t="str">
        <f>_xlfn.CONCAT(Orders[[#This Row],[OrderID]],Orders[[#This Row],[CustomerID]],Orders[[#This Row],[Order Value]])</f>
        <v>O00731C039335137.12</v>
      </c>
    </row>
    <row r="2921" spans="1:19" x14ac:dyDescent="0.25">
      <c r="A2921" s="1" t="s">
        <v>3359</v>
      </c>
      <c r="B2921" s="1" t="s">
        <v>1060</v>
      </c>
      <c r="C2921" s="1" t="s">
        <v>162</v>
      </c>
      <c r="D2921" s="1" t="str">
        <f>VLOOKUP(C2921,Products[],2,FALSE)</f>
        <v>Binders Lite 852</v>
      </c>
      <c r="E2921" s="1" t="str">
        <f>VLOOKUP(Orders[[#This Row],[ProductID]],Products[],3,FALSE)</f>
        <v>Office Supplies</v>
      </c>
      <c r="F2921" s="1" t="s">
        <v>19</v>
      </c>
      <c r="G2921" s="1" t="str">
        <f>_xlfn.XLOOKUP(Orders[[#This Row],[CustomerID]],'Customers'!A:A,'Customers'!E:E)</f>
        <v>Home Office</v>
      </c>
      <c r="H2921" s="2">
        <v>45437</v>
      </c>
      <c r="I2921" s="2">
        <v>45449</v>
      </c>
      <c r="J2921">
        <v>19</v>
      </c>
      <c r="K2921">
        <v>4987.42</v>
      </c>
      <c r="L2921">
        <v>0</v>
      </c>
      <c r="M2921" s="1" t="s">
        <v>20</v>
      </c>
      <c r="N2921" s="1" t="s">
        <v>34</v>
      </c>
      <c r="O2921" s="1" t="s">
        <v>35</v>
      </c>
      <c r="P2921" s="3">
        <f>Orders[[#This Row],[Quantity]]*Orders[[#This Row],[UnitPrice]]*(1-Orders[[#This Row],[Discount]])</f>
        <v>94760.98</v>
      </c>
      <c r="Q2921" s="1" t="str">
        <f>IF(AND(Orders[[#This Row],[Order Value]]&gt;50000,Orders[[#This Row],[Status]]="Completed"),"Yes","No")</f>
        <v>Yes</v>
      </c>
      <c r="R2921" s="1" t="str">
        <f>IF(OR(Orders[[#This Row],[Region]]="Dhaka",Orders[[#This Row],[Region]]="Chattogram"),"Priority","Standard")</f>
        <v>Priority</v>
      </c>
      <c r="S2921" s="1" t="str">
        <f>_xlfn.CONCAT(Orders[[#This Row],[OrderID]],Orders[[#This Row],[CustomerID]],Orders[[#This Row],[Order Value]])</f>
        <v>O00543C018594760.98</v>
      </c>
    </row>
    <row r="2922" spans="1:19" x14ac:dyDescent="0.25">
      <c r="A2922" s="1" t="s">
        <v>3360</v>
      </c>
      <c r="B2922" s="1" t="s">
        <v>1574</v>
      </c>
      <c r="C2922" s="1" t="s">
        <v>176</v>
      </c>
      <c r="D2922" s="1" t="str">
        <f>VLOOKUP(C2922,Products[],2,FALSE)</f>
        <v>Decor Standard 312 (New)</v>
      </c>
      <c r="E2922" s="1" t="str">
        <f>VLOOKUP(Orders[[#This Row],[ProductID]],Products[],3,FALSE)</f>
        <v>Furniture</v>
      </c>
      <c r="F2922" s="1" t="s">
        <v>63</v>
      </c>
      <c r="G2922" s="1" t="str">
        <f>_xlfn.XLOOKUP(Orders[[#This Row],[CustomerID]],'Customers'!A:A,'Customers'!E:E)</f>
        <v>Consumer</v>
      </c>
      <c r="H2922" s="2">
        <v>45324</v>
      </c>
      <c r="I2922" s="2">
        <v>45322</v>
      </c>
      <c r="J2922">
        <v>21</v>
      </c>
      <c r="K2922">
        <v>711.88</v>
      </c>
      <c r="L2922">
        <v>0.15</v>
      </c>
      <c r="M2922" s="1" t="s">
        <v>20</v>
      </c>
      <c r="N2922" s="1" t="s">
        <v>34</v>
      </c>
      <c r="O2922" s="1" t="s">
        <v>24</v>
      </c>
      <c r="P2922" s="3">
        <f>Orders[[#This Row],[Quantity]]*Orders[[#This Row],[UnitPrice]]*(1-Orders[[#This Row],[Discount]])</f>
        <v>12707.057999999999</v>
      </c>
      <c r="Q2922" s="1" t="str">
        <f>IF(AND(Orders[[#This Row],[Order Value]]&gt;50000,Orders[[#This Row],[Status]]="Completed"),"Yes","No")</f>
        <v>No</v>
      </c>
      <c r="R2922" s="1" t="str">
        <f>IF(OR(Orders[[#This Row],[Region]]="Dhaka",Orders[[#This Row],[Region]]="Chattogram"),"Priority","Standard")</f>
        <v>Priority</v>
      </c>
      <c r="S2922" s="1" t="str">
        <f>_xlfn.CONCAT(Orders[[#This Row],[OrderID]],Orders[[#This Row],[CustomerID]],Orders[[#This Row],[Order Value]])</f>
        <v>O02574C030312707.058</v>
      </c>
    </row>
    <row r="2923" spans="1:19" x14ac:dyDescent="0.25">
      <c r="A2923" s="1" t="s">
        <v>3361</v>
      </c>
      <c r="B2923" s="1" t="s">
        <v>371</v>
      </c>
      <c r="C2923" s="1" t="s">
        <v>473</v>
      </c>
      <c r="D2923" s="1" t="str">
        <f>VLOOKUP(C2923,Products[],2,FALSE)</f>
        <v>Laptops Prime 770</v>
      </c>
      <c r="E2923" s="1" t="str">
        <f>VLOOKUP(Orders[[#This Row],[ProductID]],Products[],3,FALSE)</f>
        <v>Electronics</v>
      </c>
      <c r="F2923" s="1" t="s">
        <v>82</v>
      </c>
      <c r="G2923" s="1" t="str">
        <f>_xlfn.XLOOKUP(Orders[[#This Row],[CustomerID]],'Customers'!A:A,'Customers'!E:E)</f>
        <v>Consumer</v>
      </c>
      <c r="H2923" s="2">
        <v>45419</v>
      </c>
      <c r="I2923" s="2">
        <v>45427</v>
      </c>
      <c r="J2923">
        <v>4</v>
      </c>
      <c r="K2923">
        <v>2608.8000000000002</v>
      </c>
      <c r="L2923">
        <v>0.15</v>
      </c>
      <c r="M2923" s="1" t="s">
        <v>39</v>
      </c>
      <c r="N2923" s="1" t="s">
        <v>28</v>
      </c>
      <c r="O2923" s="1" t="s">
        <v>35</v>
      </c>
      <c r="P2923" s="3">
        <f>Orders[[#This Row],[Quantity]]*Orders[[#This Row],[UnitPrice]]*(1-Orders[[#This Row],[Discount]])</f>
        <v>8869.92</v>
      </c>
      <c r="Q2923" s="1" t="str">
        <f>IF(AND(Orders[[#This Row],[Order Value]]&gt;50000,Orders[[#This Row],[Status]]="Completed"),"Yes","No")</f>
        <v>No</v>
      </c>
      <c r="R2923" s="1" t="str">
        <f>IF(OR(Orders[[#This Row],[Region]]="Dhaka",Orders[[#This Row],[Region]]="Chattogram"),"Priority","Standard")</f>
        <v>Standard</v>
      </c>
      <c r="S2923" s="1" t="str">
        <f>_xlfn.CONCAT(Orders[[#This Row],[OrderID]],Orders[[#This Row],[CustomerID]],Orders[[#This Row],[Order Value]])</f>
        <v>O04303C02348869.92</v>
      </c>
    </row>
    <row r="2924" spans="1:19" x14ac:dyDescent="0.25">
      <c r="A2924" s="1" t="s">
        <v>3362</v>
      </c>
      <c r="B2924" s="1" t="s">
        <v>245</v>
      </c>
      <c r="C2924" s="1" t="s">
        <v>18</v>
      </c>
      <c r="D2924" s="1" t="str">
        <f>VLOOKUP(C2924,Products[],2,FALSE)</f>
        <v>Labels Deluxe 800</v>
      </c>
      <c r="E2924" s="1" t="str">
        <f>VLOOKUP(Orders[[#This Row],[ProductID]],Products[],3,FALSE)</f>
        <v>Office Supplies</v>
      </c>
      <c r="F2924" s="1" t="s">
        <v>51</v>
      </c>
      <c r="G2924" s="1" t="str">
        <f>_xlfn.XLOOKUP(Orders[[#This Row],[CustomerID]],'Customers'!A:A,'Customers'!E:E)</f>
        <v>consumer</v>
      </c>
      <c r="H2924" s="2">
        <v>45883</v>
      </c>
      <c r="I2924" s="2">
        <v>45888</v>
      </c>
      <c r="J2924">
        <v>20</v>
      </c>
      <c r="K2924">
        <v>2335.85</v>
      </c>
      <c r="L2924">
        <v>0</v>
      </c>
      <c r="M2924" s="1" t="s">
        <v>20</v>
      </c>
      <c r="N2924" s="1" t="s">
        <v>28</v>
      </c>
      <c r="O2924" s="1" t="s">
        <v>24</v>
      </c>
      <c r="P2924" s="3">
        <f>Orders[[#This Row],[Quantity]]*Orders[[#This Row],[UnitPrice]]*(1-Orders[[#This Row],[Discount]])</f>
        <v>46717</v>
      </c>
      <c r="Q2924" s="1" t="str">
        <f>IF(AND(Orders[[#This Row],[Order Value]]&gt;50000,Orders[[#This Row],[Status]]="Completed"),"Yes","No")</f>
        <v>No</v>
      </c>
      <c r="R2924" s="1" t="str">
        <f>IF(OR(Orders[[#This Row],[Region]]="Dhaka",Orders[[#This Row],[Region]]="Chattogram"),"Priority","Standard")</f>
        <v>Priority</v>
      </c>
      <c r="S2924" s="1" t="str">
        <f>_xlfn.CONCAT(Orders[[#This Row],[OrderID]],Orders[[#This Row],[CustomerID]],Orders[[#This Row],[Order Value]])</f>
        <v>O02699C009846717</v>
      </c>
    </row>
    <row r="2925" spans="1:19" x14ac:dyDescent="0.25">
      <c r="A2925" s="1" t="s">
        <v>3363</v>
      </c>
      <c r="B2925" s="1" t="s">
        <v>799</v>
      </c>
      <c r="C2925" s="1" t="s">
        <v>199</v>
      </c>
      <c r="D2925" s="1" t="str">
        <f>VLOOKUP(C2925,Products[],2,FALSE)</f>
        <v>Laptops Deluxe 892</v>
      </c>
      <c r="E2925" s="1" t="str">
        <f>VLOOKUP(Orders[[#This Row],[ProductID]],Products[],3,FALSE)</f>
        <v>Electronics</v>
      </c>
      <c r="F2925" s="1" t="s">
        <v>63</v>
      </c>
      <c r="G2925" s="1" t="str">
        <f>_xlfn.XLOOKUP(Orders[[#This Row],[CustomerID]],'Customers'!A:A,'Customers'!E:E)</f>
        <v>Corporate</v>
      </c>
      <c r="H2925" s="2">
        <v>45438</v>
      </c>
      <c r="I2925" s="2">
        <v>45450</v>
      </c>
      <c r="J2925">
        <v>15</v>
      </c>
      <c r="K2925">
        <v>7840.85</v>
      </c>
      <c r="L2925">
        <v>0.05</v>
      </c>
      <c r="M2925" s="1" t="s">
        <v>52</v>
      </c>
      <c r="N2925" s="1" t="s">
        <v>84</v>
      </c>
      <c r="O2925" s="1" t="s">
        <v>24</v>
      </c>
      <c r="P2925" s="3">
        <f>Orders[[#This Row],[Quantity]]*Orders[[#This Row],[UnitPrice]]*(1-Orders[[#This Row],[Discount]])</f>
        <v>111732.11249999999</v>
      </c>
      <c r="Q2925" s="1" t="str">
        <f>IF(AND(Orders[[#This Row],[Order Value]]&gt;50000,Orders[[#This Row],[Status]]="Completed"),"Yes","No")</f>
        <v>No</v>
      </c>
      <c r="R2925" s="1" t="str">
        <f>IF(OR(Orders[[#This Row],[Region]]="Dhaka",Orders[[#This Row],[Region]]="Chattogram"),"Priority","Standard")</f>
        <v>Priority</v>
      </c>
      <c r="S2925" s="1" t="str">
        <f>_xlfn.CONCAT(Orders[[#This Row],[OrderID]],Orders[[#This Row],[CustomerID]],Orders[[#This Row],[Order Value]])</f>
        <v>O04437C0472111732.1125</v>
      </c>
    </row>
    <row r="2926" spans="1:19" x14ac:dyDescent="0.25">
      <c r="A2926" s="1" t="s">
        <v>3364</v>
      </c>
      <c r="B2926" s="1" t="s">
        <v>644</v>
      </c>
      <c r="C2926" s="1" t="s">
        <v>160</v>
      </c>
      <c r="D2926" s="1" t="str">
        <f>VLOOKUP(C2926,Products[],2,FALSE)</f>
        <v>Audio Pro 619</v>
      </c>
      <c r="E2926" s="1" t="str">
        <f>VLOOKUP(Orders[[#This Row],[ProductID]],Products[],3,FALSE)</f>
        <v>Electronics</v>
      </c>
      <c r="F2926" s="1" t="s">
        <v>47</v>
      </c>
      <c r="G2926" s="1" t="str">
        <f>_xlfn.XLOOKUP(Orders[[#This Row],[CustomerID]],'Customers'!A:A,'Customers'!E:E)</f>
        <v>Consumer</v>
      </c>
      <c r="H2926" s="2">
        <v>45389</v>
      </c>
      <c r="I2926" s="2">
        <v>45393</v>
      </c>
      <c r="J2926">
        <v>19</v>
      </c>
      <c r="K2926">
        <v>2246.86</v>
      </c>
      <c r="L2926">
        <v>0</v>
      </c>
      <c r="M2926" s="1" t="s">
        <v>14</v>
      </c>
      <c r="N2926" s="1" t="s">
        <v>34</v>
      </c>
      <c r="O2926" s="1" t="s">
        <v>35</v>
      </c>
      <c r="P2926" s="3">
        <f>Orders[[#This Row],[Quantity]]*Orders[[#This Row],[UnitPrice]]*(1-Orders[[#This Row],[Discount]])</f>
        <v>42690.340000000004</v>
      </c>
      <c r="Q2926" s="1" t="str">
        <f>IF(AND(Orders[[#This Row],[Order Value]]&gt;50000,Orders[[#This Row],[Status]]="Completed"),"Yes","No")</f>
        <v>No</v>
      </c>
      <c r="R2926" s="1" t="str">
        <f>IF(OR(Orders[[#This Row],[Region]]="Dhaka",Orders[[#This Row],[Region]]="Chattogram"),"Priority","Standard")</f>
        <v>Standard</v>
      </c>
      <c r="S2926" s="1" t="str">
        <f>_xlfn.CONCAT(Orders[[#This Row],[OrderID]],Orders[[#This Row],[CustomerID]],Orders[[#This Row],[Order Value]])</f>
        <v>O04369C015342690.34</v>
      </c>
    </row>
    <row r="2927" spans="1:19" x14ac:dyDescent="0.25">
      <c r="A2927" s="1" t="s">
        <v>3365</v>
      </c>
      <c r="B2927" s="1" t="s">
        <v>429</v>
      </c>
      <c r="C2927" s="1" t="s">
        <v>197</v>
      </c>
      <c r="D2927" s="1" t="str">
        <f>VLOOKUP(C2927,Products[],2,FALSE)</f>
        <v>Chairs Prime 149</v>
      </c>
      <c r="E2927" s="1" t="str">
        <f>VLOOKUP(Orders[[#This Row],[ProductID]],Products[],3,FALSE)</f>
        <v>Furniture</v>
      </c>
      <c r="F2927" s="1" t="s">
        <v>105</v>
      </c>
      <c r="G2927" s="1" t="str">
        <f>_xlfn.XLOOKUP(Orders[[#This Row],[CustomerID]],'Customers'!A:A,'Customers'!E:E)</f>
        <v>Corporate</v>
      </c>
      <c r="H2927" s="2">
        <v>45451</v>
      </c>
      <c r="I2927" s="2">
        <v>45449</v>
      </c>
      <c r="J2927">
        <v>2</v>
      </c>
      <c r="K2927">
        <v>3745.99</v>
      </c>
      <c r="L2927">
        <v>0.1</v>
      </c>
      <c r="M2927" s="1" t="s">
        <v>52</v>
      </c>
      <c r="N2927" s="1" t="s">
        <v>84</v>
      </c>
      <c r="O2927" s="1" t="s">
        <v>35</v>
      </c>
      <c r="P2927" s="3">
        <f>Orders[[#This Row],[Quantity]]*Orders[[#This Row],[UnitPrice]]*(1-Orders[[#This Row],[Discount]])</f>
        <v>6742.7820000000002</v>
      </c>
      <c r="Q2927" s="1" t="str">
        <f>IF(AND(Orders[[#This Row],[Order Value]]&gt;50000,Orders[[#This Row],[Status]]="Completed"),"Yes","No")</f>
        <v>No</v>
      </c>
      <c r="R2927" s="1" t="str">
        <f>IF(OR(Orders[[#This Row],[Region]]="Dhaka",Orders[[#This Row],[Region]]="Chattogram"),"Priority","Standard")</f>
        <v>Priority</v>
      </c>
      <c r="S2927" s="1" t="str">
        <f>_xlfn.CONCAT(Orders[[#This Row],[OrderID]],Orders[[#This Row],[CustomerID]],Orders[[#This Row],[Order Value]])</f>
        <v>O05058C03196742.782</v>
      </c>
    </row>
    <row r="2928" spans="1:19" x14ac:dyDescent="0.25">
      <c r="A2928" s="1" t="s">
        <v>3366</v>
      </c>
      <c r="B2928" s="1" t="s">
        <v>61</v>
      </c>
      <c r="C2928" s="1" t="s">
        <v>176</v>
      </c>
      <c r="D2928" s="1" t="str">
        <f>VLOOKUP(C2928,Products[],2,FALSE)</f>
        <v>Decor Standard 312 (New)</v>
      </c>
      <c r="E2928" s="1" t="str">
        <f>VLOOKUP(Orders[[#This Row],[ProductID]],Products[],3,FALSE)</f>
        <v>Furniture</v>
      </c>
      <c r="F2928" s="1" t="s">
        <v>19</v>
      </c>
      <c r="G2928" s="1" t="str">
        <f>_xlfn.XLOOKUP(Orders[[#This Row],[CustomerID]],'Customers'!A:A,'Customers'!E:E)</f>
        <v>SMB</v>
      </c>
      <c r="H2928" s="2">
        <v>45777</v>
      </c>
      <c r="I2928" s="2">
        <v>45782</v>
      </c>
      <c r="J2928">
        <v>22</v>
      </c>
      <c r="K2928">
        <v>132.08000000000001</v>
      </c>
      <c r="L2928">
        <v>0</v>
      </c>
      <c r="M2928" s="1" t="s">
        <v>14</v>
      </c>
      <c r="N2928" s="1" t="s">
        <v>34</v>
      </c>
      <c r="O2928" s="1" t="s">
        <v>21</v>
      </c>
      <c r="P2928" s="3">
        <f>Orders[[#This Row],[Quantity]]*Orders[[#This Row],[UnitPrice]]*(1-Orders[[#This Row],[Discount]])</f>
        <v>2905.76</v>
      </c>
      <c r="Q2928" s="1" t="str">
        <f>IF(AND(Orders[[#This Row],[Order Value]]&gt;50000,Orders[[#This Row],[Status]]="Completed"),"Yes","No")</f>
        <v>No</v>
      </c>
      <c r="R2928" s="1" t="str">
        <f>IF(OR(Orders[[#This Row],[Region]]="Dhaka",Orders[[#This Row],[Region]]="Chattogram"),"Priority","Standard")</f>
        <v>Standard</v>
      </c>
      <c r="S2928" s="1" t="str">
        <f>_xlfn.CONCAT(Orders[[#This Row],[OrderID]],Orders[[#This Row],[CustomerID]],Orders[[#This Row],[Order Value]])</f>
        <v>O05980C03802905.76</v>
      </c>
    </row>
    <row r="2929" spans="1:19" x14ac:dyDescent="0.25">
      <c r="A2929" s="1" t="s">
        <v>3367</v>
      </c>
      <c r="B2929" s="1" t="s">
        <v>37</v>
      </c>
      <c r="C2929" s="1" t="s">
        <v>54</v>
      </c>
      <c r="D2929" s="1" t="str">
        <f>VLOOKUP(C2929,Products[],2,FALSE)</f>
        <v>Women Lite 643</v>
      </c>
      <c r="E2929" s="1" t="str">
        <f>VLOOKUP(Orders[[#This Row],[ProductID]],Products[],3,FALSE)</f>
        <v>Apparel</v>
      </c>
      <c r="F2929" s="1" t="s">
        <v>79</v>
      </c>
      <c r="G2929" s="1" t="str">
        <f>_xlfn.XLOOKUP(Orders[[#This Row],[CustomerID]],'Customers'!A:A,'Customers'!E:E)</f>
        <v>SMB</v>
      </c>
      <c r="H2929" s="2">
        <v>46009</v>
      </c>
      <c r="I2929" s="2">
        <v>46013</v>
      </c>
      <c r="J2929">
        <v>24</v>
      </c>
      <c r="K2929">
        <v>6305.01</v>
      </c>
      <c r="L2929">
        <v>0.05</v>
      </c>
      <c r="M2929" s="1" t="s">
        <v>43</v>
      </c>
      <c r="N2929" s="1" t="s">
        <v>28</v>
      </c>
      <c r="O2929" s="1" t="s">
        <v>24</v>
      </c>
      <c r="P2929" s="3">
        <f>Orders[[#This Row],[Quantity]]*Orders[[#This Row],[UnitPrice]]*(1-Orders[[#This Row],[Discount]])</f>
        <v>143754.22799999997</v>
      </c>
      <c r="Q2929" s="1" t="str">
        <f>IF(AND(Orders[[#This Row],[Order Value]]&gt;50000,Orders[[#This Row],[Status]]="Completed"),"Yes","No")</f>
        <v>No</v>
      </c>
      <c r="R2929" s="1" t="str">
        <f>IF(OR(Orders[[#This Row],[Region]]="Dhaka",Orders[[#This Row],[Region]]="Chattogram"),"Priority","Standard")</f>
        <v>Standard</v>
      </c>
      <c r="S2929" s="1" t="str">
        <f>_xlfn.CONCAT(Orders[[#This Row],[OrderID]],Orders[[#This Row],[CustomerID]],Orders[[#This Row],[Order Value]])</f>
        <v>O01685C0309143754.228</v>
      </c>
    </row>
    <row r="2930" spans="1:19" x14ac:dyDescent="0.25">
      <c r="A2930" s="1" t="s">
        <v>3368</v>
      </c>
      <c r="B2930" s="1" t="s">
        <v>408</v>
      </c>
      <c r="C2930" s="1" t="s">
        <v>151</v>
      </c>
      <c r="D2930" s="1" t="str">
        <f>VLOOKUP(C2930,Products[],2,FALSE)</f>
        <v>Paper Lite 570</v>
      </c>
      <c r="E2930" s="1" t="str">
        <f>VLOOKUP(Orders[[#This Row],[ProductID]],Products[],3,FALSE)</f>
        <v>Office Supplies</v>
      </c>
      <c r="F2930" s="1" t="s">
        <v>152</v>
      </c>
      <c r="G2930" s="1" t="str">
        <f>_xlfn.XLOOKUP(Orders[[#This Row],[CustomerID]],'Customers'!A:A,'Customers'!E:E)</f>
        <v>Corporate</v>
      </c>
      <c r="H2930" s="2">
        <v>45355</v>
      </c>
      <c r="I2930" s="2">
        <v>45365</v>
      </c>
      <c r="J2930">
        <v>24</v>
      </c>
      <c r="K2930">
        <v>3799.03</v>
      </c>
      <c r="L2930">
        <v>0</v>
      </c>
      <c r="M2930" s="1" t="s">
        <v>14</v>
      </c>
      <c r="N2930" s="1" t="s">
        <v>15</v>
      </c>
      <c r="O2930" s="1" t="s">
        <v>35</v>
      </c>
      <c r="P2930" s="3">
        <f>Orders[[#This Row],[Quantity]]*Orders[[#This Row],[UnitPrice]]*(1-Orders[[#This Row],[Discount]])</f>
        <v>91176.72</v>
      </c>
      <c r="Q2930" s="1" t="str">
        <f>IF(AND(Orders[[#This Row],[Order Value]]&gt;50000,Orders[[#This Row],[Status]]="Completed"),"Yes","No")</f>
        <v>No</v>
      </c>
      <c r="R2930" s="1" t="str">
        <f>IF(OR(Orders[[#This Row],[Region]]="Dhaka",Orders[[#This Row],[Region]]="Chattogram"),"Priority","Standard")</f>
        <v>Standard</v>
      </c>
      <c r="S2930" s="1" t="str">
        <f>_xlfn.CONCAT(Orders[[#This Row],[OrderID]],Orders[[#This Row],[CustomerID]],Orders[[#This Row],[Order Value]])</f>
        <v>O00430C033591176.72</v>
      </c>
    </row>
    <row r="2931" spans="1:19" x14ac:dyDescent="0.25">
      <c r="A2931" s="1" t="s">
        <v>3369</v>
      </c>
      <c r="B2931" s="1" t="s">
        <v>468</v>
      </c>
      <c r="C2931" s="1" t="s">
        <v>87</v>
      </c>
      <c r="D2931" s="1" t="str">
        <f>VLOOKUP(C2931,Products[],2,FALSE)</f>
        <v>Storage Plus 812</v>
      </c>
      <c r="E2931" s="1" t="str">
        <f>VLOOKUP(Orders[[#This Row],[ProductID]],Products[],3,FALSE)</f>
        <v>Furniture</v>
      </c>
      <c r="F2931" s="1" t="s">
        <v>19</v>
      </c>
      <c r="G2931" s="1" t="str">
        <f>_xlfn.XLOOKUP(Orders[[#This Row],[CustomerID]],'Customers'!A:A,'Customers'!E:E)</f>
        <v>Corporate</v>
      </c>
      <c r="H2931" s="2">
        <v>45748</v>
      </c>
      <c r="I2931" s="2">
        <v>45762</v>
      </c>
      <c r="J2931">
        <v>4</v>
      </c>
      <c r="K2931">
        <v>815.57</v>
      </c>
      <c r="L2931">
        <v>0</v>
      </c>
      <c r="M2931" s="1" t="s">
        <v>43</v>
      </c>
      <c r="N2931" s="1" t="s">
        <v>15</v>
      </c>
      <c r="O2931" s="1" t="s">
        <v>24</v>
      </c>
      <c r="P2931" s="3">
        <f>Orders[[#This Row],[Quantity]]*Orders[[#This Row],[UnitPrice]]*(1-Orders[[#This Row],[Discount]])</f>
        <v>3262.28</v>
      </c>
      <c r="Q2931" s="1" t="str">
        <f>IF(AND(Orders[[#This Row],[Order Value]]&gt;50000,Orders[[#This Row],[Status]]="Completed"),"Yes","No")</f>
        <v>No</v>
      </c>
      <c r="R2931" s="1" t="str">
        <f>IF(OR(Orders[[#This Row],[Region]]="Dhaka",Orders[[#This Row],[Region]]="Chattogram"),"Priority","Standard")</f>
        <v>Standard</v>
      </c>
      <c r="S2931" s="1" t="str">
        <f>_xlfn.CONCAT(Orders[[#This Row],[OrderID]],Orders[[#This Row],[CustomerID]],Orders[[#This Row],[Order Value]])</f>
        <v>O00368C02553262.28</v>
      </c>
    </row>
    <row r="2932" spans="1:19" hidden="1" x14ac:dyDescent="0.25">
      <c r="A2932" s="1" t="s">
        <v>3370</v>
      </c>
      <c r="B2932" s="1" t="s">
        <v>812</v>
      </c>
      <c r="C2932" s="1" t="s">
        <v>95</v>
      </c>
      <c r="D2932" s="1" t="e">
        <f>VLOOKUP(C2932,Products[],2,FALSE)</f>
        <v>#N/A</v>
      </c>
      <c r="E2932" s="1" t="e">
        <f>VLOOKUP(Orders[[#This Row],[ProductID]],Products[],3,FALSE)</f>
        <v>#N/A</v>
      </c>
      <c r="F2932" s="1" t="s">
        <v>42</v>
      </c>
      <c r="G2932" s="1" t="str">
        <f>_xlfn.XLOOKUP(Orders[[#This Row],[CustomerID]],'Customers'!A:A,'Customers'!E:E)</f>
        <v>Consumer</v>
      </c>
      <c r="H2932" s="2">
        <v>45423</v>
      </c>
      <c r="I2932" s="2">
        <v>45426</v>
      </c>
      <c r="J2932">
        <v>2</v>
      </c>
      <c r="K2932">
        <v>2313.09</v>
      </c>
      <c r="L2932">
        <v>0</v>
      </c>
      <c r="M2932" s="1" t="s">
        <v>43</v>
      </c>
      <c r="N2932" s="1" t="s">
        <v>34</v>
      </c>
      <c r="O2932" s="1" t="s">
        <v>24</v>
      </c>
      <c r="P2932" s="3">
        <f>Orders[[#This Row],[Quantity]]*Orders[[#This Row],[UnitPrice]]*(1-Orders[[#This Row],[Discount]])</f>
        <v>4626.18</v>
      </c>
      <c r="Q2932" s="1" t="str">
        <f>IF(AND(Orders[[#This Row],[Order Value]]&gt;50000,Orders[[#This Row],[Status]]="Completed"),"Yes","No")</f>
        <v>No</v>
      </c>
      <c r="R2932" s="1" t="str">
        <f>IF(OR(Orders[[#This Row],[Region]]="Dhaka",Orders[[#This Row],[Region]]="Chattogram"),"Priority","Standard")</f>
        <v>Standard</v>
      </c>
      <c r="S2932" s="1" t="str">
        <f>_xlfn.CONCAT(Orders[[#This Row],[OrderID]],Orders[[#This Row],[CustomerID]],Orders[[#This Row],[Order Value]])</f>
        <v>O02681C00314626.18</v>
      </c>
    </row>
    <row r="2933" spans="1:19" x14ac:dyDescent="0.25">
      <c r="A2933" s="1" t="s">
        <v>3371</v>
      </c>
      <c r="B2933" s="1" t="s">
        <v>180</v>
      </c>
      <c r="C2933" s="1" t="s">
        <v>102</v>
      </c>
      <c r="D2933" s="1" t="str">
        <f>VLOOKUP(C2933,Products[],2,FALSE)</f>
        <v>Pens Mini 821</v>
      </c>
      <c r="E2933" s="1" t="str">
        <f>VLOOKUP(Orders[[#This Row],[ProductID]],Products[],3,FALSE)</f>
        <v>Office Supplies</v>
      </c>
      <c r="F2933" s="1" t="s">
        <v>79</v>
      </c>
      <c r="G2933" s="1" t="str">
        <f>_xlfn.XLOOKUP(Orders[[#This Row],[CustomerID]],'Customers'!A:A,'Customers'!E:E)</f>
        <v>Corporate</v>
      </c>
      <c r="H2933" s="2">
        <v>45662</v>
      </c>
      <c r="I2933" s="2">
        <v>45676</v>
      </c>
      <c r="J2933">
        <v>20</v>
      </c>
      <c r="K2933">
        <v>3913.36</v>
      </c>
      <c r="L2933">
        <v>0</v>
      </c>
      <c r="M2933" s="1" t="s">
        <v>20</v>
      </c>
      <c r="N2933" s="1" t="s">
        <v>34</v>
      </c>
      <c r="O2933" s="1" t="s">
        <v>21</v>
      </c>
      <c r="P2933" s="3">
        <f>Orders[[#This Row],[Quantity]]*Orders[[#This Row],[UnitPrice]]*(1-Orders[[#This Row],[Discount]])</f>
        <v>78267.199999999997</v>
      </c>
      <c r="Q2933" s="1" t="str">
        <f>IF(AND(Orders[[#This Row],[Order Value]]&gt;50000,Orders[[#This Row],[Status]]="Completed"),"Yes","No")</f>
        <v>Yes</v>
      </c>
      <c r="R2933" s="1" t="str">
        <f>IF(OR(Orders[[#This Row],[Region]]="Dhaka",Orders[[#This Row],[Region]]="Chattogram"),"Priority","Standard")</f>
        <v>Priority</v>
      </c>
      <c r="S2933" s="1" t="str">
        <f>_xlfn.CONCAT(Orders[[#This Row],[OrderID]],Orders[[#This Row],[CustomerID]],Orders[[#This Row],[Order Value]])</f>
        <v>O02217C030178267.2</v>
      </c>
    </row>
    <row r="2934" spans="1:19" x14ac:dyDescent="0.25">
      <c r="A2934" s="1" t="s">
        <v>3372</v>
      </c>
      <c r="B2934" s="1" t="s">
        <v>1538</v>
      </c>
      <c r="C2934" s="1" t="s">
        <v>270</v>
      </c>
      <c r="D2934" s="1" t="str">
        <f>VLOOKUP(C2934,Products[],2,FALSE)</f>
        <v>Storage Mini 899</v>
      </c>
      <c r="E2934" s="1" t="str">
        <f>VLOOKUP(Orders[[#This Row],[ProductID]],Products[],3,FALSE)</f>
        <v>Furniture</v>
      </c>
      <c r="F2934" s="1" t="s">
        <v>125</v>
      </c>
      <c r="G2934" s="1" t="str">
        <f>_xlfn.XLOOKUP(Orders[[#This Row],[CustomerID]],'Customers'!A:A,'Customers'!E:E)</f>
        <v>Consumer</v>
      </c>
      <c r="H2934" s="2">
        <v>45727</v>
      </c>
      <c r="I2934" s="2">
        <v>45737</v>
      </c>
      <c r="J2934">
        <v>15</v>
      </c>
      <c r="K2934">
        <v>2788.38</v>
      </c>
      <c r="L2934">
        <v>0.1</v>
      </c>
      <c r="M2934" s="1" t="s">
        <v>39</v>
      </c>
      <c r="N2934" s="1" t="s">
        <v>28</v>
      </c>
      <c r="O2934" s="1" t="s">
        <v>24</v>
      </c>
      <c r="P2934" s="3">
        <f>Orders[[#This Row],[Quantity]]*Orders[[#This Row],[UnitPrice]]*(1-Orders[[#This Row],[Discount]])</f>
        <v>37643.130000000005</v>
      </c>
      <c r="Q2934" s="1" t="str">
        <f>IF(AND(Orders[[#This Row],[Order Value]]&gt;50000,Orders[[#This Row],[Status]]="Completed"),"Yes","No")</f>
        <v>No</v>
      </c>
      <c r="R2934" s="1" t="str">
        <f>IF(OR(Orders[[#This Row],[Region]]="Dhaka",Orders[[#This Row],[Region]]="Chattogram"),"Priority","Standard")</f>
        <v>Standard</v>
      </c>
      <c r="S2934" s="1" t="str">
        <f>_xlfn.CONCAT(Orders[[#This Row],[OrderID]],Orders[[#This Row],[CustomerID]],Orders[[#This Row],[Order Value]])</f>
        <v>O01506C039437643.13</v>
      </c>
    </row>
    <row r="2935" spans="1:19" x14ac:dyDescent="0.25">
      <c r="A2935" s="1" t="s">
        <v>3373</v>
      </c>
      <c r="B2935" s="1" t="s">
        <v>97</v>
      </c>
      <c r="C2935" s="1" t="s">
        <v>76</v>
      </c>
      <c r="D2935" s="1" t="str">
        <f>VLOOKUP(C2935,Products[],2,FALSE)</f>
        <v>Mobile Accessories Mini 994</v>
      </c>
      <c r="E2935" s="1" t="str">
        <f>VLOOKUP(Orders[[#This Row],[ProductID]],Products[],3,FALSE)</f>
        <v>Electronics</v>
      </c>
      <c r="F2935" s="1" t="s">
        <v>63</v>
      </c>
      <c r="G2935" s="1" t="str">
        <f>_xlfn.XLOOKUP(Orders[[#This Row],[CustomerID]],'Customers'!A:A,'Customers'!E:E)</f>
        <v>consumer</v>
      </c>
      <c r="H2935" s="2">
        <v>45791</v>
      </c>
      <c r="I2935" s="2">
        <v>45795</v>
      </c>
      <c r="J2935">
        <v>19</v>
      </c>
      <c r="K2935">
        <v>2432.98</v>
      </c>
      <c r="L2935">
        <v>0</v>
      </c>
      <c r="M2935" s="1" t="s">
        <v>14</v>
      </c>
      <c r="N2935" s="1" t="s">
        <v>28</v>
      </c>
      <c r="O2935" s="1" t="s">
        <v>24</v>
      </c>
      <c r="P2935" s="3">
        <f>Orders[[#This Row],[Quantity]]*Orders[[#This Row],[UnitPrice]]*(1-Orders[[#This Row],[Discount]])</f>
        <v>46226.62</v>
      </c>
      <c r="Q2935" s="1" t="str">
        <f>IF(AND(Orders[[#This Row],[Order Value]]&gt;50000,Orders[[#This Row],[Status]]="Completed"),"Yes","No")</f>
        <v>No</v>
      </c>
      <c r="R2935" s="1" t="str">
        <f>IF(OR(Orders[[#This Row],[Region]]="Dhaka",Orders[[#This Row],[Region]]="Chattogram"),"Priority","Standard")</f>
        <v>Standard</v>
      </c>
      <c r="S2935" s="1" t="str">
        <f>_xlfn.CONCAT(Orders[[#This Row],[OrderID]],Orders[[#This Row],[CustomerID]],Orders[[#This Row],[Order Value]])</f>
        <v>O02027C026546226.62</v>
      </c>
    </row>
    <row r="2936" spans="1:19" hidden="1" x14ac:dyDescent="0.25">
      <c r="A2936" s="1" t="s">
        <v>3374</v>
      </c>
      <c r="B2936" s="1" t="s">
        <v>745</v>
      </c>
      <c r="C2936" s="1" t="s">
        <v>248</v>
      </c>
      <c r="D2936" s="1" t="e">
        <f>VLOOKUP(C2936,Products[],2,FALSE)</f>
        <v>#N/A</v>
      </c>
      <c r="E2936" s="1" t="e">
        <f>VLOOKUP(Orders[[#This Row],[ProductID]],Products[],3,FALSE)</f>
        <v>#N/A</v>
      </c>
      <c r="F2936" s="1" t="s">
        <v>42</v>
      </c>
      <c r="G2936" s="1" t="str">
        <f>_xlfn.XLOOKUP(Orders[[#This Row],[CustomerID]],'Customers'!A:A,'Customers'!E:E)</f>
        <v>consumer</v>
      </c>
      <c r="H2936" s="2">
        <v>46004</v>
      </c>
      <c r="I2936" s="2">
        <v>46006</v>
      </c>
      <c r="J2936">
        <v>10</v>
      </c>
      <c r="K2936">
        <v>1284.54</v>
      </c>
      <c r="L2936">
        <v>0</v>
      </c>
      <c r="M2936" s="1" t="s">
        <v>43</v>
      </c>
      <c r="N2936" s="1" t="s">
        <v>34</v>
      </c>
      <c r="O2936" s="1" t="s">
        <v>35</v>
      </c>
      <c r="P2936" s="3">
        <f>Orders[[#This Row],[Quantity]]*Orders[[#This Row],[UnitPrice]]*(1-Orders[[#This Row],[Discount]])</f>
        <v>12845.4</v>
      </c>
      <c r="Q2936" s="1" t="str">
        <f>IF(AND(Orders[[#This Row],[Order Value]]&gt;50000,Orders[[#This Row],[Status]]="Completed"),"Yes","No")</f>
        <v>No</v>
      </c>
      <c r="R2936" s="1" t="str">
        <f>IF(OR(Orders[[#This Row],[Region]]="Dhaka",Orders[[#This Row],[Region]]="Chattogram"),"Priority","Standard")</f>
        <v>Standard</v>
      </c>
      <c r="S2936" s="1" t="str">
        <f>_xlfn.CONCAT(Orders[[#This Row],[OrderID]],Orders[[#This Row],[CustomerID]],Orders[[#This Row],[Order Value]])</f>
        <v>O02824C029212845.4</v>
      </c>
    </row>
    <row r="2937" spans="1:19" x14ac:dyDescent="0.25">
      <c r="A2937" s="1" t="s">
        <v>3375</v>
      </c>
      <c r="B2937" s="1" t="s">
        <v>804</v>
      </c>
      <c r="C2937" s="1" t="s">
        <v>71</v>
      </c>
      <c r="D2937" s="1" t="str">
        <f>VLOOKUP(C2937,Products[],2,FALSE)</f>
        <v>Cameras Classic 922</v>
      </c>
      <c r="E2937" s="1" t="str">
        <f>VLOOKUP(Orders[[#This Row],[ProductID]],Products[],3,FALSE)</f>
        <v>Electronics</v>
      </c>
      <c r="F2937" s="1" t="s">
        <v>51</v>
      </c>
      <c r="G2937" s="1" t="str">
        <f>_xlfn.XLOOKUP(Orders[[#This Row],[CustomerID]],'Customers'!A:A,'Customers'!E:E)</f>
        <v>Consumer</v>
      </c>
      <c r="H2937" s="2">
        <v>45491</v>
      </c>
      <c r="I2937" s="2">
        <v>45491</v>
      </c>
      <c r="J2937">
        <v>1</v>
      </c>
      <c r="K2937">
        <v>1732.38</v>
      </c>
      <c r="L2937">
        <v>0</v>
      </c>
      <c r="M2937" s="1" t="s">
        <v>14</v>
      </c>
      <c r="N2937" s="1" t="s">
        <v>84</v>
      </c>
      <c r="O2937" s="1" t="s">
        <v>35</v>
      </c>
      <c r="P2937" s="3">
        <f>Orders[[#This Row],[Quantity]]*Orders[[#This Row],[UnitPrice]]*(1-Orders[[#This Row],[Discount]])</f>
        <v>1732.38</v>
      </c>
      <c r="Q2937" s="1" t="str">
        <f>IF(AND(Orders[[#This Row],[Order Value]]&gt;50000,Orders[[#This Row],[Status]]="Completed"),"Yes","No")</f>
        <v>No</v>
      </c>
      <c r="R2937" s="1" t="str">
        <f>IF(OR(Orders[[#This Row],[Region]]="Dhaka",Orders[[#This Row],[Region]]="Chattogram"),"Priority","Standard")</f>
        <v>Standard</v>
      </c>
      <c r="S2937" s="1" t="str">
        <f>_xlfn.CONCAT(Orders[[#This Row],[OrderID]],Orders[[#This Row],[CustomerID]],Orders[[#This Row],[Order Value]])</f>
        <v>O01147C02321732.38</v>
      </c>
    </row>
    <row r="2938" spans="1:19" x14ac:dyDescent="0.25">
      <c r="A2938" s="1" t="s">
        <v>3376</v>
      </c>
      <c r="B2938" s="1" t="s">
        <v>442</v>
      </c>
      <c r="C2938" s="1" t="s">
        <v>194</v>
      </c>
      <c r="D2938" s="1" t="str">
        <f>VLOOKUP(C2938,Products[],2,FALSE)</f>
        <v>Pens Mini 388</v>
      </c>
      <c r="E2938" s="1" t="str">
        <f>VLOOKUP(Orders[[#This Row],[ProductID]],Products[],3,FALSE)</f>
        <v>Office Supplies</v>
      </c>
      <c r="F2938" s="1" t="s">
        <v>33</v>
      </c>
      <c r="G2938" s="1" t="str">
        <f>_xlfn.XLOOKUP(Orders[[#This Row],[CustomerID]],'Customers'!A:A,'Customers'!E:E)</f>
        <v>SMB</v>
      </c>
      <c r="H2938" s="2">
        <v>45919</v>
      </c>
      <c r="I2938" s="2">
        <v>45927</v>
      </c>
      <c r="J2938">
        <v>1</v>
      </c>
      <c r="K2938">
        <v>1363.72</v>
      </c>
      <c r="L2938">
        <v>0.1</v>
      </c>
      <c r="M2938" s="1" t="s">
        <v>20</v>
      </c>
      <c r="N2938" s="1" t="s">
        <v>34</v>
      </c>
      <c r="O2938" s="1" t="s">
        <v>21</v>
      </c>
      <c r="P2938" s="3">
        <f>Orders[[#This Row],[Quantity]]*Orders[[#This Row],[UnitPrice]]*(1-Orders[[#This Row],[Discount]])</f>
        <v>1227.348</v>
      </c>
      <c r="Q2938" s="1" t="str">
        <f>IF(AND(Orders[[#This Row],[Order Value]]&gt;50000,Orders[[#This Row],[Status]]="Completed"),"Yes","No")</f>
        <v>No</v>
      </c>
      <c r="R2938" s="1" t="str">
        <f>IF(OR(Orders[[#This Row],[Region]]="Dhaka",Orders[[#This Row],[Region]]="Chattogram"),"Priority","Standard")</f>
        <v>Priority</v>
      </c>
      <c r="S2938" s="1" t="str">
        <f>_xlfn.CONCAT(Orders[[#This Row],[OrderID]],Orders[[#This Row],[CustomerID]],Orders[[#This Row],[Order Value]])</f>
        <v>O05458C03621227.348</v>
      </c>
    </row>
    <row r="2939" spans="1:19" x14ac:dyDescent="0.25">
      <c r="A2939" s="1" t="s">
        <v>3377</v>
      </c>
      <c r="B2939" s="1" t="s">
        <v>263</v>
      </c>
      <c r="C2939" s="1" t="s">
        <v>218</v>
      </c>
      <c r="D2939" s="1" t="str">
        <f>VLOOKUP(C2939,Products[],2,FALSE)</f>
        <v>Kids Eco 762</v>
      </c>
      <c r="E2939" s="1" t="str">
        <f>VLOOKUP(Orders[[#This Row],[ProductID]],Products[],3,FALSE)</f>
        <v>Apparel</v>
      </c>
      <c r="F2939" s="1" t="s">
        <v>13</v>
      </c>
      <c r="G2939" s="1" t="str">
        <f>_xlfn.XLOOKUP(Orders[[#This Row],[CustomerID]],'Customers'!A:A,'Customers'!E:E)</f>
        <v>Consumer</v>
      </c>
      <c r="H2939" s="2">
        <v>45327</v>
      </c>
      <c r="I2939" s="2">
        <v>45337</v>
      </c>
      <c r="J2939">
        <v>16</v>
      </c>
      <c r="K2939">
        <v>5173.84</v>
      </c>
      <c r="L2939">
        <v>0</v>
      </c>
      <c r="M2939" s="1" t="s">
        <v>43</v>
      </c>
      <c r="N2939" s="1" t="s">
        <v>84</v>
      </c>
      <c r="O2939" s="1" t="s">
        <v>29</v>
      </c>
      <c r="P2939" s="3">
        <f>Orders[[#This Row],[Quantity]]*Orders[[#This Row],[UnitPrice]]*(1-Orders[[#This Row],[Discount]])</f>
        <v>82781.440000000002</v>
      </c>
      <c r="Q2939" s="1" t="str">
        <f>IF(AND(Orders[[#This Row],[Order Value]]&gt;50000,Orders[[#This Row],[Status]]="Completed"),"Yes","No")</f>
        <v>No</v>
      </c>
      <c r="R2939" s="1" t="str">
        <f>IF(OR(Orders[[#This Row],[Region]]="Dhaka",Orders[[#This Row],[Region]]="Chattogram"),"Priority","Standard")</f>
        <v>Standard</v>
      </c>
      <c r="S2939" s="1" t="str">
        <f>_xlfn.CONCAT(Orders[[#This Row],[OrderID]],Orders[[#This Row],[CustomerID]],Orders[[#This Row],[Order Value]])</f>
        <v>O02358C017482781.44</v>
      </c>
    </row>
    <row r="2940" spans="1:19" x14ac:dyDescent="0.25">
      <c r="A2940" s="1" t="s">
        <v>3378</v>
      </c>
      <c r="B2940" s="1" t="s">
        <v>610</v>
      </c>
      <c r="C2940" s="1" t="s">
        <v>131</v>
      </c>
      <c r="D2940" s="1" t="str">
        <f>VLOOKUP(C2940,Products[],2,FALSE)</f>
        <v>Tables Plus 844</v>
      </c>
      <c r="E2940" s="1" t="str">
        <f>VLOOKUP(Orders[[#This Row],[ProductID]],Products[],3,FALSE)</f>
        <v>Furniture</v>
      </c>
      <c r="F2940" s="1" t="s">
        <v>82</v>
      </c>
      <c r="G2940" s="1" t="str">
        <f>_xlfn.XLOOKUP(Orders[[#This Row],[CustomerID]],'Customers'!A:A,'Customers'!E:E)</f>
        <v>Consumer</v>
      </c>
      <c r="H2940" s="2">
        <v>45469</v>
      </c>
      <c r="I2940" s="2">
        <v>45482</v>
      </c>
      <c r="J2940">
        <v>3</v>
      </c>
      <c r="K2940">
        <v>2861.82</v>
      </c>
      <c r="L2940">
        <v>0</v>
      </c>
      <c r="M2940" s="1" t="s">
        <v>39</v>
      </c>
      <c r="N2940" s="1" t="s">
        <v>34</v>
      </c>
      <c r="O2940" s="1" t="s">
        <v>24</v>
      </c>
      <c r="P2940" s="3">
        <f>Orders[[#This Row],[Quantity]]*Orders[[#This Row],[UnitPrice]]*(1-Orders[[#This Row],[Discount]])</f>
        <v>8585.4600000000009</v>
      </c>
      <c r="Q2940" s="1" t="str">
        <f>IF(AND(Orders[[#This Row],[Order Value]]&gt;50000,Orders[[#This Row],[Status]]="Completed"),"Yes","No")</f>
        <v>No</v>
      </c>
      <c r="R2940" s="1" t="str">
        <f>IF(OR(Orders[[#This Row],[Region]]="Dhaka",Orders[[#This Row],[Region]]="Chattogram"),"Priority","Standard")</f>
        <v>Standard</v>
      </c>
      <c r="S2940" s="1" t="str">
        <f>_xlfn.CONCAT(Orders[[#This Row],[OrderID]],Orders[[#This Row],[CustomerID]],Orders[[#This Row],[Order Value]])</f>
        <v>O02764C00238585.46</v>
      </c>
    </row>
    <row r="2941" spans="1:19" x14ac:dyDescent="0.25">
      <c r="A2941" s="1" t="s">
        <v>3379</v>
      </c>
      <c r="B2941" s="1" t="s">
        <v>382</v>
      </c>
      <c r="C2941" s="1" t="s">
        <v>102</v>
      </c>
      <c r="D2941" s="1" t="str">
        <f>VLOOKUP(C2941,Products[],2,FALSE)</f>
        <v>Pens Mini 821</v>
      </c>
      <c r="E2941" s="1" t="str">
        <f>VLOOKUP(Orders[[#This Row],[ProductID]],Products[],3,FALSE)</f>
        <v>Office Supplies</v>
      </c>
      <c r="F2941" s="1" t="s">
        <v>55</v>
      </c>
      <c r="G2941" s="1" t="str">
        <f>_xlfn.XLOOKUP(Orders[[#This Row],[CustomerID]],'Customers'!A:A,'Customers'!E:E)</f>
        <v>Consumer</v>
      </c>
      <c r="H2941" s="2">
        <v>45581</v>
      </c>
      <c r="I2941" s="2">
        <v>45591</v>
      </c>
      <c r="J2941">
        <v>16</v>
      </c>
      <c r="K2941">
        <v>7788.48</v>
      </c>
      <c r="L2941">
        <v>0</v>
      </c>
      <c r="M2941" s="1" t="s">
        <v>43</v>
      </c>
      <c r="N2941" s="1" t="s">
        <v>84</v>
      </c>
      <c r="O2941" s="1" t="s">
        <v>29</v>
      </c>
      <c r="P2941" s="3">
        <f>Orders[[#This Row],[Quantity]]*Orders[[#This Row],[UnitPrice]]*(1-Orders[[#This Row],[Discount]])</f>
        <v>124615.67999999999</v>
      </c>
      <c r="Q2941" s="1" t="str">
        <f>IF(AND(Orders[[#This Row],[Order Value]]&gt;50000,Orders[[#This Row],[Status]]="Completed"),"Yes","No")</f>
        <v>No</v>
      </c>
      <c r="R2941" s="1" t="str">
        <f>IF(OR(Orders[[#This Row],[Region]]="Dhaka",Orders[[#This Row],[Region]]="Chattogram"),"Priority","Standard")</f>
        <v>Standard</v>
      </c>
      <c r="S2941" s="1" t="str">
        <f>_xlfn.CONCAT(Orders[[#This Row],[OrderID]],Orders[[#This Row],[CustomerID]],Orders[[#This Row],[Order Value]])</f>
        <v>O03357C0063124615.68</v>
      </c>
    </row>
    <row r="2942" spans="1:19" x14ac:dyDescent="0.25">
      <c r="A2942" s="1" t="s">
        <v>3380</v>
      </c>
      <c r="B2942" s="1" t="s">
        <v>17</v>
      </c>
      <c r="C2942" s="1" t="s">
        <v>176</v>
      </c>
      <c r="D2942" s="1" t="str">
        <f>VLOOKUP(C2942,Products[],2,FALSE)</f>
        <v>Decor Standard 312 (New)</v>
      </c>
      <c r="E2942" s="1" t="str">
        <f>VLOOKUP(Orders[[#This Row],[ProductID]],Products[],3,FALSE)</f>
        <v>Furniture</v>
      </c>
      <c r="F2942" s="1" t="s">
        <v>47</v>
      </c>
      <c r="G2942" s="1" t="str">
        <f>_xlfn.XLOOKUP(Orders[[#This Row],[CustomerID]],'Customers'!A:A,'Customers'!E:E)</f>
        <v>Corporate</v>
      </c>
      <c r="H2942" s="2">
        <v>45922</v>
      </c>
      <c r="I2942" s="2">
        <v>45933</v>
      </c>
      <c r="J2942">
        <v>21</v>
      </c>
      <c r="K2942">
        <v>2235.44</v>
      </c>
      <c r="L2942">
        <v>0.2</v>
      </c>
      <c r="M2942" s="1" t="s">
        <v>20</v>
      </c>
      <c r="N2942" s="1" t="s">
        <v>34</v>
      </c>
      <c r="O2942" s="1" t="s">
        <v>21</v>
      </c>
      <c r="P2942" s="3">
        <f>Orders[[#This Row],[Quantity]]*Orders[[#This Row],[UnitPrice]]*(1-Orders[[#This Row],[Discount]])</f>
        <v>37555.392</v>
      </c>
      <c r="Q2942" s="1" t="str">
        <f>IF(AND(Orders[[#This Row],[Order Value]]&gt;50000,Orders[[#This Row],[Status]]="Completed"),"Yes","No")</f>
        <v>No</v>
      </c>
      <c r="R2942" s="1" t="str">
        <f>IF(OR(Orders[[#This Row],[Region]]="Dhaka",Orders[[#This Row],[Region]]="Chattogram"),"Priority","Standard")</f>
        <v>Priority</v>
      </c>
      <c r="S2942" s="1" t="str">
        <f>_xlfn.CONCAT(Orders[[#This Row],[OrderID]],Orders[[#This Row],[CustomerID]],Orders[[#This Row],[Order Value]])</f>
        <v>O05426C000937555.392</v>
      </c>
    </row>
    <row r="2943" spans="1:19" x14ac:dyDescent="0.25">
      <c r="A2943" s="1" t="s">
        <v>3381</v>
      </c>
      <c r="B2943" s="1" t="s">
        <v>839</v>
      </c>
      <c r="C2943" s="1" t="s">
        <v>81</v>
      </c>
      <c r="D2943" s="1" t="str">
        <f>VLOOKUP(C2943,Products[],2,FALSE)</f>
        <v>Beverages Pro 760</v>
      </c>
      <c r="E2943" s="1" t="str">
        <f>VLOOKUP(Orders[[#This Row],[ProductID]],Products[],3,FALSE)</f>
        <v>Groceries</v>
      </c>
      <c r="F2943" s="1" t="s">
        <v>63</v>
      </c>
      <c r="G2943" s="1" t="str">
        <f>_xlfn.XLOOKUP(Orders[[#This Row],[CustomerID]],'Customers'!A:A,'Customers'!E:E)</f>
        <v>consumer</v>
      </c>
      <c r="H2943" s="2">
        <v>45797</v>
      </c>
      <c r="I2943" s="2">
        <v>45800</v>
      </c>
      <c r="J2943">
        <v>17</v>
      </c>
      <c r="K2943">
        <v>5519.92</v>
      </c>
      <c r="L2943">
        <v>0.15</v>
      </c>
      <c r="M2943" s="1" t="s">
        <v>14</v>
      </c>
      <c r="N2943" s="1" t="s">
        <v>28</v>
      </c>
      <c r="O2943" s="1" t="s">
        <v>29</v>
      </c>
      <c r="P2943" s="3">
        <f>Orders[[#This Row],[Quantity]]*Orders[[#This Row],[UnitPrice]]*(1-Orders[[#This Row],[Discount]])</f>
        <v>79762.843999999997</v>
      </c>
      <c r="Q2943" s="1" t="str">
        <f>IF(AND(Orders[[#This Row],[Order Value]]&gt;50000,Orders[[#This Row],[Status]]="Completed"),"Yes","No")</f>
        <v>No</v>
      </c>
      <c r="R2943" s="1" t="str">
        <f>IF(OR(Orders[[#This Row],[Region]]="Dhaka",Orders[[#This Row],[Region]]="Chattogram"),"Priority","Standard")</f>
        <v>Standard</v>
      </c>
      <c r="S2943" s="1" t="str">
        <f>_xlfn.CONCAT(Orders[[#This Row],[OrderID]],Orders[[#This Row],[CustomerID]],Orders[[#This Row],[Order Value]])</f>
        <v>O02991C038779762.844</v>
      </c>
    </row>
    <row r="2944" spans="1:19" x14ac:dyDescent="0.25">
      <c r="A2944" s="1" t="s">
        <v>3382</v>
      </c>
      <c r="B2944" s="1" t="s">
        <v>1320</v>
      </c>
      <c r="C2944" s="1" t="s">
        <v>138</v>
      </c>
      <c r="D2944" s="1" t="str">
        <f>VLOOKUP(C2944,Products[],2,FALSE)</f>
        <v>Pens Deluxe 654</v>
      </c>
      <c r="E2944" s="1" t="str">
        <f>VLOOKUP(Orders[[#This Row],[ProductID]],Products[],3,FALSE)</f>
        <v>Office Supplies</v>
      </c>
      <c r="F2944" s="1" t="s">
        <v>55</v>
      </c>
      <c r="G2944" s="1" t="str">
        <f>_xlfn.XLOOKUP(Orders[[#This Row],[CustomerID]],'Customers'!A:A,'Customers'!E:E)</f>
        <v>SMB</v>
      </c>
      <c r="H2944" s="2">
        <v>46015</v>
      </c>
      <c r="I2944" s="2">
        <v>46029</v>
      </c>
      <c r="J2944">
        <v>7</v>
      </c>
      <c r="K2944">
        <v>1596.98</v>
      </c>
      <c r="L2944">
        <v>0.05</v>
      </c>
      <c r="M2944" s="1" t="s">
        <v>52</v>
      </c>
      <c r="N2944" s="1" t="s">
        <v>34</v>
      </c>
      <c r="O2944" s="1" t="s">
        <v>29</v>
      </c>
      <c r="P2944" s="3">
        <f>Orders[[#This Row],[Quantity]]*Orders[[#This Row],[UnitPrice]]*(1-Orders[[#This Row],[Discount]])</f>
        <v>10619.916999999999</v>
      </c>
      <c r="Q2944" s="1" t="str">
        <f>IF(AND(Orders[[#This Row],[Order Value]]&gt;50000,Orders[[#This Row],[Status]]="Completed"),"Yes","No")</f>
        <v>No</v>
      </c>
      <c r="R2944" s="1" t="str">
        <f>IF(OR(Orders[[#This Row],[Region]]="Dhaka",Orders[[#This Row],[Region]]="Chattogram"),"Priority","Standard")</f>
        <v>Priority</v>
      </c>
      <c r="S2944" s="1" t="str">
        <f>_xlfn.CONCAT(Orders[[#This Row],[OrderID]],Orders[[#This Row],[CustomerID]],Orders[[#This Row],[Order Value]])</f>
        <v>O00680C042410619.917</v>
      </c>
    </row>
    <row r="2945" spans="1:19" x14ac:dyDescent="0.25">
      <c r="A2945" s="1" t="s">
        <v>3383</v>
      </c>
      <c r="B2945" s="1" t="s">
        <v>532</v>
      </c>
      <c r="C2945" s="1" t="s">
        <v>22</v>
      </c>
      <c r="D2945" s="1" t="str">
        <f>VLOOKUP(C2945,Products[],2,FALSE)</f>
        <v>Laptops Lite 159</v>
      </c>
      <c r="E2945" s="1" t="str">
        <f>VLOOKUP(Orders[[#This Row],[ProductID]],Products[],3,FALSE)</f>
        <v>Electronics</v>
      </c>
      <c r="F2945" s="1" t="s">
        <v>82</v>
      </c>
      <c r="G2945" s="1" t="str">
        <f>_xlfn.XLOOKUP(Orders[[#This Row],[CustomerID]],'Customers'!A:A,'Customers'!E:E)</f>
        <v>Home Office</v>
      </c>
      <c r="H2945" s="2">
        <v>45884</v>
      </c>
      <c r="I2945" s="2">
        <v>45896</v>
      </c>
      <c r="J2945">
        <v>24</v>
      </c>
      <c r="K2945">
        <v>6513.02</v>
      </c>
      <c r="L2945">
        <v>0.15</v>
      </c>
      <c r="M2945" s="1" t="s">
        <v>20</v>
      </c>
      <c r="N2945" s="1" t="s">
        <v>34</v>
      </c>
      <c r="O2945" s="1" t="s">
        <v>29</v>
      </c>
      <c r="P2945" s="3">
        <f>Orders[[#This Row],[Quantity]]*Orders[[#This Row],[UnitPrice]]*(1-Orders[[#This Row],[Discount]])</f>
        <v>132865.60800000001</v>
      </c>
      <c r="Q2945" s="1" t="str">
        <f>IF(AND(Orders[[#This Row],[Order Value]]&gt;50000,Orders[[#This Row],[Status]]="Completed"),"Yes","No")</f>
        <v>Yes</v>
      </c>
      <c r="R2945" s="1" t="str">
        <f>IF(OR(Orders[[#This Row],[Region]]="Dhaka",Orders[[#This Row],[Region]]="Chattogram"),"Priority","Standard")</f>
        <v>Priority</v>
      </c>
      <c r="S2945" s="1" t="str">
        <f>_xlfn.CONCAT(Orders[[#This Row],[OrderID]],Orders[[#This Row],[CustomerID]],Orders[[#This Row],[Order Value]])</f>
        <v>O01807C0123132865.608</v>
      </c>
    </row>
    <row r="2946" spans="1:19" x14ac:dyDescent="0.25">
      <c r="A2946" s="1" t="s">
        <v>3384</v>
      </c>
      <c r="B2946" s="1" t="s">
        <v>1230</v>
      </c>
      <c r="C2946" s="1" t="s">
        <v>218</v>
      </c>
      <c r="D2946" s="1" t="str">
        <f>VLOOKUP(C2946,Products[],2,FALSE)</f>
        <v>Kids Eco 762</v>
      </c>
      <c r="E2946" s="1" t="str">
        <f>VLOOKUP(Orders[[#This Row],[ProductID]],Products[],3,FALSE)</f>
        <v>Apparel</v>
      </c>
      <c r="F2946" s="1" t="s">
        <v>23</v>
      </c>
      <c r="G2946" s="1" t="str">
        <f>_xlfn.XLOOKUP(Orders[[#This Row],[CustomerID]],'Customers'!A:A,'Customers'!E:E)</f>
        <v>SMB</v>
      </c>
      <c r="H2946" s="2">
        <v>45577</v>
      </c>
      <c r="I2946" s="2">
        <v>45582</v>
      </c>
      <c r="J2946">
        <v>15</v>
      </c>
      <c r="K2946">
        <v>1837.13</v>
      </c>
      <c r="L2946">
        <v>0</v>
      </c>
      <c r="M2946" s="1" t="s">
        <v>14</v>
      </c>
      <c r="N2946" s="1" t="s">
        <v>84</v>
      </c>
      <c r="O2946" s="1" t="s">
        <v>24</v>
      </c>
      <c r="P2946" s="3">
        <f>Orders[[#This Row],[Quantity]]*Orders[[#This Row],[UnitPrice]]*(1-Orders[[#This Row],[Discount]])</f>
        <v>27556.95</v>
      </c>
      <c r="Q2946" s="1" t="str">
        <f>IF(AND(Orders[[#This Row],[Order Value]]&gt;50000,Orders[[#This Row],[Status]]="Completed"),"Yes","No")</f>
        <v>No</v>
      </c>
      <c r="R2946" s="1" t="str">
        <f>IF(OR(Orders[[#This Row],[Region]]="Dhaka",Orders[[#This Row],[Region]]="Chattogram"),"Priority","Standard")</f>
        <v>Standard</v>
      </c>
      <c r="S2946" s="1" t="str">
        <f>_xlfn.CONCAT(Orders[[#This Row],[OrderID]],Orders[[#This Row],[CustomerID]],Orders[[#This Row],[Order Value]])</f>
        <v>O01165C019627556.95</v>
      </c>
    </row>
    <row r="2947" spans="1:19" x14ac:dyDescent="0.25">
      <c r="A2947" s="1" t="s">
        <v>3385</v>
      </c>
      <c r="B2947" s="1" t="s">
        <v>1354</v>
      </c>
      <c r="C2947" s="1" t="s">
        <v>176</v>
      </c>
      <c r="D2947" s="1" t="str">
        <f>VLOOKUP(C2947,Products[],2,FALSE)</f>
        <v>Decor Standard 312 (New)</v>
      </c>
      <c r="E2947" s="1" t="str">
        <f>VLOOKUP(Orders[[#This Row],[ProductID]],Products[],3,FALSE)</f>
        <v>Furniture</v>
      </c>
      <c r="F2947" s="1" t="s">
        <v>23</v>
      </c>
      <c r="G2947" s="1" t="str">
        <f>_xlfn.XLOOKUP(Orders[[#This Row],[CustomerID]],'Customers'!A:A,'Customers'!E:E)</f>
        <v>Home Office</v>
      </c>
      <c r="H2947" s="2">
        <v>45822</v>
      </c>
      <c r="I2947" s="2">
        <v>45821</v>
      </c>
      <c r="J2947">
        <v>9</v>
      </c>
      <c r="K2947">
        <v>1443.69</v>
      </c>
      <c r="L2947">
        <v>0.15</v>
      </c>
      <c r="M2947" s="1" t="s">
        <v>39</v>
      </c>
      <c r="N2947" s="1" t="s">
        <v>15</v>
      </c>
      <c r="O2947" s="1" t="s">
        <v>29</v>
      </c>
      <c r="P2947" s="3">
        <f>Orders[[#This Row],[Quantity]]*Orders[[#This Row],[UnitPrice]]*(1-Orders[[#This Row],[Discount]])</f>
        <v>11044.228500000001</v>
      </c>
      <c r="Q2947" s="1" t="str">
        <f>IF(AND(Orders[[#This Row],[Order Value]]&gt;50000,Orders[[#This Row],[Status]]="Completed"),"Yes","No")</f>
        <v>No</v>
      </c>
      <c r="R2947" s="1" t="str">
        <f>IF(OR(Orders[[#This Row],[Region]]="Dhaka",Orders[[#This Row],[Region]]="Chattogram"),"Priority","Standard")</f>
        <v>Standard</v>
      </c>
      <c r="S2947" s="1" t="str">
        <f>_xlfn.CONCAT(Orders[[#This Row],[OrderID]],Orders[[#This Row],[CustomerID]],Orders[[#This Row],[Order Value]])</f>
        <v>O04851C005111044.2285</v>
      </c>
    </row>
    <row r="2948" spans="1:19" x14ac:dyDescent="0.25">
      <c r="A2948" s="1" t="s">
        <v>3386</v>
      </c>
      <c r="B2948" s="1" t="s">
        <v>779</v>
      </c>
      <c r="C2948" s="1" t="s">
        <v>174</v>
      </c>
      <c r="D2948" s="1" t="str">
        <f>VLOOKUP(C2948,Products[],2,FALSE)</f>
        <v>Women Eco 309</v>
      </c>
      <c r="E2948" s="1" t="str">
        <f>VLOOKUP(Orders[[#This Row],[ProductID]],Products[],3,FALSE)</f>
        <v>Apparel</v>
      </c>
      <c r="F2948" s="1" t="s">
        <v>42</v>
      </c>
      <c r="G2948" s="1" t="str">
        <f>_xlfn.XLOOKUP(Orders[[#This Row],[CustomerID]],'Customers'!A:A,'Customers'!E:E)</f>
        <v>SMB</v>
      </c>
      <c r="H2948" s="2">
        <v>45372</v>
      </c>
      <c r="I2948" s="2">
        <v>45383</v>
      </c>
      <c r="J2948">
        <v>17</v>
      </c>
      <c r="K2948">
        <v>1590.99</v>
      </c>
      <c r="L2948">
        <v>0</v>
      </c>
      <c r="M2948" s="1" t="s">
        <v>43</v>
      </c>
      <c r="N2948" s="1" t="s">
        <v>34</v>
      </c>
      <c r="O2948" s="1" t="s">
        <v>24</v>
      </c>
      <c r="P2948" s="3">
        <f>Orders[[#This Row],[Quantity]]*Orders[[#This Row],[UnitPrice]]*(1-Orders[[#This Row],[Discount]])</f>
        <v>27046.83</v>
      </c>
      <c r="Q2948" s="1" t="str">
        <f>IF(AND(Orders[[#This Row],[Order Value]]&gt;50000,Orders[[#This Row],[Status]]="Completed"),"Yes","No")</f>
        <v>No</v>
      </c>
      <c r="R2948" s="1" t="str">
        <f>IF(OR(Orders[[#This Row],[Region]]="Dhaka",Orders[[#This Row],[Region]]="Chattogram"),"Priority","Standard")</f>
        <v>Standard</v>
      </c>
      <c r="S2948" s="1" t="str">
        <f>_xlfn.CONCAT(Orders[[#This Row],[OrderID]],Orders[[#This Row],[CustomerID]],Orders[[#This Row],[Order Value]])</f>
        <v>O01682C012127046.83</v>
      </c>
    </row>
    <row r="2949" spans="1:19" x14ac:dyDescent="0.25">
      <c r="A2949" s="1" t="s">
        <v>3387</v>
      </c>
      <c r="B2949" s="1" t="s">
        <v>852</v>
      </c>
      <c r="C2949" s="1" t="s">
        <v>46</v>
      </c>
      <c r="D2949" s="1" t="str">
        <f>VLOOKUP(C2949,Products[],2,FALSE)</f>
        <v>Tables Max 631</v>
      </c>
      <c r="E2949" s="1" t="str">
        <f>VLOOKUP(Orders[[#This Row],[ProductID]],Products[],3,FALSE)</f>
        <v>Furniture</v>
      </c>
      <c r="F2949" s="1" t="s">
        <v>82</v>
      </c>
      <c r="G2949" s="1" t="str">
        <f>_xlfn.XLOOKUP(Orders[[#This Row],[CustomerID]],'Customers'!A:A,'Customers'!E:E)</f>
        <v>consumer</v>
      </c>
      <c r="H2949" s="2">
        <v>45882</v>
      </c>
      <c r="I2949" s="2">
        <v>45893</v>
      </c>
      <c r="J2949">
        <v>16</v>
      </c>
      <c r="K2949">
        <v>6178.16</v>
      </c>
      <c r="L2949">
        <v>0</v>
      </c>
      <c r="M2949" s="1" t="s">
        <v>52</v>
      </c>
      <c r="N2949" s="1" t="s">
        <v>34</v>
      </c>
      <c r="O2949" s="1" t="s">
        <v>35</v>
      </c>
      <c r="P2949" s="3">
        <f>Orders[[#This Row],[Quantity]]*Orders[[#This Row],[UnitPrice]]*(1-Orders[[#This Row],[Discount]])</f>
        <v>98850.559999999998</v>
      </c>
      <c r="Q2949" s="1" t="str">
        <f>IF(AND(Orders[[#This Row],[Order Value]]&gt;50000,Orders[[#This Row],[Status]]="Completed"),"Yes","No")</f>
        <v>Yes</v>
      </c>
      <c r="R2949" s="1" t="str">
        <f>IF(OR(Orders[[#This Row],[Region]]="Dhaka",Orders[[#This Row],[Region]]="Chattogram"),"Priority","Standard")</f>
        <v>Priority</v>
      </c>
      <c r="S2949" s="1" t="str">
        <f>_xlfn.CONCAT(Orders[[#This Row],[OrderID]],Orders[[#This Row],[CustomerID]],Orders[[#This Row],[Order Value]])</f>
        <v>O03271C041298850.56</v>
      </c>
    </row>
    <row r="2950" spans="1:19" x14ac:dyDescent="0.25">
      <c r="A2950" s="1" t="s">
        <v>3388</v>
      </c>
      <c r="B2950" s="1" t="s">
        <v>226</v>
      </c>
      <c r="C2950" s="1" t="s">
        <v>141</v>
      </c>
      <c r="D2950" s="1" t="str">
        <f>VLOOKUP(C2950,Products[],2,FALSE)</f>
        <v>Footwear Deluxe 366</v>
      </c>
      <c r="E2950" s="1" t="str">
        <f>VLOOKUP(Orders[[#This Row],[ProductID]],Products[],3,FALSE)</f>
        <v>Apparel</v>
      </c>
      <c r="F2950" s="1" t="s">
        <v>63</v>
      </c>
      <c r="G2950" s="1" t="str">
        <f>_xlfn.XLOOKUP(Orders[[#This Row],[CustomerID]],'Customers'!A:A,'Customers'!E:E)</f>
        <v>Corporate</v>
      </c>
      <c r="H2950" s="2">
        <v>45935</v>
      </c>
      <c r="I2950" s="2">
        <v>45935</v>
      </c>
      <c r="J2950">
        <v>10</v>
      </c>
      <c r="K2950">
        <v>7773.46</v>
      </c>
      <c r="L2950">
        <v>0.2</v>
      </c>
      <c r="M2950" s="1" t="s">
        <v>52</v>
      </c>
      <c r="N2950" s="1" t="s">
        <v>34</v>
      </c>
      <c r="O2950" s="1" t="s">
        <v>21</v>
      </c>
      <c r="P2950" s="3">
        <f>Orders[[#This Row],[Quantity]]*Orders[[#This Row],[UnitPrice]]*(1-Orders[[#This Row],[Discount]])</f>
        <v>62187.680000000008</v>
      </c>
      <c r="Q2950" s="1" t="str">
        <f>IF(AND(Orders[[#This Row],[Order Value]]&gt;50000,Orders[[#This Row],[Status]]="Completed"),"Yes","No")</f>
        <v>Yes</v>
      </c>
      <c r="R2950" s="1" t="str">
        <f>IF(OR(Orders[[#This Row],[Region]]="Dhaka",Orders[[#This Row],[Region]]="Chattogram"),"Priority","Standard")</f>
        <v>Priority</v>
      </c>
      <c r="S2950" s="1" t="str">
        <f>_xlfn.CONCAT(Orders[[#This Row],[OrderID]],Orders[[#This Row],[CustomerID]],Orders[[#This Row],[Order Value]])</f>
        <v>O05152C004962187.68</v>
      </c>
    </row>
    <row r="2951" spans="1:19" x14ac:dyDescent="0.25">
      <c r="A2951" s="1" t="s">
        <v>3389</v>
      </c>
      <c r="B2951" s="1" t="s">
        <v>1419</v>
      </c>
      <c r="C2951" s="1" t="s">
        <v>27</v>
      </c>
      <c r="D2951" s="1" t="str">
        <f>VLOOKUP(C2951,Products[],2,FALSE)</f>
        <v>Women Eco 225</v>
      </c>
      <c r="E2951" s="1" t="str">
        <f>VLOOKUP(Orders[[#This Row],[ProductID]],Products[],3,FALSE)</f>
        <v>Apparel</v>
      </c>
      <c r="F2951" s="1" t="s">
        <v>13</v>
      </c>
      <c r="G2951" s="1" t="str">
        <f>_xlfn.XLOOKUP(Orders[[#This Row],[CustomerID]],'Customers'!A:A,'Customers'!E:E)</f>
        <v>Corporate</v>
      </c>
      <c r="H2951" s="2">
        <v>45984</v>
      </c>
      <c r="I2951" s="2">
        <v>45996</v>
      </c>
      <c r="J2951">
        <v>12</v>
      </c>
      <c r="K2951">
        <v>3478.42</v>
      </c>
      <c r="L2951">
        <v>0.05</v>
      </c>
      <c r="M2951" s="1" t="s">
        <v>52</v>
      </c>
      <c r="N2951" s="1" t="s">
        <v>34</v>
      </c>
      <c r="O2951" s="1" t="s">
        <v>21</v>
      </c>
      <c r="P2951" s="3">
        <f>Orders[[#This Row],[Quantity]]*Orders[[#This Row],[UnitPrice]]*(1-Orders[[#This Row],[Discount]])</f>
        <v>39653.987999999998</v>
      </c>
      <c r="Q2951" s="1" t="str">
        <f>IF(AND(Orders[[#This Row],[Order Value]]&gt;50000,Orders[[#This Row],[Status]]="Completed"),"Yes","No")</f>
        <v>No</v>
      </c>
      <c r="R2951" s="1" t="str">
        <f>IF(OR(Orders[[#This Row],[Region]]="Dhaka",Orders[[#This Row],[Region]]="Chattogram"),"Priority","Standard")</f>
        <v>Priority</v>
      </c>
      <c r="S2951" s="1" t="str">
        <f>_xlfn.CONCAT(Orders[[#This Row],[OrderID]],Orders[[#This Row],[CustomerID]],Orders[[#This Row],[Order Value]])</f>
        <v>O05675C040139653.988</v>
      </c>
    </row>
    <row r="2952" spans="1:19" hidden="1" x14ac:dyDescent="0.25">
      <c r="A2952" s="1" t="s">
        <v>3390</v>
      </c>
      <c r="B2952" s="1" t="s">
        <v>1010</v>
      </c>
      <c r="C2952" s="1" t="s">
        <v>248</v>
      </c>
      <c r="D2952" s="1" t="e">
        <f>VLOOKUP(C2952,Products[],2,FALSE)</f>
        <v>#N/A</v>
      </c>
      <c r="E2952" s="1" t="e">
        <f>VLOOKUP(Orders[[#This Row],[ProductID]],Products[],3,FALSE)</f>
        <v>#N/A</v>
      </c>
      <c r="F2952" s="1" t="s">
        <v>105</v>
      </c>
      <c r="G2952" s="1" t="str">
        <f>_xlfn.XLOOKUP(Orders[[#This Row],[CustomerID]],'Customers'!A:A,'Customers'!E:E)</f>
        <v>SMB</v>
      </c>
      <c r="H2952" s="2">
        <v>45317</v>
      </c>
      <c r="I2952" s="2">
        <v>45329</v>
      </c>
      <c r="J2952">
        <v>11</v>
      </c>
      <c r="K2952">
        <v>980.88</v>
      </c>
      <c r="L2952">
        <v>0.1</v>
      </c>
      <c r="M2952" s="1" t="s">
        <v>43</v>
      </c>
      <c r="N2952" s="1" t="s">
        <v>15</v>
      </c>
      <c r="O2952" s="1" t="s">
        <v>29</v>
      </c>
      <c r="P2952" s="3">
        <f>Orders[[#This Row],[Quantity]]*Orders[[#This Row],[UnitPrice]]*(1-Orders[[#This Row],[Discount]])</f>
        <v>9710.7120000000014</v>
      </c>
      <c r="Q2952" s="1" t="str">
        <f>IF(AND(Orders[[#This Row],[Order Value]]&gt;50000,Orders[[#This Row],[Status]]="Completed"),"Yes","No")</f>
        <v>No</v>
      </c>
      <c r="R2952" s="1" t="str">
        <f>IF(OR(Orders[[#This Row],[Region]]="Dhaka",Orders[[#This Row],[Region]]="Chattogram"),"Priority","Standard")</f>
        <v>Standard</v>
      </c>
      <c r="S2952" s="1" t="str">
        <f>_xlfn.CONCAT(Orders[[#This Row],[OrderID]],Orders[[#This Row],[CustomerID]],Orders[[#This Row],[Order Value]])</f>
        <v>O03719C01949710.712</v>
      </c>
    </row>
    <row r="2953" spans="1:19" x14ac:dyDescent="0.25">
      <c r="A2953" s="1" t="s">
        <v>3391</v>
      </c>
      <c r="B2953" s="1" t="s">
        <v>283</v>
      </c>
      <c r="C2953" s="1" t="s">
        <v>62</v>
      </c>
      <c r="D2953" s="1" t="str">
        <f>VLOOKUP(C2953,Products[],2,FALSE)</f>
        <v>Mobile Accessories Lite 346</v>
      </c>
      <c r="E2953" s="1" t="str">
        <f>VLOOKUP(Orders[[#This Row],[ProductID]],Products[],3,FALSE)</f>
        <v>Electronics</v>
      </c>
      <c r="F2953" s="1" t="s">
        <v>23</v>
      </c>
      <c r="G2953" s="1" t="str">
        <f>_xlfn.XLOOKUP(Orders[[#This Row],[CustomerID]],'Customers'!A:A,'Customers'!E:E)</f>
        <v>Corporate</v>
      </c>
      <c r="H2953" s="2">
        <v>45545</v>
      </c>
      <c r="I2953" s="2">
        <v>45543</v>
      </c>
      <c r="J2953">
        <v>7</v>
      </c>
      <c r="K2953">
        <v>3679.35</v>
      </c>
      <c r="L2953">
        <v>0</v>
      </c>
      <c r="M2953" s="1" t="s">
        <v>52</v>
      </c>
      <c r="N2953" s="1" t="s">
        <v>28</v>
      </c>
      <c r="O2953" s="1" t="s">
        <v>24</v>
      </c>
      <c r="P2953" s="3">
        <f>Orders[[#This Row],[Quantity]]*Orders[[#This Row],[UnitPrice]]*(1-Orders[[#This Row],[Discount]])</f>
        <v>25755.45</v>
      </c>
      <c r="Q2953" s="1" t="str">
        <f>IF(AND(Orders[[#This Row],[Order Value]]&gt;50000,Orders[[#This Row],[Status]]="Completed"),"Yes","No")</f>
        <v>No</v>
      </c>
      <c r="R2953" s="1" t="str">
        <f>IF(OR(Orders[[#This Row],[Region]]="Dhaka",Orders[[#This Row],[Region]]="Chattogram"),"Priority","Standard")</f>
        <v>Priority</v>
      </c>
      <c r="S2953" s="1" t="str">
        <f>_xlfn.CONCAT(Orders[[#This Row],[OrderID]],Orders[[#This Row],[CustomerID]],Orders[[#This Row],[Order Value]])</f>
        <v>O01441C027025755.45</v>
      </c>
    </row>
    <row r="2954" spans="1:19" hidden="1" x14ac:dyDescent="0.25">
      <c r="A2954" s="1" t="s">
        <v>3392</v>
      </c>
      <c r="B2954" s="1" t="s">
        <v>161</v>
      </c>
      <c r="C2954" s="1" t="s">
        <v>95</v>
      </c>
      <c r="D2954" s="1" t="e">
        <f>VLOOKUP(C2954,Products[],2,FALSE)</f>
        <v>#N/A</v>
      </c>
      <c r="E2954" s="1" t="e">
        <f>VLOOKUP(Orders[[#This Row],[ProductID]],Products[],3,FALSE)</f>
        <v>#N/A</v>
      </c>
      <c r="F2954" s="1" t="s">
        <v>82</v>
      </c>
      <c r="G2954" s="1" t="str">
        <f>_xlfn.XLOOKUP(Orders[[#This Row],[CustomerID]],'Customers'!A:A,'Customers'!E:E)</f>
        <v>consumer</v>
      </c>
      <c r="H2954" s="2">
        <v>45980</v>
      </c>
      <c r="I2954" s="2">
        <v>45982</v>
      </c>
      <c r="J2954">
        <v>10</v>
      </c>
      <c r="K2954">
        <v>5279.14</v>
      </c>
      <c r="L2954">
        <v>0</v>
      </c>
      <c r="M2954" s="1" t="s">
        <v>43</v>
      </c>
      <c r="N2954" s="1" t="s">
        <v>34</v>
      </c>
      <c r="O2954" s="1" t="s">
        <v>29</v>
      </c>
      <c r="P2954" s="3">
        <f>Orders[[#This Row],[Quantity]]*Orders[[#This Row],[UnitPrice]]*(1-Orders[[#This Row],[Discount]])</f>
        <v>52791.4</v>
      </c>
      <c r="Q2954" s="1" t="str">
        <f>IF(AND(Orders[[#This Row],[Order Value]]&gt;50000,Orders[[#This Row],[Status]]="Completed"),"Yes","No")</f>
        <v>Yes</v>
      </c>
      <c r="R2954" s="1" t="str">
        <f>IF(OR(Orders[[#This Row],[Region]]="Dhaka",Orders[[#This Row],[Region]]="Chattogram"),"Priority","Standard")</f>
        <v>Standard</v>
      </c>
      <c r="S2954" s="1" t="str">
        <f>_xlfn.CONCAT(Orders[[#This Row],[OrderID]],Orders[[#This Row],[CustomerID]],Orders[[#This Row],[Order Value]])</f>
        <v>O04454C043752791.4</v>
      </c>
    </row>
    <row r="2955" spans="1:19" hidden="1" x14ac:dyDescent="0.25">
      <c r="A2955" s="1" t="s">
        <v>3393</v>
      </c>
      <c r="B2955" s="1" t="s">
        <v>878</v>
      </c>
      <c r="C2955" s="1" t="s">
        <v>221</v>
      </c>
      <c r="D2955" s="1" t="e">
        <f>VLOOKUP(C2955,Products[],2,FALSE)</f>
        <v>#N/A</v>
      </c>
      <c r="E2955" s="1" t="e">
        <f>VLOOKUP(Orders[[#This Row],[ProductID]],Products[],3,FALSE)</f>
        <v>#N/A</v>
      </c>
      <c r="F2955" s="1" t="s">
        <v>105</v>
      </c>
      <c r="G2955" s="1" t="str">
        <f>_xlfn.XLOOKUP(Orders[[#This Row],[CustomerID]],'Customers'!A:A,'Customers'!E:E)</f>
        <v>Corporate</v>
      </c>
      <c r="H2955" s="2">
        <v>45687</v>
      </c>
      <c r="I2955" s="2">
        <v>45693</v>
      </c>
      <c r="J2955">
        <v>7</v>
      </c>
      <c r="K2955">
        <v>353.14</v>
      </c>
      <c r="L2955">
        <v>0</v>
      </c>
      <c r="M2955" s="1" t="s">
        <v>14</v>
      </c>
      <c r="N2955" s="1" t="s">
        <v>15</v>
      </c>
      <c r="O2955" s="1" t="s">
        <v>29</v>
      </c>
      <c r="P2955" s="3">
        <f>Orders[[#This Row],[Quantity]]*Orders[[#This Row],[UnitPrice]]*(1-Orders[[#This Row],[Discount]])</f>
        <v>2471.98</v>
      </c>
      <c r="Q2955" s="1" t="str">
        <f>IF(AND(Orders[[#This Row],[Order Value]]&gt;50000,Orders[[#This Row],[Status]]="Completed"),"Yes","No")</f>
        <v>No</v>
      </c>
      <c r="R2955" s="1" t="str">
        <f>IF(OR(Orders[[#This Row],[Region]]="Dhaka",Orders[[#This Row],[Region]]="Chattogram"),"Priority","Standard")</f>
        <v>Standard</v>
      </c>
      <c r="S2955" s="1" t="str">
        <f>_xlfn.CONCAT(Orders[[#This Row],[OrderID]],Orders[[#This Row],[CustomerID]],Orders[[#This Row],[Order Value]])</f>
        <v>O00554C02572471.98</v>
      </c>
    </row>
    <row r="2956" spans="1:19" x14ac:dyDescent="0.25">
      <c r="A2956" s="1" t="s">
        <v>3394</v>
      </c>
      <c r="B2956" s="1" t="s">
        <v>1099</v>
      </c>
      <c r="C2956" s="1" t="s">
        <v>473</v>
      </c>
      <c r="D2956" s="1" t="str">
        <f>VLOOKUP(C2956,Products[],2,FALSE)</f>
        <v>Laptops Prime 770</v>
      </c>
      <c r="E2956" s="1" t="str">
        <f>VLOOKUP(Orders[[#This Row],[ProductID]],Products[],3,FALSE)</f>
        <v>Electronics</v>
      </c>
      <c r="F2956" s="1" t="s">
        <v>55</v>
      </c>
      <c r="G2956" s="1" t="str">
        <f>_xlfn.XLOOKUP(Orders[[#This Row],[CustomerID]],'Customers'!A:A,'Customers'!E:E)</f>
        <v>SMB</v>
      </c>
      <c r="H2956" s="2">
        <v>45964</v>
      </c>
      <c r="I2956" s="2">
        <v>45978</v>
      </c>
      <c r="J2956">
        <v>11</v>
      </c>
      <c r="K2956">
        <v>4965.95</v>
      </c>
      <c r="L2956">
        <v>0</v>
      </c>
      <c r="M2956" s="1" t="s">
        <v>39</v>
      </c>
      <c r="N2956" s="1" t="s">
        <v>34</v>
      </c>
      <c r="O2956" s="1" t="s">
        <v>35</v>
      </c>
      <c r="P2956" s="3">
        <f>Orders[[#This Row],[Quantity]]*Orders[[#This Row],[UnitPrice]]*(1-Orders[[#This Row],[Discount]])</f>
        <v>54625.45</v>
      </c>
      <c r="Q2956" s="1" t="str">
        <f>IF(AND(Orders[[#This Row],[Order Value]]&gt;50000,Orders[[#This Row],[Status]]="Completed"),"Yes","No")</f>
        <v>Yes</v>
      </c>
      <c r="R2956" s="1" t="str">
        <f>IF(OR(Orders[[#This Row],[Region]]="Dhaka",Orders[[#This Row],[Region]]="Chattogram"),"Priority","Standard")</f>
        <v>Standard</v>
      </c>
      <c r="S2956" s="1" t="str">
        <f>_xlfn.CONCAT(Orders[[#This Row],[OrderID]],Orders[[#This Row],[CustomerID]],Orders[[#This Row],[Order Value]])</f>
        <v>O04638C011754625.45</v>
      </c>
    </row>
    <row r="2957" spans="1:19" x14ac:dyDescent="0.25">
      <c r="A2957" s="1" t="s">
        <v>3395</v>
      </c>
      <c r="B2957" s="1" t="s">
        <v>314</v>
      </c>
      <c r="C2957" s="1" t="s">
        <v>284</v>
      </c>
      <c r="D2957" s="1" t="str">
        <f>VLOOKUP(C2957,Products[],2,FALSE)</f>
        <v>Labels Lite 562</v>
      </c>
      <c r="E2957" s="1" t="str">
        <f>VLOOKUP(Orders[[#This Row],[ProductID]],Products[],3,FALSE)</f>
        <v>Office Supplies</v>
      </c>
      <c r="F2957" s="1" t="s">
        <v>23</v>
      </c>
      <c r="G2957" s="1" t="str">
        <f>_xlfn.XLOOKUP(Orders[[#This Row],[CustomerID]],'Customers'!A:A,'Customers'!E:E)</f>
        <v>SMB</v>
      </c>
      <c r="H2957" s="2">
        <v>45597</v>
      </c>
      <c r="I2957" s="2">
        <v>45607</v>
      </c>
      <c r="J2957">
        <v>17</v>
      </c>
      <c r="K2957">
        <v>5280.02</v>
      </c>
      <c r="L2957">
        <v>0</v>
      </c>
      <c r="M2957" s="1" t="s">
        <v>52</v>
      </c>
      <c r="N2957" s="1" t="s">
        <v>34</v>
      </c>
      <c r="O2957" s="1" t="s">
        <v>21</v>
      </c>
      <c r="P2957" s="3">
        <f>Orders[[#This Row],[Quantity]]*Orders[[#This Row],[UnitPrice]]*(1-Orders[[#This Row],[Discount]])</f>
        <v>89760.340000000011</v>
      </c>
      <c r="Q2957" s="1" t="str">
        <f>IF(AND(Orders[[#This Row],[Order Value]]&gt;50000,Orders[[#This Row],[Status]]="Completed"),"Yes","No")</f>
        <v>Yes</v>
      </c>
      <c r="R2957" s="1" t="str">
        <f>IF(OR(Orders[[#This Row],[Region]]="Dhaka",Orders[[#This Row],[Region]]="Chattogram"),"Priority","Standard")</f>
        <v>Priority</v>
      </c>
      <c r="S2957" s="1" t="str">
        <f>_xlfn.CONCAT(Orders[[#This Row],[OrderID]],Orders[[#This Row],[CustomerID]],Orders[[#This Row],[Order Value]])</f>
        <v>O05977C018089760.34</v>
      </c>
    </row>
    <row r="2958" spans="1:19" x14ac:dyDescent="0.25">
      <c r="A2958" s="1" t="s">
        <v>3396</v>
      </c>
      <c r="B2958" s="1" t="s">
        <v>348</v>
      </c>
      <c r="C2958" s="1" t="s">
        <v>128</v>
      </c>
      <c r="D2958" s="1" t="str">
        <f>VLOOKUP(C2958,Products[],2,FALSE)</f>
        <v>Paper Prime 195</v>
      </c>
      <c r="E2958" s="1" t="str">
        <f>VLOOKUP(Orders[[#This Row],[ProductID]],Products[],3,FALSE)</f>
        <v>Office Supplies</v>
      </c>
      <c r="F2958" s="1" t="s">
        <v>59</v>
      </c>
      <c r="G2958" s="1" t="str">
        <f>_xlfn.XLOOKUP(Orders[[#This Row],[CustomerID]],'Customers'!A:A,'Customers'!E:E)</f>
        <v>Consumer</v>
      </c>
      <c r="H2958" s="2">
        <v>45824</v>
      </c>
      <c r="I2958" s="2">
        <v>45825</v>
      </c>
      <c r="J2958">
        <v>21</v>
      </c>
      <c r="K2958">
        <v>3832.5</v>
      </c>
      <c r="L2958">
        <v>0.15</v>
      </c>
      <c r="M2958" s="1" t="s">
        <v>20</v>
      </c>
      <c r="N2958" s="1" t="s">
        <v>28</v>
      </c>
      <c r="O2958" s="1" t="s">
        <v>29</v>
      </c>
      <c r="P2958" s="3">
        <f>Orders[[#This Row],[Quantity]]*Orders[[#This Row],[UnitPrice]]*(1-Orders[[#This Row],[Discount]])</f>
        <v>68410.125</v>
      </c>
      <c r="Q2958" s="1" t="str">
        <f>IF(AND(Orders[[#This Row],[Order Value]]&gt;50000,Orders[[#This Row],[Status]]="Completed"),"Yes","No")</f>
        <v>No</v>
      </c>
      <c r="R2958" s="1" t="str">
        <f>IF(OR(Orders[[#This Row],[Region]]="Dhaka",Orders[[#This Row],[Region]]="Chattogram"),"Priority","Standard")</f>
        <v>Priority</v>
      </c>
      <c r="S2958" s="1" t="str">
        <f>_xlfn.CONCAT(Orders[[#This Row],[OrderID]],Orders[[#This Row],[CustomerID]],Orders[[#This Row],[Order Value]])</f>
        <v>O00538C001368410.125</v>
      </c>
    </row>
    <row r="2959" spans="1:19" hidden="1" x14ac:dyDescent="0.25">
      <c r="A2959" s="1" t="s">
        <v>3103</v>
      </c>
      <c r="B2959" s="1" t="s">
        <v>564</v>
      </c>
      <c r="C2959" s="1" t="s">
        <v>221</v>
      </c>
      <c r="D2959" s="1" t="e">
        <f>VLOOKUP(C2959,Products[],2,FALSE)</f>
        <v>#N/A</v>
      </c>
      <c r="E2959" s="1" t="e">
        <f>VLOOKUP(Orders[[#This Row],[ProductID]],Products[],3,FALSE)</f>
        <v>#N/A</v>
      </c>
      <c r="F2959" s="1" t="s">
        <v>152</v>
      </c>
      <c r="G2959" s="1" t="str">
        <f>_xlfn.XLOOKUP(Orders[[#This Row],[CustomerID]],'Customers'!A:A,'Customers'!E:E)</f>
        <v>Home Office</v>
      </c>
      <c r="H2959" s="2">
        <v>45929</v>
      </c>
      <c r="I2959" s="2">
        <v>45942</v>
      </c>
      <c r="J2959">
        <v>22</v>
      </c>
      <c r="K2959">
        <v>7845.02</v>
      </c>
      <c r="L2959">
        <v>0.15</v>
      </c>
      <c r="M2959" s="1" t="s">
        <v>43</v>
      </c>
      <c r="N2959" s="1" t="s">
        <v>28</v>
      </c>
      <c r="O2959" s="1" t="s">
        <v>35</v>
      </c>
      <c r="P2959" s="3">
        <f>Orders[[#This Row],[Quantity]]*Orders[[#This Row],[UnitPrice]]*(1-Orders[[#This Row],[Discount]])</f>
        <v>146701.87400000001</v>
      </c>
      <c r="Q2959" s="1" t="str">
        <f>IF(AND(Orders[[#This Row],[Order Value]]&gt;50000,Orders[[#This Row],[Status]]="Completed"),"Yes","No")</f>
        <v>No</v>
      </c>
      <c r="R2959" s="1" t="str">
        <f>IF(OR(Orders[[#This Row],[Region]]="Dhaka",Orders[[#This Row],[Region]]="Chattogram"),"Priority","Standard")</f>
        <v>Standard</v>
      </c>
      <c r="S2959" s="1" t="str">
        <f>_xlfn.CONCAT(Orders[[#This Row],[OrderID]],Orders[[#This Row],[CustomerID]],Orders[[#This Row],[Order Value]])</f>
        <v>O02514C0312146701.874</v>
      </c>
    </row>
    <row r="2960" spans="1:19" x14ac:dyDescent="0.25">
      <c r="A2960" s="1" t="s">
        <v>3397</v>
      </c>
      <c r="B2960" s="1" t="s">
        <v>785</v>
      </c>
      <c r="C2960" s="1" t="s">
        <v>157</v>
      </c>
      <c r="D2960" s="1" t="str">
        <f>VLOOKUP(C2960,Products[],2,FALSE)</f>
        <v>Snacks Deluxe 862</v>
      </c>
      <c r="E2960" s="1" t="str">
        <f>VLOOKUP(Orders[[#This Row],[ProductID]],Products[],3,FALSE)</f>
        <v>Groceries</v>
      </c>
      <c r="F2960" s="1" t="s">
        <v>152</v>
      </c>
      <c r="G2960" s="1" t="str">
        <f>_xlfn.XLOOKUP(Orders[[#This Row],[CustomerID]],'Customers'!A:A,'Customers'!E:E)</f>
        <v>consumer</v>
      </c>
      <c r="H2960" s="2">
        <v>45693</v>
      </c>
      <c r="I2960" s="2">
        <v>45698</v>
      </c>
      <c r="J2960">
        <v>19</v>
      </c>
      <c r="K2960">
        <v>1386.03</v>
      </c>
      <c r="L2960">
        <v>0</v>
      </c>
      <c r="M2960" s="1" t="s">
        <v>39</v>
      </c>
      <c r="N2960" s="1" t="s">
        <v>28</v>
      </c>
      <c r="O2960" s="1" t="s">
        <v>21</v>
      </c>
      <c r="P2960" s="3">
        <f>Orders[[#This Row],[Quantity]]*Orders[[#This Row],[UnitPrice]]*(1-Orders[[#This Row],[Discount]])</f>
        <v>26334.57</v>
      </c>
      <c r="Q2960" s="1" t="str">
        <f>IF(AND(Orders[[#This Row],[Order Value]]&gt;50000,Orders[[#This Row],[Status]]="Completed"),"Yes","No")</f>
        <v>No</v>
      </c>
      <c r="R2960" s="1" t="str">
        <f>IF(OR(Orders[[#This Row],[Region]]="Dhaka",Orders[[#This Row],[Region]]="Chattogram"),"Priority","Standard")</f>
        <v>Standard</v>
      </c>
      <c r="S2960" s="1" t="str">
        <f>_xlfn.CONCAT(Orders[[#This Row],[OrderID]],Orders[[#This Row],[CustomerID]],Orders[[#This Row],[Order Value]])</f>
        <v>O03374C035926334.57</v>
      </c>
    </row>
    <row r="2961" spans="1:19" x14ac:dyDescent="0.25">
      <c r="A2961" s="1" t="s">
        <v>3398</v>
      </c>
      <c r="B2961" s="1" t="s">
        <v>558</v>
      </c>
      <c r="C2961" s="1" t="s">
        <v>212</v>
      </c>
      <c r="D2961" s="1" t="str">
        <f>VLOOKUP(C2961,Products[],2,FALSE)</f>
        <v>Binders Lite 858</v>
      </c>
      <c r="E2961" s="1" t="str">
        <f>VLOOKUP(Orders[[#This Row],[ProductID]],Products[],3,FALSE)</f>
        <v>Office Supplies</v>
      </c>
      <c r="F2961" s="1" t="s">
        <v>125</v>
      </c>
      <c r="G2961" s="1" t="str">
        <f>_xlfn.XLOOKUP(Orders[[#This Row],[CustomerID]],'Customers'!A:A,'Customers'!E:E)</f>
        <v>SMB</v>
      </c>
      <c r="H2961" s="2">
        <v>45453</v>
      </c>
      <c r="I2961" s="2">
        <v>45455</v>
      </c>
      <c r="J2961">
        <v>6</v>
      </c>
      <c r="K2961">
        <v>5522.11</v>
      </c>
      <c r="L2961">
        <v>0.1</v>
      </c>
      <c r="M2961" s="1" t="s">
        <v>20</v>
      </c>
      <c r="N2961" s="1" t="s">
        <v>34</v>
      </c>
      <c r="O2961" s="1" t="s">
        <v>35</v>
      </c>
      <c r="P2961" s="3">
        <f>Orders[[#This Row],[Quantity]]*Orders[[#This Row],[UnitPrice]]*(1-Orders[[#This Row],[Discount]])</f>
        <v>29819.393999999997</v>
      </c>
      <c r="Q2961" s="1" t="str">
        <f>IF(AND(Orders[[#This Row],[Order Value]]&gt;50000,Orders[[#This Row],[Status]]="Completed"),"Yes","No")</f>
        <v>No</v>
      </c>
      <c r="R2961" s="1" t="str">
        <f>IF(OR(Orders[[#This Row],[Region]]="Dhaka",Orders[[#This Row],[Region]]="Chattogram"),"Priority","Standard")</f>
        <v>Priority</v>
      </c>
      <c r="S2961" s="1" t="str">
        <f>_xlfn.CONCAT(Orders[[#This Row],[OrderID]],Orders[[#This Row],[CustomerID]],Orders[[#This Row],[Order Value]])</f>
        <v>O03488C032529819.394</v>
      </c>
    </row>
    <row r="2962" spans="1:19" x14ac:dyDescent="0.25">
      <c r="A2962" s="1" t="s">
        <v>3399</v>
      </c>
      <c r="B2962" s="1" t="s">
        <v>171</v>
      </c>
      <c r="C2962" s="1" t="s">
        <v>54</v>
      </c>
      <c r="D2962" s="1" t="str">
        <f>VLOOKUP(C2962,Products[],2,FALSE)</f>
        <v>Women Lite 643</v>
      </c>
      <c r="E2962" s="1" t="str">
        <f>VLOOKUP(Orders[[#This Row],[ProductID]],Products[],3,FALSE)</f>
        <v>Apparel</v>
      </c>
      <c r="F2962" s="1" t="s">
        <v>105</v>
      </c>
      <c r="G2962" s="1" t="str">
        <f>_xlfn.XLOOKUP(Orders[[#This Row],[CustomerID]],'Customers'!A:A,'Customers'!E:E)</f>
        <v>Home Office</v>
      </c>
      <c r="H2962" s="2">
        <v>45666</v>
      </c>
      <c r="I2962" s="2">
        <v>45670</v>
      </c>
      <c r="J2962">
        <v>23</v>
      </c>
      <c r="K2962">
        <v>6788.7</v>
      </c>
      <c r="L2962">
        <v>0</v>
      </c>
      <c r="M2962" s="1" t="s">
        <v>43</v>
      </c>
      <c r="N2962" s="1" t="s">
        <v>15</v>
      </c>
      <c r="O2962" s="1" t="s">
        <v>24</v>
      </c>
      <c r="P2962" s="3">
        <f>Orders[[#This Row],[Quantity]]*Orders[[#This Row],[UnitPrice]]*(1-Orders[[#This Row],[Discount]])</f>
        <v>156140.1</v>
      </c>
      <c r="Q2962" s="1" t="str">
        <f>IF(AND(Orders[[#This Row],[Order Value]]&gt;50000,Orders[[#This Row],[Status]]="Completed"),"Yes","No")</f>
        <v>No</v>
      </c>
      <c r="R2962" s="1" t="str">
        <f>IF(OR(Orders[[#This Row],[Region]]="Dhaka",Orders[[#This Row],[Region]]="Chattogram"),"Priority","Standard")</f>
        <v>Standard</v>
      </c>
      <c r="S2962" s="1" t="str">
        <f>_xlfn.CONCAT(Orders[[#This Row],[OrderID]],Orders[[#This Row],[CustomerID]],Orders[[#This Row],[Order Value]])</f>
        <v>O00435C0053156140.1</v>
      </c>
    </row>
    <row r="2963" spans="1:19" x14ac:dyDescent="0.25">
      <c r="A2963" s="1" t="s">
        <v>2390</v>
      </c>
      <c r="B2963" s="1" t="s">
        <v>520</v>
      </c>
      <c r="C2963" s="1" t="s">
        <v>54</v>
      </c>
      <c r="D2963" s="1" t="str">
        <f>VLOOKUP(C2963,Products[],2,FALSE)</f>
        <v>Women Lite 643</v>
      </c>
      <c r="E2963" s="1" t="str">
        <f>VLOOKUP(Orders[[#This Row],[ProductID]],Products[],3,FALSE)</f>
        <v>Apparel</v>
      </c>
      <c r="F2963" s="1" t="s">
        <v>82</v>
      </c>
      <c r="G2963" s="1" t="str">
        <f>_xlfn.XLOOKUP(Orders[[#This Row],[CustomerID]],'Customers'!A:A,'Customers'!E:E)</f>
        <v>Corporate</v>
      </c>
      <c r="H2963" s="2">
        <v>45445</v>
      </c>
      <c r="I2963" s="2">
        <v>45444</v>
      </c>
      <c r="J2963">
        <v>8</v>
      </c>
      <c r="K2963">
        <v>219.45</v>
      </c>
      <c r="L2963">
        <v>0</v>
      </c>
      <c r="M2963" s="1" t="s">
        <v>14</v>
      </c>
      <c r="N2963" s="1" t="s">
        <v>28</v>
      </c>
      <c r="O2963" s="1" t="s">
        <v>29</v>
      </c>
      <c r="P2963" s="3">
        <f>Orders[[#This Row],[Quantity]]*Orders[[#This Row],[UnitPrice]]*(1-Orders[[#This Row],[Discount]])</f>
        <v>1755.6</v>
      </c>
      <c r="Q2963" s="1" t="str">
        <f>IF(AND(Orders[[#This Row],[Order Value]]&gt;50000,Orders[[#This Row],[Status]]="Completed"),"Yes","No")</f>
        <v>No</v>
      </c>
      <c r="R2963" s="1" t="str">
        <f>IF(OR(Orders[[#This Row],[Region]]="Dhaka",Orders[[#This Row],[Region]]="Chattogram"),"Priority","Standard")</f>
        <v>Standard</v>
      </c>
      <c r="S2963" s="1" t="str">
        <f>_xlfn.CONCAT(Orders[[#This Row],[OrderID]],Orders[[#This Row],[CustomerID]],Orders[[#This Row],[Order Value]])</f>
        <v>O05407C02291755.6</v>
      </c>
    </row>
    <row r="2964" spans="1:19" x14ac:dyDescent="0.25">
      <c r="A2964" s="1" t="s">
        <v>3400</v>
      </c>
      <c r="B2964" s="1" t="s">
        <v>156</v>
      </c>
      <c r="C2964" s="1" t="s">
        <v>104</v>
      </c>
      <c r="D2964" s="1" t="str">
        <f>VLOOKUP(C2964,Products[],2,FALSE)</f>
        <v>Audio Prime 238</v>
      </c>
      <c r="E2964" s="1" t="str">
        <f>VLOOKUP(Orders[[#This Row],[ProductID]],Products[],3,FALSE)</f>
        <v>Electronics</v>
      </c>
      <c r="F2964" s="1" t="s">
        <v>82</v>
      </c>
      <c r="G2964" s="1" t="str">
        <f>_xlfn.XLOOKUP(Orders[[#This Row],[CustomerID]],'Customers'!A:A,'Customers'!E:E)</f>
        <v>Home Office</v>
      </c>
      <c r="H2964" s="2">
        <v>45902</v>
      </c>
      <c r="I2964" s="2">
        <v>45906</v>
      </c>
      <c r="J2964">
        <v>23</v>
      </c>
      <c r="K2964">
        <v>5128.6899999999996</v>
      </c>
      <c r="L2964">
        <v>0</v>
      </c>
      <c r="M2964" s="1" t="s">
        <v>14</v>
      </c>
      <c r="N2964" s="1" t="s">
        <v>34</v>
      </c>
      <c r="O2964" s="1" t="s">
        <v>35</v>
      </c>
      <c r="P2964" s="3">
        <f>Orders[[#This Row],[Quantity]]*Orders[[#This Row],[UnitPrice]]*(1-Orders[[#This Row],[Discount]])</f>
        <v>117959.87</v>
      </c>
      <c r="Q2964" s="1" t="str">
        <f>IF(AND(Orders[[#This Row],[Order Value]]&gt;50000,Orders[[#This Row],[Status]]="Completed"),"Yes","No")</f>
        <v>Yes</v>
      </c>
      <c r="R2964" s="1" t="str">
        <f>IF(OR(Orders[[#This Row],[Region]]="Dhaka",Orders[[#This Row],[Region]]="Chattogram"),"Priority","Standard")</f>
        <v>Standard</v>
      </c>
      <c r="S2964" s="1" t="str">
        <f>_xlfn.CONCAT(Orders[[#This Row],[OrderID]],Orders[[#This Row],[CustomerID]],Orders[[#This Row],[Order Value]])</f>
        <v>O02892C0183117959.87</v>
      </c>
    </row>
    <row r="2965" spans="1:19" x14ac:dyDescent="0.25">
      <c r="A2965" s="1" t="s">
        <v>731</v>
      </c>
      <c r="B2965" s="1" t="s">
        <v>350</v>
      </c>
      <c r="C2965" s="1" t="s">
        <v>297</v>
      </c>
      <c r="D2965" s="1" t="str">
        <f>VLOOKUP(C2965,Products[],2,FALSE)</f>
        <v>Household Standard 552</v>
      </c>
      <c r="E2965" s="1" t="str">
        <f>VLOOKUP(Orders[[#This Row],[ProductID]],Products[],3,FALSE)</f>
        <v>Groceries</v>
      </c>
      <c r="F2965" s="1" t="s">
        <v>82</v>
      </c>
      <c r="G2965" s="1" t="str">
        <f>_xlfn.XLOOKUP(Orders[[#This Row],[CustomerID]],'Customers'!A:A,'Customers'!E:E)</f>
        <v>consumer</v>
      </c>
      <c r="H2965" s="2">
        <v>45495</v>
      </c>
      <c r="I2965" s="2">
        <v>45501</v>
      </c>
      <c r="J2965">
        <v>22</v>
      </c>
      <c r="K2965">
        <v>5875.93</v>
      </c>
      <c r="L2965">
        <v>0.15</v>
      </c>
      <c r="M2965" s="1" t="s">
        <v>43</v>
      </c>
      <c r="N2965" s="1" t="s">
        <v>34</v>
      </c>
      <c r="O2965" s="1" t="s">
        <v>35</v>
      </c>
      <c r="P2965" s="3">
        <f>Orders[[#This Row],[Quantity]]*Orders[[#This Row],[UnitPrice]]*(1-Orders[[#This Row],[Discount]])</f>
        <v>109879.891</v>
      </c>
      <c r="Q2965" s="1" t="str">
        <f>IF(AND(Orders[[#This Row],[Order Value]]&gt;50000,Orders[[#This Row],[Status]]="Completed"),"Yes","No")</f>
        <v>Yes</v>
      </c>
      <c r="R2965" s="1" t="str">
        <f>IF(OR(Orders[[#This Row],[Region]]="Dhaka",Orders[[#This Row],[Region]]="Chattogram"),"Priority","Standard")</f>
        <v>Standard</v>
      </c>
      <c r="S2965" s="1" t="str">
        <f>_xlfn.CONCAT(Orders[[#This Row],[OrderID]],Orders[[#This Row],[CustomerID]],Orders[[#This Row],[Order Value]])</f>
        <v>O04542C0248109879.891</v>
      </c>
    </row>
    <row r="2966" spans="1:19" hidden="1" x14ac:dyDescent="0.25">
      <c r="A2966" s="1" t="s">
        <v>3401</v>
      </c>
      <c r="B2966" s="1" t="s">
        <v>110</v>
      </c>
      <c r="C2966" s="1" t="s">
        <v>95</v>
      </c>
      <c r="D2966" s="1" t="e">
        <f>VLOOKUP(C2966,Products[],2,FALSE)</f>
        <v>#N/A</v>
      </c>
      <c r="E2966" s="1" t="e">
        <f>VLOOKUP(Orders[[#This Row],[ProductID]],Products[],3,FALSE)</f>
        <v>#N/A</v>
      </c>
      <c r="F2966" s="1" t="s">
        <v>42</v>
      </c>
      <c r="G2966" s="1" t="str">
        <f>_xlfn.XLOOKUP(Orders[[#This Row],[CustomerID]],'Customers'!A:A,'Customers'!E:E)</f>
        <v>consumer</v>
      </c>
      <c r="H2966" s="2">
        <v>45692</v>
      </c>
      <c r="I2966" s="2">
        <v>45703</v>
      </c>
      <c r="J2966">
        <v>15</v>
      </c>
      <c r="K2966">
        <v>3143.45</v>
      </c>
      <c r="L2966">
        <v>0.2</v>
      </c>
      <c r="M2966" s="1" t="s">
        <v>20</v>
      </c>
      <c r="N2966" s="1" t="s">
        <v>84</v>
      </c>
      <c r="O2966" s="1" t="s">
        <v>21</v>
      </c>
      <c r="P2966" s="3">
        <f>Orders[[#This Row],[Quantity]]*Orders[[#This Row],[UnitPrice]]*(1-Orders[[#This Row],[Discount]])</f>
        <v>37721.4</v>
      </c>
      <c r="Q2966" s="1" t="str">
        <f>IF(AND(Orders[[#This Row],[Order Value]]&gt;50000,Orders[[#This Row],[Status]]="Completed"),"Yes","No")</f>
        <v>No</v>
      </c>
      <c r="R2966" s="1" t="str">
        <f>IF(OR(Orders[[#This Row],[Region]]="Dhaka",Orders[[#This Row],[Region]]="Chattogram"),"Priority","Standard")</f>
        <v>Priority</v>
      </c>
      <c r="S2966" s="1" t="str">
        <f>_xlfn.CONCAT(Orders[[#This Row],[OrderID]],Orders[[#This Row],[CustomerID]],Orders[[#This Row],[Order Value]])</f>
        <v>O01254C035637721.4</v>
      </c>
    </row>
    <row r="2967" spans="1:19" x14ac:dyDescent="0.25">
      <c r="A2967" s="1" t="s">
        <v>3402</v>
      </c>
      <c r="B2967" s="1" t="s">
        <v>1387</v>
      </c>
      <c r="C2967" s="1" t="s">
        <v>108</v>
      </c>
      <c r="D2967" s="1" t="str">
        <f>VLOOKUP(C2967,Products[],2,FALSE)</f>
        <v>Men Max 446</v>
      </c>
      <c r="E2967" s="1" t="str">
        <f>VLOOKUP(Orders[[#This Row],[ProductID]],Products[],3,FALSE)</f>
        <v>Apparel</v>
      </c>
      <c r="F2967" s="1" t="s">
        <v>59</v>
      </c>
      <c r="G2967" s="1" t="str">
        <f>_xlfn.XLOOKUP(Orders[[#This Row],[CustomerID]],'Customers'!A:A,'Customers'!E:E)</f>
        <v>Corporate</v>
      </c>
      <c r="H2967" s="2">
        <v>45965</v>
      </c>
      <c r="I2967" s="2">
        <v>45979</v>
      </c>
      <c r="J2967">
        <v>10</v>
      </c>
      <c r="K2967">
        <v>7164.75</v>
      </c>
      <c r="L2967">
        <v>0.1</v>
      </c>
      <c r="M2967" s="1" t="s">
        <v>20</v>
      </c>
      <c r="N2967" s="1" t="s">
        <v>84</v>
      </c>
      <c r="O2967" s="1" t="s">
        <v>21</v>
      </c>
      <c r="P2967" s="3">
        <f>Orders[[#This Row],[Quantity]]*Orders[[#This Row],[UnitPrice]]*(1-Orders[[#This Row],[Discount]])</f>
        <v>64482.75</v>
      </c>
      <c r="Q2967" s="1" t="str">
        <f>IF(AND(Orders[[#This Row],[Order Value]]&gt;50000,Orders[[#This Row],[Status]]="Completed"),"Yes","No")</f>
        <v>No</v>
      </c>
      <c r="R2967" s="1" t="str">
        <f>IF(OR(Orders[[#This Row],[Region]]="Dhaka",Orders[[#This Row],[Region]]="Chattogram"),"Priority","Standard")</f>
        <v>Priority</v>
      </c>
      <c r="S2967" s="1" t="str">
        <f>_xlfn.CONCAT(Orders[[#This Row],[OrderID]],Orders[[#This Row],[CustomerID]],Orders[[#This Row],[Order Value]])</f>
        <v>O04536C004464482.75</v>
      </c>
    </row>
    <row r="2968" spans="1:19" x14ac:dyDescent="0.25">
      <c r="A2968" s="1" t="s">
        <v>3403</v>
      </c>
      <c r="B2968" s="1" t="s">
        <v>377</v>
      </c>
      <c r="C2968" s="1" t="s">
        <v>141</v>
      </c>
      <c r="D2968" s="1" t="str">
        <f>VLOOKUP(C2968,Products[],2,FALSE)</f>
        <v>Footwear Deluxe 366</v>
      </c>
      <c r="E2968" s="1" t="str">
        <f>VLOOKUP(Orders[[#This Row],[ProductID]],Products[],3,FALSE)</f>
        <v>Apparel</v>
      </c>
      <c r="F2968" s="1" t="s">
        <v>79</v>
      </c>
      <c r="G2968" s="1" t="str">
        <f>_xlfn.XLOOKUP(Orders[[#This Row],[CustomerID]],'Customers'!A:A,'Customers'!E:E)</f>
        <v>consumer</v>
      </c>
      <c r="H2968" s="2">
        <v>45680</v>
      </c>
      <c r="I2968" s="2">
        <v>45691</v>
      </c>
      <c r="J2968">
        <v>15</v>
      </c>
      <c r="K2968">
        <v>3487.96</v>
      </c>
      <c r="L2968">
        <v>0</v>
      </c>
      <c r="M2968" s="1" t="s">
        <v>14</v>
      </c>
      <c r="N2968" s="1" t="s">
        <v>84</v>
      </c>
      <c r="O2968" s="1" t="s">
        <v>21</v>
      </c>
      <c r="P2968" s="3">
        <f>Orders[[#This Row],[Quantity]]*Orders[[#This Row],[UnitPrice]]*(1-Orders[[#This Row],[Discount]])</f>
        <v>52319.4</v>
      </c>
      <c r="Q2968" s="1" t="str">
        <f>IF(AND(Orders[[#This Row],[Order Value]]&gt;50000,Orders[[#This Row],[Status]]="Completed"),"Yes","No")</f>
        <v>No</v>
      </c>
      <c r="R2968" s="1" t="str">
        <f>IF(OR(Orders[[#This Row],[Region]]="Dhaka",Orders[[#This Row],[Region]]="Chattogram"),"Priority","Standard")</f>
        <v>Standard</v>
      </c>
      <c r="S2968" s="1" t="str">
        <f>_xlfn.CONCAT(Orders[[#This Row],[OrderID]],Orders[[#This Row],[CustomerID]],Orders[[#This Row],[Order Value]])</f>
        <v>O05145C042052319.4</v>
      </c>
    </row>
    <row r="2969" spans="1:19" x14ac:dyDescent="0.25">
      <c r="A2969" s="1" t="s">
        <v>3404</v>
      </c>
      <c r="B2969" s="1" t="s">
        <v>324</v>
      </c>
      <c r="C2969" s="1" t="s">
        <v>159</v>
      </c>
      <c r="D2969" s="1" t="str">
        <f>VLOOKUP(C2969,Products[],2,FALSE)</f>
        <v>Kids Pro 394</v>
      </c>
      <c r="E2969" s="1" t="str">
        <f>VLOOKUP(Orders[[#This Row],[ProductID]],Products[],3,FALSE)</f>
        <v>Apparel</v>
      </c>
      <c r="F2969" s="1" t="s">
        <v>55</v>
      </c>
      <c r="G2969" s="1" t="str">
        <f>_xlfn.XLOOKUP(Orders[[#This Row],[CustomerID]],'Customers'!A:A,'Customers'!E:E)</f>
        <v>SMB</v>
      </c>
      <c r="H2969" s="2">
        <v>45830</v>
      </c>
      <c r="I2969" s="2">
        <v>45837</v>
      </c>
      <c r="J2969">
        <v>12</v>
      </c>
      <c r="K2969">
        <v>7755.04</v>
      </c>
      <c r="L2969">
        <v>0.2</v>
      </c>
      <c r="M2969" s="1" t="s">
        <v>14</v>
      </c>
      <c r="N2969" s="1" t="s">
        <v>34</v>
      </c>
      <c r="O2969" s="1" t="s">
        <v>35</v>
      </c>
      <c r="P2969" s="3">
        <f>Orders[[#This Row],[Quantity]]*Orders[[#This Row],[UnitPrice]]*(1-Orders[[#This Row],[Discount]])</f>
        <v>74448.384000000005</v>
      </c>
      <c r="Q2969" s="1" t="str">
        <f>IF(AND(Orders[[#This Row],[Order Value]]&gt;50000,Orders[[#This Row],[Status]]="Completed"),"Yes","No")</f>
        <v>Yes</v>
      </c>
      <c r="R2969" s="1" t="str">
        <f>IF(OR(Orders[[#This Row],[Region]]="Dhaka",Orders[[#This Row],[Region]]="Chattogram"),"Priority","Standard")</f>
        <v>Standard</v>
      </c>
      <c r="S2969" s="1" t="str">
        <f>_xlfn.CONCAT(Orders[[#This Row],[OrderID]],Orders[[#This Row],[CustomerID]],Orders[[#This Row],[Order Value]])</f>
        <v>O01869C015274448.384</v>
      </c>
    </row>
    <row r="2970" spans="1:19" x14ac:dyDescent="0.25">
      <c r="A2970" s="1" t="s">
        <v>3405</v>
      </c>
      <c r="B2970" s="1" t="s">
        <v>482</v>
      </c>
      <c r="C2970" s="1" t="s">
        <v>159</v>
      </c>
      <c r="D2970" s="1" t="str">
        <f>VLOOKUP(C2970,Products[],2,FALSE)</f>
        <v>Kids Pro 394</v>
      </c>
      <c r="E2970" s="1" t="str">
        <f>VLOOKUP(Orders[[#This Row],[ProductID]],Products[],3,FALSE)</f>
        <v>Apparel</v>
      </c>
      <c r="F2970" s="1" t="s">
        <v>47</v>
      </c>
      <c r="G2970" s="1" t="str">
        <f>_xlfn.XLOOKUP(Orders[[#This Row],[CustomerID]],'Customers'!A:A,'Customers'!E:E)</f>
        <v>SMB</v>
      </c>
      <c r="H2970" s="2">
        <v>45294</v>
      </c>
      <c r="I2970" s="2">
        <v>45303</v>
      </c>
      <c r="J2970">
        <v>16</v>
      </c>
      <c r="K2970">
        <v>7728.08</v>
      </c>
      <c r="L2970">
        <v>0.2</v>
      </c>
      <c r="M2970" s="1" t="s">
        <v>39</v>
      </c>
      <c r="N2970" s="1" t="s">
        <v>84</v>
      </c>
      <c r="O2970" s="1" t="s">
        <v>24</v>
      </c>
      <c r="P2970" s="3">
        <f>Orders[[#This Row],[Quantity]]*Orders[[#This Row],[UnitPrice]]*(1-Orders[[#This Row],[Discount]])</f>
        <v>98919.423999999999</v>
      </c>
      <c r="Q2970" s="1" t="str">
        <f>IF(AND(Orders[[#This Row],[Order Value]]&gt;50000,Orders[[#This Row],[Status]]="Completed"),"Yes","No")</f>
        <v>No</v>
      </c>
      <c r="R2970" s="1" t="str">
        <f>IF(OR(Orders[[#This Row],[Region]]="Dhaka",Orders[[#This Row],[Region]]="Chattogram"),"Priority","Standard")</f>
        <v>Standard</v>
      </c>
      <c r="S2970" s="1" t="str">
        <f>_xlfn.CONCAT(Orders[[#This Row],[OrderID]],Orders[[#This Row],[CustomerID]],Orders[[#This Row],[Order Value]])</f>
        <v>O02203C046798919.424</v>
      </c>
    </row>
    <row r="2971" spans="1:19" x14ac:dyDescent="0.25">
      <c r="A2971" s="1" t="s">
        <v>3406</v>
      </c>
      <c r="B2971" s="1" t="s">
        <v>581</v>
      </c>
      <c r="C2971" s="1" t="s">
        <v>270</v>
      </c>
      <c r="D2971" s="1" t="str">
        <f>VLOOKUP(C2971,Products[],2,FALSE)</f>
        <v>Storage Mini 899</v>
      </c>
      <c r="E2971" s="1" t="str">
        <f>VLOOKUP(Orders[[#This Row],[ProductID]],Products[],3,FALSE)</f>
        <v>Furniture</v>
      </c>
      <c r="F2971" s="1" t="s">
        <v>23</v>
      </c>
      <c r="G2971" s="1" t="str">
        <f>_xlfn.XLOOKUP(Orders[[#This Row],[CustomerID]],'Customers'!A:A,'Customers'!E:E)</f>
        <v>consumer</v>
      </c>
      <c r="H2971" s="2">
        <v>45622</v>
      </c>
      <c r="I2971" s="2">
        <v>45632</v>
      </c>
      <c r="J2971">
        <v>4</v>
      </c>
      <c r="K2971">
        <v>1262.77</v>
      </c>
      <c r="L2971">
        <v>0.2</v>
      </c>
      <c r="M2971" s="1" t="s">
        <v>43</v>
      </c>
      <c r="N2971" s="1" t="s">
        <v>34</v>
      </c>
      <c r="O2971" s="1" t="s">
        <v>35</v>
      </c>
      <c r="P2971" s="3">
        <f>Orders[[#This Row],[Quantity]]*Orders[[#This Row],[UnitPrice]]*(1-Orders[[#This Row],[Discount]])</f>
        <v>4040.864</v>
      </c>
      <c r="Q2971" s="1" t="str">
        <f>IF(AND(Orders[[#This Row],[Order Value]]&gt;50000,Orders[[#This Row],[Status]]="Completed"),"Yes","No")</f>
        <v>No</v>
      </c>
      <c r="R2971" s="1" t="str">
        <f>IF(OR(Orders[[#This Row],[Region]]="Dhaka",Orders[[#This Row],[Region]]="Chattogram"),"Priority","Standard")</f>
        <v>Standard</v>
      </c>
      <c r="S2971" s="1" t="str">
        <f>_xlfn.CONCAT(Orders[[#This Row],[OrderID]],Orders[[#This Row],[CustomerID]],Orders[[#This Row],[Order Value]])</f>
        <v>O05542C00594040.864</v>
      </c>
    </row>
    <row r="2972" spans="1:19" x14ac:dyDescent="0.25">
      <c r="A2972" s="1" t="s">
        <v>3407</v>
      </c>
      <c r="B2972" s="1" t="s">
        <v>1419</v>
      </c>
      <c r="C2972" s="1" t="s">
        <v>114</v>
      </c>
      <c r="D2972" s="1" t="str">
        <f>VLOOKUP(C2972,Products[],2,FALSE)</f>
        <v>Snacks Standard 963</v>
      </c>
      <c r="E2972" s="1" t="str">
        <f>VLOOKUP(Orders[[#This Row],[ProductID]],Products[],3,FALSE)</f>
        <v>Groceries</v>
      </c>
      <c r="F2972" s="1" t="s">
        <v>82</v>
      </c>
      <c r="G2972" s="1" t="str">
        <f>_xlfn.XLOOKUP(Orders[[#This Row],[CustomerID]],'Customers'!A:A,'Customers'!E:E)</f>
        <v>Corporate</v>
      </c>
      <c r="H2972" s="2">
        <v>45419</v>
      </c>
      <c r="I2972" s="2">
        <v>45419</v>
      </c>
      <c r="J2972">
        <v>15</v>
      </c>
      <c r="K2972">
        <v>6847.3</v>
      </c>
      <c r="L2972">
        <v>0.2</v>
      </c>
      <c r="M2972" s="1" t="s">
        <v>14</v>
      </c>
      <c r="N2972" s="1" t="s">
        <v>34</v>
      </c>
      <c r="O2972" s="1" t="s">
        <v>24</v>
      </c>
      <c r="P2972" s="3">
        <f>Orders[[#This Row],[Quantity]]*Orders[[#This Row],[UnitPrice]]*(1-Orders[[#This Row],[Discount]])</f>
        <v>82167.600000000006</v>
      </c>
      <c r="Q2972" s="1" t="str">
        <f>IF(AND(Orders[[#This Row],[Order Value]]&gt;50000,Orders[[#This Row],[Status]]="Completed"),"Yes","No")</f>
        <v>Yes</v>
      </c>
      <c r="R2972" s="1" t="str">
        <f>IF(OR(Orders[[#This Row],[Region]]="Dhaka",Orders[[#This Row],[Region]]="Chattogram"),"Priority","Standard")</f>
        <v>Standard</v>
      </c>
      <c r="S2972" s="1" t="str">
        <f>_xlfn.CONCAT(Orders[[#This Row],[OrderID]],Orders[[#This Row],[CustomerID]],Orders[[#This Row],[Order Value]])</f>
        <v>O01777C040182167.6</v>
      </c>
    </row>
    <row r="2973" spans="1:19" x14ac:dyDescent="0.25">
      <c r="A2973" s="1" t="s">
        <v>3408</v>
      </c>
      <c r="B2973" s="1" t="s">
        <v>132</v>
      </c>
      <c r="C2973" s="1" t="s">
        <v>133</v>
      </c>
      <c r="D2973" s="1" t="str">
        <f>VLOOKUP(C2973,Products[],2,FALSE)</f>
        <v>Paper Eco 932</v>
      </c>
      <c r="E2973" s="1" t="str">
        <f>VLOOKUP(Orders[[#This Row],[ProductID]],Products[],3,FALSE)</f>
        <v>Office Supplies</v>
      </c>
      <c r="F2973" s="1" t="s">
        <v>59</v>
      </c>
      <c r="G2973" s="1" t="str">
        <f>_xlfn.XLOOKUP(Orders[[#This Row],[CustomerID]],'Customers'!A:A,'Customers'!E:E)</f>
        <v>Corporate</v>
      </c>
      <c r="H2973" s="2">
        <v>46017</v>
      </c>
      <c r="I2973" s="2">
        <v>46022</v>
      </c>
      <c r="J2973">
        <v>1</v>
      </c>
      <c r="K2973">
        <v>5694.74</v>
      </c>
      <c r="L2973">
        <v>0</v>
      </c>
      <c r="M2973" s="1" t="s">
        <v>14</v>
      </c>
      <c r="N2973" s="1" t="s">
        <v>34</v>
      </c>
      <c r="O2973" s="1" t="s">
        <v>29</v>
      </c>
      <c r="P2973" s="3">
        <f>Orders[[#This Row],[Quantity]]*Orders[[#This Row],[UnitPrice]]*(1-Orders[[#This Row],[Discount]])</f>
        <v>5694.74</v>
      </c>
      <c r="Q2973" s="1" t="str">
        <f>IF(AND(Orders[[#This Row],[Order Value]]&gt;50000,Orders[[#This Row],[Status]]="Completed"),"Yes","No")</f>
        <v>No</v>
      </c>
      <c r="R2973" s="1" t="str">
        <f>IF(OR(Orders[[#This Row],[Region]]="Dhaka",Orders[[#This Row],[Region]]="Chattogram"),"Priority","Standard")</f>
        <v>Standard</v>
      </c>
      <c r="S2973" s="1" t="str">
        <f>_xlfn.CONCAT(Orders[[#This Row],[OrderID]],Orders[[#This Row],[CustomerID]],Orders[[#This Row],[Order Value]])</f>
        <v>O04406C03405694.74</v>
      </c>
    </row>
    <row r="2974" spans="1:19" x14ac:dyDescent="0.25">
      <c r="A2974" s="1" t="s">
        <v>3409</v>
      </c>
      <c r="B2974" s="1" t="s">
        <v>468</v>
      </c>
      <c r="C2974" s="1" t="s">
        <v>160</v>
      </c>
      <c r="D2974" s="1" t="str">
        <f>VLOOKUP(C2974,Products[],2,FALSE)</f>
        <v>Audio Pro 619</v>
      </c>
      <c r="E2974" s="1" t="str">
        <f>VLOOKUP(Orders[[#This Row],[ProductID]],Products[],3,FALSE)</f>
        <v>Electronics</v>
      </c>
      <c r="F2974" s="1" t="s">
        <v>13</v>
      </c>
      <c r="G2974" s="1" t="str">
        <f>_xlfn.XLOOKUP(Orders[[#This Row],[CustomerID]],'Customers'!A:A,'Customers'!E:E)</f>
        <v>Corporate</v>
      </c>
      <c r="H2974" s="2">
        <v>45664</v>
      </c>
      <c r="I2974" s="2">
        <v>45678</v>
      </c>
      <c r="J2974">
        <v>10</v>
      </c>
      <c r="K2974">
        <v>3607.74</v>
      </c>
      <c r="L2974">
        <v>0.2</v>
      </c>
      <c r="M2974" s="1" t="s">
        <v>14</v>
      </c>
      <c r="N2974" s="1" t="s">
        <v>34</v>
      </c>
      <c r="O2974" s="1" t="s">
        <v>35</v>
      </c>
      <c r="P2974" s="3">
        <f>Orders[[#This Row],[Quantity]]*Orders[[#This Row],[UnitPrice]]*(1-Orders[[#This Row],[Discount]])</f>
        <v>28861.919999999998</v>
      </c>
      <c r="Q2974" s="1" t="str">
        <f>IF(AND(Orders[[#This Row],[Order Value]]&gt;50000,Orders[[#This Row],[Status]]="Completed"),"Yes","No")</f>
        <v>No</v>
      </c>
      <c r="R2974" s="1" t="str">
        <f>IF(OR(Orders[[#This Row],[Region]]="Dhaka",Orders[[#This Row],[Region]]="Chattogram"),"Priority","Standard")</f>
        <v>Standard</v>
      </c>
      <c r="S2974" s="1" t="str">
        <f>_xlfn.CONCAT(Orders[[#This Row],[OrderID]],Orders[[#This Row],[CustomerID]],Orders[[#This Row],[Order Value]])</f>
        <v>O02535C025528861.92</v>
      </c>
    </row>
    <row r="2975" spans="1:19" x14ac:dyDescent="0.25">
      <c r="A2975" s="1" t="s">
        <v>3410</v>
      </c>
      <c r="B2975" s="1" t="s">
        <v>799</v>
      </c>
      <c r="C2975" s="1" t="s">
        <v>270</v>
      </c>
      <c r="D2975" s="1" t="str">
        <f>VLOOKUP(C2975,Products[],2,FALSE)</f>
        <v>Storage Mini 899</v>
      </c>
      <c r="E2975" s="1" t="str">
        <f>VLOOKUP(Orders[[#This Row],[ProductID]],Products[],3,FALSE)</f>
        <v>Furniture</v>
      </c>
      <c r="F2975" s="1" t="s">
        <v>79</v>
      </c>
      <c r="G2975" s="1" t="str">
        <f>_xlfn.XLOOKUP(Orders[[#This Row],[CustomerID]],'Customers'!A:A,'Customers'!E:E)</f>
        <v>Corporate</v>
      </c>
      <c r="H2975" s="2">
        <v>45686</v>
      </c>
      <c r="I2975" s="2">
        <v>45691</v>
      </c>
      <c r="J2975">
        <v>10</v>
      </c>
      <c r="K2975">
        <v>1806.24</v>
      </c>
      <c r="L2975">
        <v>0.05</v>
      </c>
      <c r="M2975" s="1" t="s">
        <v>43</v>
      </c>
      <c r="N2975" s="1" t="s">
        <v>84</v>
      </c>
      <c r="O2975" s="1" t="s">
        <v>35</v>
      </c>
      <c r="P2975" s="3">
        <f>Orders[[#This Row],[Quantity]]*Orders[[#This Row],[UnitPrice]]*(1-Orders[[#This Row],[Discount]])</f>
        <v>17159.28</v>
      </c>
      <c r="Q2975" s="1" t="str">
        <f>IF(AND(Orders[[#This Row],[Order Value]]&gt;50000,Orders[[#This Row],[Status]]="Completed"),"Yes","No")</f>
        <v>No</v>
      </c>
      <c r="R2975" s="1" t="str">
        <f>IF(OR(Orders[[#This Row],[Region]]="Dhaka",Orders[[#This Row],[Region]]="Chattogram"),"Priority","Standard")</f>
        <v>Standard</v>
      </c>
      <c r="S2975" s="1" t="str">
        <f>_xlfn.CONCAT(Orders[[#This Row],[OrderID]],Orders[[#This Row],[CustomerID]],Orders[[#This Row],[Order Value]])</f>
        <v>O01951C047217159.28</v>
      </c>
    </row>
    <row r="2976" spans="1:19" x14ac:dyDescent="0.25">
      <c r="A2976" s="1" t="s">
        <v>3411</v>
      </c>
      <c r="B2976" s="1" t="s">
        <v>377</v>
      </c>
      <c r="C2976" s="1" t="s">
        <v>22</v>
      </c>
      <c r="D2976" s="1" t="str">
        <f>VLOOKUP(C2976,Products[],2,FALSE)</f>
        <v>Laptops Lite 159</v>
      </c>
      <c r="E2976" s="1" t="str">
        <f>VLOOKUP(Orders[[#This Row],[ProductID]],Products[],3,FALSE)</f>
        <v>Electronics</v>
      </c>
      <c r="F2976" s="1" t="s">
        <v>23</v>
      </c>
      <c r="G2976" s="1" t="str">
        <f>_xlfn.XLOOKUP(Orders[[#This Row],[CustomerID]],'Customers'!A:A,'Customers'!E:E)</f>
        <v>consumer</v>
      </c>
      <c r="H2976" s="2">
        <v>45898</v>
      </c>
      <c r="I2976" s="2">
        <v>45912</v>
      </c>
      <c r="J2976">
        <v>4</v>
      </c>
      <c r="K2976">
        <v>7843.93</v>
      </c>
      <c r="L2976">
        <v>0.15</v>
      </c>
      <c r="M2976" s="1" t="s">
        <v>52</v>
      </c>
      <c r="N2976" s="1" t="s">
        <v>15</v>
      </c>
      <c r="O2976" s="1" t="s">
        <v>21</v>
      </c>
      <c r="P2976" s="3">
        <f>Orders[[#This Row],[Quantity]]*Orders[[#This Row],[UnitPrice]]*(1-Orders[[#This Row],[Discount]])</f>
        <v>26669.362000000001</v>
      </c>
      <c r="Q2976" s="1" t="str">
        <f>IF(AND(Orders[[#This Row],[Order Value]]&gt;50000,Orders[[#This Row],[Status]]="Completed"),"Yes","No")</f>
        <v>No</v>
      </c>
      <c r="R2976" s="1" t="str">
        <f>IF(OR(Orders[[#This Row],[Region]]="Dhaka",Orders[[#This Row],[Region]]="Chattogram"),"Priority","Standard")</f>
        <v>Priority</v>
      </c>
      <c r="S2976" s="1" t="str">
        <f>_xlfn.CONCAT(Orders[[#This Row],[OrderID]],Orders[[#This Row],[CustomerID]],Orders[[#This Row],[Order Value]])</f>
        <v>O01561C042026669.362</v>
      </c>
    </row>
    <row r="2977" spans="1:19" x14ac:dyDescent="0.25">
      <c r="A2977" s="1" t="s">
        <v>3412</v>
      </c>
      <c r="B2977" s="1" t="s">
        <v>274</v>
      </c>
      <c r="C2977" s="1" t="s">
        <v>58</v>
      </c>
      <c r="D2977" s="1" t="str">
        <f>VLOOKUP(C2977,Products[],2,FALSE)</f>
        <v>Beverages Standard 258</v>
      </c>
      <c r="E2977" s="1" t="str">
        <f>VLOOKUP(Orders[[#This Row],[ProductID]],Products[],3,FALSE)</f>
        <v>Groceries</v>
      </c>
      <c r="F2977" s="1" t="s">
        <v>59</v>
      </c>
      <c r="G2977" s="1" t="str">
        <f>_xlfn.XLOOKUP(Orders[[#This Row],[CustomerID]],'Customers'!A:A,'Customers'!E:E)</f>
        <v>SMB</v>
      </c>
      <c r="H2977" s="2">
        <v>45401</v>
      </c>
      <c r="I2977" s="2">
        <v>45400</v>
      </c>
      <c r="J2977">
        <v>21</v>
      </c>
      <c r="K2977">
        <v>5382.69</v>
      </c>
      <c r="L2977">
        <v>0</v>
      </c>
      <c r="M2977" s="1" t="s">
        <v>52</v>
      </c>
      <c r="N2977" s="1" t="s">
        <v>28</v>
      </c>
      <c r="O2977" s="1" t="s">
        <v>29</v>
      </c>
      <c r="P2977" s="3">
        <f>Orders[[#This Row],[Quantity]]*Orders[[#This Row],[UnitPrice]]*(1-Orders[[#This Row],[Discount]])</f>
        <v>113036.48999999999</v>
      </c>
      <c r="Q2977" s="1" t="str">
        <f>IF(AND(Orders[[#This Row],[Order Value]]&gt;50000,Orders[[#This Row],[Status]]="Completed"),"Yes","No")</f>
        <v>No</v>
      </c>
      <c r="R2977" s="1" t="str">
        <f>IF(OR(Orders[[#This Row],[Region]]="Dhaka",Orders[[#This Row],[Region]]="Chattogram"),"Priority","Standard")</f>
        <v>Priority</v>
      </c>
      <c r="S2977" s="1" t="str">
        <f>_xlfn.CONCAT(Orders[[#This Row],[OrderID]],Orders[[#This Row],[CustomerID]],Orders[[#This Row],[Order Value]])</f>
        <v>O01756C0247113036.49</v>
      </c>
    </row>
    <row r="2978" spans="1:19" x14ac:dyDescent="0.25">
      <c r="A2978" s="1" t="s">
        <v>3413</v>
      </c>
      <c r="B2978" s="1" t="s">
        <v>247</v>
      </c>
      <c r="C2978" s="1" t="s">
        <v>160</v>
      </c>
      <c r="D2978" s="1" t="str">
        <f>VLOOKUP(C2978,Products[],2,FALSE)</f>
        <v>Audio Pro 619</v>
      </c>
      <c r="E2978" s="1" t="str">
        <f>VLOOKUP(Orders[[#This Row],[ProductID]],Products[],3,FALSE)</f>
        <v>Electronics</v>
      </c>
      <c r="F2978" s="1" t="s">
        <v>47</v>
      </c>
      <c r="G2978" s="1" t="str">
        <f>_xlfn.XLOOKUP(Orders[[#This Row],[CustomerID]],'Customers'!A:A,'Customers'!E:E)</f>
        <v>consumer</v>
      </c>
      <c r="H2978" s="2">
        <v>45397</v>
      </c>
      <c r="I2978" s="2">
        <v>45395</v>
      </c>
      <c r="J2978">
        <v>16</v>
      </c>
      <c r="K2978">
        <v>2824.17</v>
      </c>
      <c r="L2978">
        <v>0.05</v>
      </c>
      <c r="M2978" s="1" t="s">
        <v>14</v>
      </c>
      <c r="N2978" s="1" t="s">
        <v>34</v>
      </c>
      <c r="O2978" s="1" t="s">
        <v>29</v>
      </c>
      <c r="P2978" s="3">
        <f>Orders[[#This Row],[Quantity]]*Orders[[#This Row],[UnitPrice]]*(1-Orders[[#This Row],[Discount]])</f>
        <v>42927.383999999998</v>
      </c>
      <c r="Q2978" s="1" t="str">
        <f>IF(AND(Orders[[#This Row],[Order Value]]&gt;50000,Orders[[#This Row],[Status]]="Completed"),"Yes","No")</f>
        <v>No</v>
      </c>
      <c r="R2978" s="1" t="str">
        <f>IF(OR(Orders[[#This Row],[Region]]="Dhaka",Orders[[#This Row],[Region]]="Chattogram"),"Priority","Standard")</f>
        <v>Standard</v>
      </c>
      <c r="S2978" s="1" t="str">
        <f>_xlfn.CONCAT(Orders[[#This Row],[OrderID]],Orders[[#This Row],[CustomerID]],Orders[[#This Row],[Order Value]])</f>
        <v>O00559C006942927.384</v>
      </c>
    </row>
    <row r="2979" spans="1:19" x14ac:dyDescent="0.25">
      <c r="A2979" s="1" t="s">
        <v>3414</v>
      </c>
      <c r="B2979" s="1" t="s">
        <v>127</v>
      </c>
      <c r="C2979" s="1" t="s">
        <v>102</v>
      </c>
      <c r="D2979" s="1" t="str">
        <f>VLOOKUP(C2979,Products[],2,FALSE)</f>
        <v>Pens Mini 821</v>
      </c>
      <c r="E2979" s="1" t="str">
        <f>VLOOKUP(Orders[[#This Row],[ProductID]],Products[],3,FALSE)</f>
        <v>Office Supplies</v>
      </c>
      <c r="F2979" s="1" t="s">
        <v>33</v>
      </c>
      <c r="G2979" s="1" t="str">
        <f>_xlfn.XLOOKUP(Orders[[#This Row],[CustomerID]],'Customers'!A:A,'Customers'!E:E)</f>
        <v>Home Office</v>
      </c>
      <c r="H2979" s="2">
        <v>45697</v>
      </c>
      <c r="I2979" s="2">
        <v>45709</v>
      </c>
      <c r="J2979">
        <v>8</v>
      </c>
      <c r="K2979">
        <v>4906.76</v>
      </c>
      <c r="L2979">
        <v>0.15</v>
      </c>
      <c r="M2979" s="1" t="s">
        <v>14</v>
      </c>
      <c r="N2979" s="1" t="s">
        <v>84</v>
      </c>
      <c r="O2979" s="1" t="s">
        <v>24</v>
      </c>
      <c r="P2979" s="3">
        <f>Orders[[#This Row],[Quantity]]*Orders[[#This Row],[UnitPrice]]*(1-Orders[[#This Row],[Discount]])</f>
        <v>33365.968000000001</v>
      </c>
      <c r="Q2979" s="1" t="str">
        <f>IF(AND(Orders[[#This Row],[Order Value]]&gt;50000,Orders[[#This Row],[Status]]="Completed"),"Yes","No")</f>
        <v>No</v>
      </c>
      <c r="R2979" s="1" t="str">
        <f>IF(OR(Orders[[#This Row],[Region]]="Dhaka",Orders[[#This Row],[Region]]="Chattogram"),"Priority","Standard")</f>
        <v>Standard</v>
      </c>
      <c r="S2979" s="1" t="str">
        <f>_xlfn.CONCAT(Orders[[#This Row],[OrderID]],Orders[[#This Row],[CustomerID]],Orders[[#This Row],[Order Value]])</f>
        <v>O01641C009333365.968</v>
      </c>
    </row>
    <row r="2980" spans="1:19" hidden="1" x14ac:dyDescent="0.25">
      <c r="A2980" s="1" t="s">
        <v>3415</v>
      </c>
      <c r="B2980" s="1" t="s">
        <v>1555</v>
      </c>
      <c r="C2980" s="1" t="s">
        <v>38</v>
      </c>
      <c r="D2980" s="1" t="e">
        <f>VLOOKUP(C2980,Products[],2,FALSE)</f>
        <v>#N/A</v>
      </c>
      <c r="E2980" s="1" t="e">
        <f>VLOOKUP(Orders[[#This Row],[ProductID]],Products[],3,FALSE)</f>
        <v>#N/A</v>
      </c>
      <c r="F2980" s="1" t="s">
        <v>152</v>
      </c>
      <c r="G2980" s="1" t="str">
        <f>_xlfn.XLOOKUP(Orders[[#This Row],[CustomerID]],'Customers'!A:A,'Customers'!E:E)</f>
        <v>Home Office</v>
      </c>
      <c r="H2980" s="2">
        <v>45902</v>
      </c>
      <c r="I2980" s="2">
        <v>45916</v>
      </c>
      <c r="J2980">
        <v>3</v>
      </c>
      <c r="K2980">
        <v>1878.9</v>
      </c>
      <c r="L2980">
        <v>0</v>
      </c>
      <c r="M2980" s="1" t="s">
        <v>52</v>
      </c>
      <c r="N2980" s="1" t="s">
        <v>15</v>
      </c>
      <c r="O2980" s="1" t="s">
        <v>29</v>
      </c>
      <c r="P2980" s="3">
        <f>Orders[[#This Row],[Quantity]]*Orders[[#This Row],[UnitPrice]]*(1-Orders[[#This Row],[Discount]])</f>
        <v>5636.7000000000007</v>
      </c>
      <c r="Q2980" s="1" t="str">
        <f>IF(AND(Orders[[#This Row],[Order Value]]&gt;50000,Orders[[#This Row],[Status]]="Completed"),"Yes","No")</f>
        <v>No</v>
      </c>
      <c r="R2980" s="1" t="str">
        <f>IF(OR(Orders[[#This Row],[Region]]="Dhaka",Orders[[#This Row],[Region]]="Chattogram"),"Priority","Standard")</f>
        <v>Priority</v>
      </c>
      <c r="S2980" s="1" t="str">
        <f>_xlfn.CONCAT(Orders[[#This Row],[OrderID]],Orders[[#This Row],[CustomerID]],Orders[[#This Row],[Order Value]])</f>
        <v>O00408C01995636.7</v>
      </c>
    </row>
    <row r="2981" spans="1:19" x14ac:dyDescent="0.25">
      <c r="A2981" s="1" t="s">
        <v>3416</v>
      </c>
      <c r="B2981" s="1" t="s">
        <v>444</v>
      </c>
      <c r="C2981" s="1" t="s">
        <v>73</v>
      </c>
      <c r="D2981" s="1" t="str">
        <f>VLOOKUP(C2981,Products[],2,FALSE)</f>
        <v>Mobile Accessories Max 508</v>
      </c>
      <c r="E2981" s="1" t="str">
        <f>VLOOKUP(Orders[[#This Row],[ProductID]],Products[],3,FALSE)</f>
        <v>Electronics</v>
      </c>
      <c r="F2981" s="1" t="s">
        <v>33</v>
      </c>
      <c r="G2981" s="1" t="str">
        <f>_xlfn.XLOOKUP(Orders[[#This Row],[CustomerID]],'Customers'!A:A,'Customers'!E:E)</f>
        <v>SMB</v>
      </c>
      <c r="H2981" s="2">
        <v>45343</v>
      </c>
      <c r="I2981" s="2">
        <v>45344</v>
      </c>
      <c r="J2981">
        <v>24</v>
      </c>
      <c r="K2981">
        <v>5507.76</v>
      </c>
      <c r="L2981">
        <v>0.05</v>
      </c>
      <c r="M2981" s="1" t="s">
        <v>20</v>
      </c>
      <c r="N2981" s="1" t="s">
        <v>34</v>
      </c>
      <c r="O2981" s="1" t="s">
        <v>35</v>
      </c>
      <c r="P2981" s="3">
        <f>Orders[[#This Row],[Quantity]]*Orders[[#This Row],[UnitPrice]]*(1-Orders[[#This Row],[Discount]])</f>
        <v>125576.92799999999</v>
      </c>
      <c r="Q2981" s="1" t="str">
        <f>IF(AND(Orders[[#This Row],[Order Value]]&gt;50000,Orders[[#This Row],[Status]]="Completed"),"Yes","No")</f>
        <v>Yes</v>
      </c>
      <c r="R2981" s="1" t="str">
        <f>IF(OR(Orders[[#This Row],[Region]]="Dhaka",Orders[[#This Row],[Region]]="Chattogram"),"Priority","Standard")</f>
        <v>Priority</v>
      </c>
      <c r="S2981" s="1" t="str">
        <f>_xlfn.CONCAT(Orders[[#This Row],[OrderID]],Orders[[#This Row],[CustomerID]],Orders[[#This Row],[Order Value]])</f>
        <v>O01286C0414125576.928</v>
      </c>
    </row>
    <row r="2982" spans="1:19" x14ac:dyDescent="0.25">
      <c r="A2982" s="1" t="s">
        <v>3417</v>
      </c>
      <c r="B2982" s="1" t="s">
        <v>895</v>
      </c>
      <c r="C2982" s="1" t="s">
        <v>22</v>
      </c>
      <c r="D2982" s="1" t="str">
        <f>VLOOKUP(C2982,Products[],2,FALSE)</f>
        <v>Laptops Lite 159</v>
      </c>
      <c r="E2982" s="1" t="str">
        <f>VLOOKUP(Orders[[#This Row],[ProductID]],Products[],3,FALSE)</f>
        <v>Electronics</v>
      </c>
      <c r="F2982" s="1" t="s">
        <v>19</v>
      </c>
      <c r="G2982" s="1" t="str">
        <f>_xlfn.XLOOKUP(Orders[[#This Row],[CustomerID]],'Customers'!A:A,'Customers'!E:E)</f>
        <v>SMB</v>
      </c>
      <c r="H2982" s="2">
        <v>45662</v>
      </c>
      <c r="I2982" s="2">
        <v>45674</v>
      </c>
      <c r="J2982">
        <v>8</v>
      </c>
      <c r="K2982">
        <v>6849.22</v>
      </c>
      <c r="L2982">
        <v>0</v>
      </c>
      <c r="M2982" s="1" t="s">
        <v>52</v>
      </c>
      <c r="N2982" s="1" t="s">
        <v>34</v>
      </c>
      <c r="O2982" s="1" t="s">
        <v>21</v>
      </c>
      <c r="P2982" s="3">
        <f>Orders[[#This Row],[Quantity]]*Orders[[#This Row],[UnitPrice]]*(1-Orders[[#This Row],[Discount]])</f>
        <v>54793.760000000002</v>
      </c>
      <c r="Q2982" s="1" t="str">
        <f>IF(AND(Orders[[#This Row],[Order Value]]&gt;50000,Orders[[#This Row],[Status]]="Completed"),"Yes","No")</f>
        <v>Yes</v>
      </c>
      <c r="R2982" s="1" t="str">
        <f>IF(OR(Orders[[#This Row],[Region]]="Dhaka",Orders[[#This Row],[Region]]="Chattogram"),"Priority","Standard")</f>
        <v>Priority</v>
      </c>
      <c r="S2982" s="1" t="str">
        <f>_xlfn.CONCAT(Orders[[#This Row],[OrderID]],Orders[[#This Row],[CustomerID]],Orders[[#This Row],[Order Value]])</f>
        <v>O02023C043454793.76</v>
      </c>
    </row>
    <row r="2983" spans="1:19" x14ac:dyDescent="0.25">
      <c r="A2983" s="1" t="s">
        <v>3418</v>
      </c>
      <c r="B2983" s="1" t="s">
        <v>396</v>
      </c>
      <c r="C2983" s="1" t="s">
        <v>201</v>
      </c>
      <c r="D2983" s="1" t="str">
        <f>VLOOKUP(C2983,Products[],2,FALSE)</f>
        <v>Men Lite 154 (New)</v>
      </c>
      <c r="E2983" s="1" t="str">
        <f>VLOOKUP(Orders[[#This Row],[ProductID]],Products[],3,FALSE)</f>
        <v>Apparel</v>
      </c>
      <c r="F2983" s="1" t="s">
        <v>105</v>
      </c>
      <c r="G2983" s="1" t="str">
        <f>_xlfn.XLOOKUP(Orders[[#This Row],[CustomerID]],'Customers'!A:A,'Customers'!E:E)</f>
        <v>SMB</v>
      </c>
      <c r="H2983" s="2">
        <v>45308</v>
      </c>
      <c r="I2983" s="2">
        <v>45308</v>
      </c>
      <c r="J2983">
        <v>24</v>
      </c>
      <c r="K2983">
        <v>2147.2600000000002</v>
      </c>
      <c r="L2983">
        <v>0.1</v>
      </c>
      <c r="M2983" s="1" t="s">
        <v>20</v>
      </c>
      <c r="N2983" s="1" t="s">
        <v>34</v>
      </c>
      <c r="O2983" s="1" t="s">
        <v>35</v>
      </c>
      <c r="P2983" s="3">
        <f>Orders[[#This Row],[Quantity]]*Orders[[#This Row],[UnitPrice]]*(1-Orders[[#This Row],[Discount]])</f>
        <v>46380.816000000006</v>
      </c>
      <c r="Q2983" s="1" t="str">
        <f>IF(AND(Orders[[#This Row],[Order Value]]&gt;50000,Orders[[#This Row],[Status]]="Completed"),"Yes","No")</f>
        <v>No</v>
      </c>
      <c r="R2983" s="1" t="str">
        <f>IF(OR(Orders[[#This Row],[Region]]="Dhaka",Orders[[#This Row],[Region]]="Chattogram"),"Priority","Standard")</f>
        <v>Priority</v>
      </c>
      <c r="S2983" s="1" t="str">
        <f>_xlfn.CONCAT(Orders[[#This Row],[OrderID]],Orders[[#This Row],[CustomerID]],Orders[[#This Row],[Order Value]])</f>
        <v>O02609C038146380.816</v>
      </c>
    </row>
    <row r="2984" spans="1:19" x14ac:dyDescent="0.25">
      <c r="A2984" s="1" t="s">
        <v>3419</v>
      </c>
      <c r="B2984" s="1" t="s">
        <v>601</v>
      </c>
      <c r="C2984" s="1" t="s">
        <v>141</v>
      </c>
      <c r="D2984" s="1" t="str">
        <f>VLOOKUP(C2984,Products[],2,FALSE)</f>
        <v>Footwear Deluxe 366</v>
      </c>
      <c r="E2984" s="1" t="str">
        <f>VLOOKUP(Orders[[#This Row],[ProductID]],Products[],3,FALSE)</f>
        <v>Apparel</v>
      </c>
      <c r="F2984" s="1" t="s">
        <v>105</v>
      </c>
      <c r="G2984" s="1" t="str">
        <f>_xlfn.XLOOKUP(Orders[[#This Row],[CustomerID]],'Customers'!A:A,'Customers'!E:E)</f>
        <v>Consumer</v>
      </c>
      <c r="H2984" s="2">
        <v>45584</v>
      </c>
      <c r="I2984" s="2">
        <v>45593</v>
      </c>
      <c r="J2984">
        <v>20</v>
      </c>
      <c r="K2984">
        <v>5452.26</v>
      </c>
      <c r="L2984">
        <v>0</v>
      </c>
      <c r="M2984" s="1" t="s">
        <v>52</v>
      </c>
      <c r="N2984" s="1" t="s">
        <v>84</v>
      </c>
      <c r="O2984" s="1" t="s">
        <v>35</v>
      </c>
      <c r="P2984" s="3">
        <f>Orders[[#This Row],[Quantity]]*Orders[[#This Row],[UnitPrice]]*(1-Orders[[#This Row],[Discount]])</f>
        <v>109045.20000000001</v>
      </c>
      <c r="Q2984" s="1" t="str">
        <f>IF(AND(Orders[[#This Row],[Order Value]]&gt;50000,Orders[[#This Row],[Status]]="Completed"),"Yes","No")</f>
        <v>No</v>
      </c>
      <c r="R2984" s="1" t="str">
        <f>IF(OR(Orders[[#This Row],[Region]]="Dhaka",Orders[[#This Row],[Region]]="Chattogram"),"Priority","Standard")</f>
        <v>Priority</v>
      </c>
      <c r="S2984" s="1" t="str">
        <f>_xlfn.CONCAT(Orders[[#This Row],[OrderID]],Orders[[#This Row],[CustomerID]],Orders[[#This Row],[Order Value]])</f>
        <v>O03395C0067109045.2</v>
      </c>
    </row>
    <row r="2985" spans="1:19" x14ac:dyDescent="0.25">
      <c r="A2985" s="1" t="s">
        <v>3420</v>
      </c>
      <c r="B2985" s="1" t="s">
        <v>1018</v>
      </c>
      <c r="C2985" s="1" t="s">
        <v>131</v>
      </c>
      <c r="D2985" s="1" t="str">
        <f>VLOOKUP(C2985,Products[],2,FALSE)</f>
        <v>Tables Plus 844</v>
      </c>
      <c r="E2985" s="1" t="str">
        <f>VLOOKUP(Orders[[#This Row],[ProductID]],Products[],3,FALSE)</f>
        <v>Furniture</v>
      </c>
      <c r="F2985" s="1" t="s">
        <v>152</v>
      </c>
      <c r="G2985" s="1" t="str">
        <f>_xlfn.XLOOKUP(Orders[[#This Row],[CustomerID]],'Customers'!A:A,'Customers'!E:E)</f>
        <v>SMB</v>
      </c>
      <c r="H2985" s="2">
        <v>45367</v>
      </c>
      <c r="I2985" s="2">
        <v>45369</v>
      </c>
      <c r="J2985">
        <v>8</v>
      </c>
      <c r="K2985">
        <v>6945.05</v>
      </c>
      <c r="L2985">
        <v>0.1</v>
      </c>
      <c r="M2985" s="1" t="s">
        <v>39</v>
      </c>
      <c r="N2985" s="1" t="s">
        <v>34</v>
      </c>
      <c r="O2985" s="1" t="s">
        <v>35</v>
      </c>
      <c r="P2985" s="3">
        <f>Orders[[#This Row],[Quantity]]*Orders[[#This Row],[UnitPrice]]*(1-Orders[[#This Row],[Discount]])</f>
        <v>50004.36</v>
      </c>
      <c r="Q2985" s="1" t="str">
        <f>IF(AND(Orders[[#This Row],[Order Value]]&gt;50000,Orders[[#This Row],[Status]]="Completed"),"Yes","No")</f>
        <v>Yes</v>
      </c>
      <c r="R2985" s="1" t="str">
        <f>IF(OR(Orders[[#This Row],[Region]]="Dhaka",Orders[[#This Row],[Region]]="Chattogram"),"Priority","Standard")</f>
        <v>Standard</v>
      </c>
      <c r="S2985" s="1" t="str">
        <f>_xlfn.CONCAT(Orders[[#This Row],[OrderID]],Orders[[#This Row],[CustomerID]],Orders[[#This Row],[Order Value]])</f>
        <v>O04969C037150004.36</v>
      </c>
    </row>
    <row r="2986" spans="1:19" x14ac:dyDescent="0.25">
      <c r="A2986" s="1" t="s">
        <v>3421</v>
      </c>
      <c r="B2986" s="1" t="s">
        <v>802</v>
      </c>
      <c r="C2986" s="1" t="s">
        <v>46</v>
      </c>
      <c r="D2986" s="1" t="str">
        <f>VLOOKUP(C2986,Products[],2,FALSE)</f>
        <v>Tables Max 631</v>
      </c>
      <c r="E2986" s="1" t="str">
        <f>VLOOKUP(Orders[[#This Row],[ProductID]],Products[],3,FALSE)</f>
        <v>Furniture</v>
      </c>
      <c r="F2986" s="1" t="s">
        <v>152</v>
      </c>
      <c r="G2986" s="1" t="str">
        <f>_xlfn.XLOOKUP(Orders[[#This Row],[CustomerID]],'Customers'!A:A,'Customers'!E:E)</f>
        <v>Consumer</v>
      </c>
      <c r="H2986" s="2">
        <v>45493</v>
      </c>
      <c r="I2986" s="2">
        <v>45498</v>
      </c>
      <c r="J2986">
        <v>16</v>
      </c>
      <c r="K2986">
        <v>891.74</v>
      </c>
      <c r="L2986">
        <v>0.15</v>
      </c>
      <c r="M2986" s="1" t="s">
        <v>14</v>
      </c>
      <c r="N2986" s="1" t="s">
        <v>34</v>
      </c>
      <c r="O2986" s="1" t="s">
        <v>24</v>
      </c>
      <c r="P2986" s="3">
        <f>Orders[[#This Row],[Quantity]]*Orders[[#This Row],[UnitPrice]]*(1-Orders[[#This Row],[Discount]])</f>
        <v>12127.664000000001</v>
      </c>
      <c r="Q2986" s="1" t="str">
        <f>IF(AND(Orders[[#This Row],[Order Value]]&gt;50000,Orders[[#This Row],[Status]]="Completed"),"Yes","No")</f>
        <v>No</v>
      </c>
      <c r="R2986" s="1" t="str">
        <f>IF(OR(Orders[[#This Row],[Region]]="Dhaka",Orders[[#This Row],[Region]]="Chattogram"),"Priority","Standard")</f>
        <v>Standard</v>
      </c>
      <c r="S2986" s="1" t="str">
        <f>_xlfn.CONCAT(Orders[[#This Row],[OrderID]],Orders[[#This Row],[CustomerID]],Orders[[#This Row],[Order Value]])</f>
        <v>O04127C041012127.664</v>
      </c>
    </row>
    <row r="2987" spans="1:19" x14ac:dyDescent="0.25">
      <c r="A2987" s="1" t="s">
        <v>3422</v>
      </c>
      <c r="B2987" s="1" t="s">
        <v>1069</v>
      </c>
      <c r="C2987" s="1" t="s">
        <v>473</v>
      </c>
      <c r="D2987" s="1" t="str">
        <f>VLOOKUP(C2987,Products[],2,FALSE)</f>
        <v>Laptops Prime 770</v>
      </c>
      <c r="E2987" s="1" t="str">
        <f>VLOOKUP(Orders[[#This Row],[ProductID]],Products[],3,FALSE)</f>
        <v>Electronics</v>
      </c>
      <c r="F2987" s="1" t="s">
        <v>47</v>
      </c>
      <c r="G2987" s="1" t="str">
        <f>_xlfn.XLOOKUP(Orders[[#This Row],[CustomerID]],'Customers'!A:A,'Customers'!E:E)</f>
        <v>consumer</v>
      </c>
      <c r="H2987" s="2">
        <v>45609</v>
      </c>
      <c r="I2987" s="2">
        <v>45608</v>
      </c>
      <c r="J2987">
        <v>24</v>
      </c>
      <c r="K2987">
        <v>3583.6</v>
      </c>
      <c r="L2987">
        <v>0</v>
      </c>
      <c r="M2987" s="1" t="s">
        <v>20</v>
      </c>
      <c r="N2987" s="1" t="s">
        <v>84</v>
      </c>
      <c r="O2987" s="1" t="s">
        <v>24</v>
      </c>
      <c r="P2987" s="3">
        <f>Orders[[#This Row],[Quantity]]*Orders[[#This Row],[UnitPrice]]*(1-Orders[[#This Row],[Discount]])</f>
        <v>86006.399999999994</v>
      </c>
      <c r="Q2987" s="1" t="str">
        <f>IF(AND(Orders[[#This Row],[Order Value]]&gt;50000,Orders[[#This Row],[Status]]="Completed"),"Yes","No")</f>
        <v>No</v>
      </c>
      <c r="R2987" s="1" t="str">
        <f>IF(OR(Orders[[#This Row],[Region]]="Dhaka",Orders[[#This Row],[Region]]="Chattogram"),"Priority","Standard")</f>
        <v>Priority</v>
      </c>
      <c r="S2987" s="1" t="str">
        <f>_xlfn.CONCAT(Orders[[#This Row],[OrderID]],Orders[[#This Row],[CustomerID]],Orders[[#This Row],[Order Value]])</f>
        <v>O00486C019086006.4</v>
      </c>
    </row>
    <row r="2988" spans="1:19" x14ac:dyDescent="0.25">
      <c r="A2988" s="1" t="s">
        <v>3423</v>
      </c>
      <c r="B2988" s="1" t="s">
        <v>724</v>
      </c>
      <c r="C2988" s="1" t="s">
        <v>128</v>
      </c>
      <c r="D2988" s="1" t="str">
        <f>VLOOKUP(C2988,Products[],2,FALSE)</f>
        <v>Paper Prime 195</v>
      </c>
      <c r="E2988" s="1" t="str">
        <f>VLOOKUP(Orders[[#This Row],[ProductID]],Products[],3,FALSE)</f>
        <v>Office Supplies</v>
      </c>
      <c r="F2988" s="1" t="s">
        <v>51</v>
      </c>
      <c r="G2988" s="1" t="str">
        <f>_xlfn.XLOOKUP(Orders[[#This Row],[CustomerID]],'Customers'!A:A,'Customers'!E:E)</f>
        <v>Corporate</v>
      </c>
      <c r="H2988" s="2">
        <v>45994</v>
      </c>
      <c r="I2988" s="2">
        <v>46002</v>
      </c>
      <c r="J2988">
        <v>23</v>
      </c>
      <c r="K2988">
        <v>2574.59</v>
      </c>
      <c r="L2988">
        <v>0.05</v>
      </c>
      <c r="M2988" s="1" t="s">
        <v>39</v>
      </c>
      <c r="N2988" s="1" t="s">
        <v>84</v>
      </c>
      <c r="O2988" s="1" t="s">
        <v>35</v>
      </c>
      <c r="P2988" s="3">
        <f>Orders[[#This Row],[Quantity]]*Orders[[#This Row],[UnitPrice]]*(1-Orders[[#This Row],[Discount]])</f>
        <v>56254.791500000007</v>
      </c>
      <c r="Q2988" s="1" t="str">
        <f>IF(AND(Orders[[#This Row],[Order Value]]&gt;50000,Orders[[#This Row],[Status]]="Completed"),"Yes","No")</f>
        <v>No</v>
      </c>
      <c r="R2988" s="1" t="str">
        <f>IF(OR(Orders[[#This Row],[Region]]="Dhaka",Orders[[#This Row],[Region]]="Chattogram"),"Priority","Standard")</f>
        <v>Standard</v>
      </c>
      <c r="S2988" s="1" t="str">
        <f>_xlfn.CONCAT(Orders[[#This Row],[OrderID]],Orders[[#This Row],[CustomerID]],Orders[[#This Row],[Order Value]])</f>
        <v>O02812C008556254.7915</v>
      </c>
    </row>
    <row r="2989" spans="1:19" x14ac:dyDescent="0.25">
      <c r="A2989" s="1" t="s">
        <v>3424</v>
      </c>
      <c r="B2989" s="1" t="s">
        <v>522</v>
      </c>
      <c r="C2989" s="1" t="s">
        <v>89</v>
      </c>
      <c r="D2989" s="1" t="str">
        <f>VLOOKUP(C2989,Products[],2,FALSE)</f>
        <v>Chairs Mini 737</v>
      </c>
      <c r="E2989" s="1" t="str">
        <f>VLOOKUP(Orders[[#This Row],[ProductID]],Products[],3,FALSE)</f>
        <v>Furniture</v>
      </c>
      <c r="F2989" s="1" t="s">
        <v>59</v>
      </c>
      <c r="G2989" s="1" t="str">
        <f>_xlfn.XLOOKUP(Orders[[#This Row],[CustomerID]],'Customers'!A:A,'Customers'!E:E)</f>
        <v>Home Office</v>
      </c>
      <c r="H2989" s="2">
        <v>45627</v>
      </c>
      <c r="I2989" s="2">
        <v>45639</v>
      </c>
      <c r="J2989">
        <v>16</v>
      </c>
      <c r="K2989">
        <v>2817.89</v>
      </c>
      <c r="L2989">
        <v>0.05</v>
      </c>
      <c r="M2989" s="1" t="s">
        <v>14</v>
      </c>
      <c r="N2989" s="1" t="s">
        <v>34</v>
      </c>
      <c r="O2989" s="1" t="s">
        <v>35</v>
      </c>
      <c r="P2989" s="3">
        <f>Orders[[#This Row],[Quantity]]*Orders[[#This Row],[UnitPrice]]*(1-Orders[[#This Row],[Discount]])</f>
        <v>42831.927999999993</v>
      </c>
      <c r="Q2989" s="1" t="str">
        <f>IF(AND(Orders[[#This Row],[Order Value]]&gt;50000,Orders[[#This Row],[Status]]="Completed"),"Yes","No")</f>
        <v>No</v>
      </c>
      <c r="R2989" s="1" t="str">
        <f>IF(OR(Orders[[#This Row],[Region]]="Dhaka",Orders[[#This Row],[Region]]="Chattogram"),"Priority","Standard")</f>
        <v>Standard</v>
      </c>
      <c r="S2989" s="1" t="str">
        <f>_xlfn.CONCAT(Orders[[#This Row],[OrderID]],Orders[[#This Row],[CustomerID]],Orders[[#This Row],[Order Value]])</f>
        <v>O01064C000342831.928</v>
      </c>
    </row>
    <row r="2990" spans="1:19" x14ac:dyDescent="0.25">
      <c r="A2990" s="1" t="s">
        <v>3425</v>
      </c>
      <c r="B2990" s="1" t="s">
        <v>485</v>
      </c>
      <c r="C2990" s="1" t="s">
        <v>108</v>
      </c>
      <c r="D2990" s="1" t="str">
        <f>VLOOKUP(C2990,Products[],2,FALSE)</f>
        <v>Men Max 446</v>
      </c>
      <c r="E2990" s="1" t="str">
        <f>VLOOKUP(Orders[[#This Row],[ProductID]],Products[],3,FALSE)</f>
        <v>Apparel</v>
      </c>
      <c r="F2990" s="1" t="s">
        <v>79</v>
      </c>
      <c r="G2990" s="1" t="str">
        <f>_xlfn.XLOOKUP(Orders[[#This Row],[CustomerID]],'Customers'!A:A,'Customers'!E:E)</f>
        <v>SMB</v>
      </c>
      <c r="H2990" s="2">
        <v>45919</v>
      </c>
      <c r="I2990" s="2">
        <v>45919</v>
      </c>
      <c r="J2990">
        <v>21</v>
      </c>
      <c r="K2990">
        <v>961.53</v>
      </c>
      <c r="L2990">
        <v>0</v>
      </c>
      <c r="M2990" s="1" t="s">
        <v>52</v>
      </c>
      <c r="N2990" s="1" t="s">
        <v>34</v>
      </c>
      <c r="O2990" s="1" t="s">
        <v>35</v>
      </c>
      <c r="P2990" s="3">
        <f>Orders[[#This Row],[Quantity]]*Orders[[#This Row],[UnitPrice]]*(1-Orders[[#This Row],[Discount]])</f>
        <v>20192.13</v>
      </c>
      <c r="Q2990" s="1" t="str">
        <f>IF(AND(Orders[[#This Row],[Order Value]]&gt;50000,Orders[[#This Row],[Status]]="Completed"),"Yes","No")</f>
        <v>No</v>
      </c>
      <c r="R2990" s="1" t="str">
        <f>IF(OR(Orders[[#This Row],[Region]]="Dhaka",Orders[[#This Row],[Region]]="Chattogram"),"Priority","Standard")</f>
        <v>Priority</v>
      </c>
      <c r="S2990" s="1" t="str">
        <f>_xlfn.CONCAT(Orders[[#This Row],[OrderID]],Orders[[#This Row],[CustomerID]],Orders[[#This Row],[Order Value]])</f>
        <v>O01507C048920192.13</v>
      </c>
    </row>
    <row r="2991" spans="1:19" x14ac:dyDescent="0.25">
      <c r="A2991" s="1" t="s">
        <v>3426</v>
      </c>
      <c r="B2991" s="1" t="s">
        <v>344</v>
      </c>
      <c r="C2991" s="1" t="s">
        <v>284</v>
      </c>
      <c r="D2991" s="1" t="str">
        <f>VLOOKUP(C2991,Products[],2,FALSE)</f>
        <v>Labels Lite 562</v>
      </c>
      <c r="E2991" s="1" t="str">
        <f>VLOOKUP(Orders[[#This Row],[ProductID]],Products[],3,FALSE)</f>
        <v>Office Supplies</v>
      </c>
      <c r="F2991" s="1" t="s">
        <v>51</v>
      </c>
      <c r="G2991" s="1" t="str">
        <f>_xlfn.XLOOKUP(Orders[[#This Row],[CustomerID]],'Customers'!A:A,'Customers'!E:E)</f>
        <v>consumer</v>
      </c>
      <c r="H2991" s="2">
        <v>45474</v>
      </c>
      <c r="I2991" s="2">
        <v>45482</v>
      </c>
      <c r="J2991">
        <v>9</v>
      </c>
      <c r="K2991">
        <v>2346.1999999999998</v>
      </c>
      <c r="L2991">
        <v>0.15</v>
      </c>
      <c r="M2991" s="1" t="s">
        <v>20</v>
      </c>
      <c r="N2991" s="1" t="s">
        <v>28</v>
      </c>
      <c r="O2991" s="1" t="s">
        <v>24</v>
      </c>
      <c r="P2991" s="3">
        <f>Orders[[#This Row],[Quantity]]*Orders[[#This Row],[UnitPrice]]*(1-Orders[[#This Row],[Discount]])</f>
        <v>17948.43</v>
      </c>
      <c r="Q2991" s="1" t="str">
        <f>IF(AND(Orders[[#This Row],[Order Value]]&gt;50000,Orders[[#This Row],[Status]]="Completed"),"Yes","No")</f>
        <v>No</v>
      </c>
      <c r="R2991" s="1" t="str">
        <f>IF(OR(Orders[[#This Row],[Region]]="Dhaka",Orders[[#This Row],[Region]]="Chattogram"),"Priority","Standard")</f>
        <v>Priority</v>
      </c>
      <c r="S2991" s="1" t="str">
        <f>_xlfn.CONCAT(Orders[[#This Row],[OrderID]],Orders[[#This Row],[CustomerID]],Orders[[#This Row],[Order Value]])</f>
        <v>O04945C036817948.43</v>
      </c>
    </row>
    <row r="2992" spans="1:19" x14ac:dyDescent="0.25">
      <c r="A2992" s="1" t="s">
        <v>3427</v>
      </c>
      <c r="B2992" s="1" t="s">
        <v>564</v>
      </c>
      <c r="C2992" s="1" t="s">
        <v>50</v>
      </c>
      <c r="D2992" s="1" t="str">
        <f>VLOOKUP(C2992,Products[],2,FALSE)</f>
        <v>Kids Pro 311</v>
      </c>
      <c r="E2992" s="1" t="str">
        <f>VLOOKUP(Orders[[#This Row],[ProductID]],Products[],3,FALSE)</f>
        <v>Apparel</v>
      </c>
      <c r="F2992" s="1" t="s">
        <v>23</v>
      </c>
      <c r="G2992" s="1" t="str">
        <f>_xlfn.XLOOKUP(Orders[[#This Row],[CustomerID]],'Customers'!A:A,'Customers'!E:E)</f>
        <v>Home Office</v>
      </c>
      <c r="H2992" s="2">
        <v>45654</v>
      </c>
      <c r="I2992" s="2">
        <v>45657</v>
      </c>
      <c r="J2992">
        <v>4</v>
      </c>
      <c r="K2992">
        <v>2986.49</v>
      </c>
      <c r="L2992">
        <v>0</v>
      </c>
      <c r="M2992" s="1" t="s">
        <v>14</v>
      </c>
      <c r="N2992" s="1" t="s">
        <v>34</v>
      </c>
      <c r="O2992" s="1" t="s">
        <v>29</v>
      </c>
      <c r="P2992" s="3">
        <f>Orders[[#This Row],[Quantity]]*Orders[[#This Row],[UnitPrice]]*(1-Orders[[#This Row],[Discount]])</f>
        <v>11945.96</v>
      </c>
      <c r="Q2992" s="1" t="str">
        <f>IF(AND(Orders[[#This Row],[Order Value]]&gt;50000,Orders[[#This Row],[Status]]="Completed"),"Yes","No")</f>
        <v>No</v>
      </c>
      <c r="R2992" s="1" t="str">
        <f>IF(OR(Orders[[#This Row],[Region]]="Dhaka",Orders[[#This Row],[Region]]="Chattogram"),"Priority","Standard")</f>
        <v>Standard</v>
      </c>
      <c r="S2992" s="1" t="str">
        <f>_xlfn.CONCAT(Orders[[#This Row],[OrderID]],Orders[[#This Row],[CustomerID]],Orders[[#This Row],[Order Value]])</f>
        <v>O00110C031211945.96</v>
      </c>
    </row>
    <row r="2993" spans="1:19" x14ac:dyDescent="0.25">
      <c r="A2993" s="1" t="s">
        <v>3428</v>
      </c>
      <c r="B2993" s="1" t="s">
        <v>1170</v>
      </c>
      <c r="C2993" s="1" t="s">
        <v>124</v>
      </c>
      <c r="D2993" s="1" t="str">
        <f>VLOOKUP(C2993,Products[],2,FALSE)</f>
        <v>Decor Lite 474</v>
      </c>
      <c r="E2993" s="1" t="str">
        <f>VLOOKUP(Orders[[#This Row],[ProductID]],Products[],3,FALSE)</f>
        <v>Furniture</v>
      </c>
      <c r="F2993" s="1" t="s">
        <v>125</v>
      </c>
      <c r="G2993" s="1" t="str">
        <f>_xlfn.XLOOKUP(Orders[[#This Row],[CustomerID]],'Customers'!A:A,'Customers'!E:E)</f>
        <v>SMB</v>
      </c>
      <c r="H2993" s="2">
        <v>45806</v>
      </c>
      <c r="I2993" s="2">
        <v>45812</v>
      </c>
      <c r="J2993">
        <v>6</v>
      </c>
      <c r="K2993">
        <v>2338.12</v>
      </c>
      <c r="L2993">
        <v>0.05</v>
      </c>
      <c r="M2993" s="1" t="s">
        <v>20</v>
      </c>
      <c r="N2993" s="1" t="s">
        <v>34</v>
      </c>
      <c r="O2993" s="1" t="s">
        <v>35</v>
      </c>
      <c r="P2993" s="3">
        <f>Orders[[#This Row],[Quantity]]*Orders[[#This Row],[UnitPrice]]*(1-Orders[[#This Row],[Discount]])</f>
        <v>13327.284</v>
      </c>
      <c r="Q2993" s="1" t="str">
        <f>IF(AND(Orders[[#This Row],[Order Value]]&gt;50000,Orders[[#This Row],[Status]]="Completed"),"Yes","No")</f>
        <v>No</v>
      </c>
      <c r="R2993" s="1" t="str">
        <f>IF(OR(Orders[[#This Row],[Region]]="Dhaka",Orders[[#This Row],[Region]]="Chattogram"),"Priority","Standard")</f>
        <v>Priority</v>
      </c>
      <c r="S2993" s="1" t="str">
        <f>_xlfn.CONCAT(Orders[[#This Row],[OrderID]],Orders[[#This Row],[CustomerID]],Orders[[#This Row],[Order Value]])</f>
        <v>O01163C021413327.284</v>
      </c>
    </row>
    <row r="2994" spans="1:19" x14ac:dyDescent="0.25">
      <c r="A2994" s="1" t="s">
        <v>3429</v>
      </c>
      <c r="B2994" s="1" t="s">
        <v>1945</v>
      </c>
      <c r="C2994" s="1" t="s">
        <v>18</v>
      </c>
      <c r="D2994" s="1" t="str">
        <f>VLOOKUP(C2994,Products[],2,FALSE)</f>
        <v>Labels Deluxe 800</v>
      </c>
      <c r="E2994" s="1" t="str">
        <f>VLOOKUP(Orders[[#This Row],[ProductID]],Products[],3,FALSE)</f>
        <v>Office Supplies</v>
      </c>
      <c r="F2994" s="1" t="s">
        <v>152</v>
      </c>
      <c r="G2994" s="1" t="str">
        <f>_xlfn.XLOOKUP(Orders[[#This Row],[CustomerID]],'Customers'!A:A,'Customers'!E:E)</f>
        <v>Consumer</v>
      </c>
      <c r="H2994" s="2">
        <v>45930</v>
      </c>
      <c r="I2994" s="2">
        <v>45944</v>
      </c>
      <c r="J2994">
        <v>13</v>
      </c>
      <c r="K2994">
        <v>537.6</v>
      </c>
      <c r="L2994">
        <v>0</v>
      </c>
      <c r="M2994" s="1" t="s">
        <v>52</v>
      </c>
      <c r="N2994" s="1" t="s">
        <v>34</v>
      </c>
      <c r="O2994" s="1" t="s">
        <v>29</v>
      </c>
      <c r="P2994" s="3">
        <f>Orders[[#This Row],[Quantity]]*Orders[[#This Row],[UnitPrice]]*(1-Orders[[#This Row],[Discount]])</f>
        <v>6988.8</v>
      </c>
      <c r="Q2994" s="1" t="str">
        <f>IF(AND(Orders[[#This Row],[Order Value]]&gt;50000,Orders[[#This Row],[Status]]="Completed"),"Yes","No")</f>
        <v>No</v>
      </c>
      <c r="R2994" s="1" t="str">
        <f>IF(OR(Orders[[#This Row],[Region]]="Dhaka",Orders[[#This Row],[Region]]="Chattogram"),"Priority","Standard")</f>
        <v>Priority</v>
      </c>
      <c r="S2994" s="1" t="str">
        <f>_xlfn.CONCAT(Orders[[#This Row],[OrderID]],Orders[[#This Row],[CustomerID]],Orders[[#This Row],[Order Value]])</f>
        <v>O01590C02186988.8</v>
      </c>
    </row>
    <row r="2995" spans="1:19" x14ac:dyDescent="0.25">
      <c r="A2995" s="1" t="s">
        <v>3430</v>
      </c>
      <c r="B2995" s="1" t="s">
        <v>1594</v>
      </c>
      <c r="C2995" s="1" t="s">
        <v>194</v>
      </c>
      <c r="D2995" s="1" t="str">
        <f>VLOOKUP(C2995,Products[],2,FALSE)</f>
        <v>Pens Mini 388</v>
      </c>
      <c r="E2995" s="1" t="str">
        <f>VLOOKUP(Orders[[#This Row],[ProductID]],Products[],3,FALSE)</f>
        <v>Office Supplies</v>
      </c>
      <c r="F2995" s="1" t="s">
        <v>55</v>
      </c>
      <c r="G2995" s="1" t="str">
        <f>_xlfn.XLOOKUP(Orders[[#This Row],[CustomerID]],'Customers'!A:A,'Customers'!E:E)</f>
        <v>SMB</v>
      </c>
      <c r="H2995" s="2">
        <v>45612</v>
      </c>
      <c r="I2995" s="2">
        <v>45612</v>
      </c>
      <c r="J2995">
        <v>6</v>
      </c>
      <c r="K2995">
        <v>4059.06</v>
      </c>
      <c r="L2995">
        <v>0</v>
      </c>
      <c r="M2995" s="1" t="s">
        <v>14</v>
      </c>
      <c r="N2995" s="1" t="s">
        <v>28</v>
      </c>
      <c r="O2995" s="1" t="s">
        <v>24</v>
      </c>
      <c r="P2995" s="3">
        <f>Orders[[#This Row],[Quantity]]*Orders[[#This Row],[UnitPrice]]*(1-Orders[[#This Row],[Discount]])</f>
        <v>24354.36</v>
      </c>
      <c r="Q2995" s="1" t="str">
        <f>IF(AND(Orders[[#This Row],[Order Value]]&gt;50000,Orders[[#This Row],[Status]]="Completed"),"Yes","No")</f>
        <v>No</v>
      </c>
      <c r="R2995" s="1" t="str">
        <f>IF(OR(Orders[[#This Row],[Region]]="Dhaka",Orders[[#This Row],[Region]]="Chattogram"),"Priority","Standard")</f>
        <v>Standard</v>
      </c>
      <c r="S2995" s="1" t="str">
        <f>_xlfn.CONCAT(Orders[[#This Row],[OrderID]],Orders[[#This Row],[CustomerID]],Orders[[#This Row],[Order Value]])</f>
        <v>O02857C019124354.36</v>
      </c>
    </row>
    <row r="2996" spans="1:19" x14ac:dyDescent="0.25">
      <c r="A2996" s="1" t="s">
        <v>3431</v>
      </c>
      <c r="B2996" s="1" t="s">
        <v>519</v>
      </c>
      <c r="C2996" s="1" t="s">
        <v>201</v>
      </c>
      <c r="D2996" s="1" t="str">
        <f>VLOOKUP(C2996,Products[],2,FALSE)</f>
        <v>Men Lite 154 (New)</v>
      </c>
      <c r="E2996" s="1" t="str">
        <f>VLOOKUP(Orders[[#This Row],[ProductID]],Products[],3,FALSE)</f>
        <v>Apparel</v>
      </c>
      <c r="F2996" s="1" t="s">
        <v>47</v>
      </c>
      <c r="G2996" s="1" t="str">
        <f>_xlfn.XLOOKUP(Orders[[#This Row],[CustomerID]],'Customers'!A:A,'Customers'!E:E)</f>
        <v>Corporate</v>
      </c>
      <c r="H2996" s="2">
        <v>45716</v>
      </c>
      <c r="I2996" s="2">
        <v>45725</v>
      </c>
      <c r="J2996">
        <v>16</v>
      </c>
      <c r="K2996">
        <v>4380.3999999999996</v>
      </c>
      <c r="L2996">
        <v>0</v>
      </c>
      <c r="M2996" s="1" t="s">
        <v>43</v>
      </c>
      <c r="N2996" s="1" t="s">
        <v>34</v>
      </c>
      <c r="O2996" s="1" t="s">
        <v>24</v>
      </c>
      <c r="P2996" s="3">
        <f>Orders[[#This Row],[Quantity]]*Orders[[#This Row],[UnitPrice]]*(1-Orders[[#This Row],[Discount]])</f>
        <v>70086.399999999994</v>
      </c>
      <c r="Q2996" s="1" t="str">
        <f>IF(AND(Orders[[#This Row],[Order Value]]&gt;50000,Orders[[#This Row],[Status]]="Completed"),"Yes","No")</f>
        <v>Yes</v>
      </c>
      <c r="R2996" s="1" t="str">
        <f>IF(OR(Orders[[#This Row],[Region]]="Dhaka",Orders[[#This Row],[Region]]="Chattogram"),"Priority","Standard")</f>
        <v>Standard</v>
      </c>
      <c r="S2996" s="1" t="str">
        <f>_xlfn.CONCAT(Orders[[#This Row],[OrderID]],Orders[[#This Row],[CustomerID]],Orders[[#This Row],[Order Value]])</f>
        <v>O05406C023170086.4</v>
      </c>
    </row>
    <row r="2997" spans="1:19" x14ac:dyDescent="0.25">
      <c r="A2997" s="1" t="s">
        <v>3432</v>
      </c>
      <c r="B2997" s="1" t="s">
        <v>1574</v>
      </c>
      <c r="C2997" s="1" t="s">
        <v>58</v>
      </c>
      <c r="D2997" s="1" t="str">
        <f>VLOOKUP(C2997,Products[],2,FALSE)</f>
        <v>Beverages Standard 258</v>
      </c>
      <c r="E2997" s="1" t="str">
        <f>VLOOKUP(Orders[[#This Row],[ProductID]],Products[],3,FALSE)</f>
        <v>Groceries</v>
      </c>
      <c r="F2997" s="1" t="s">
        <v>13</v>
      </c>
      <c r="G2997" s="1" t="str">
        <f>_xlfn.XLOOKUP(Orders[[#This Row],[CustomerID]],'Customers'!A:A,'Customers'!E:E)</f>
        <v>Consumer</v>
      </c>
      <c r="H2997" s="2">
        <v>45809</v>
      </c>
      <c r="I2997" s="2">
        <v>45820</v>
      </c>
      <c r="J2997">
        <v>15</v>
      </c>
      <c r="K2997">
        <v>2778.35</v>
      </c>
      <c r="L2997">
        <v>0</v>
      </c>
      <c r="M2997" s="1" t="s">
        <v>43</v>
      </c>
      <c r="N2997" s="1" t="s">
        <v>34</v>
      </c>
      <c r="O2997" s="1" t="s">
        <v>24</v>
      </c>
      <c r="P2997" s="3">
        <f>Orders[[#This Row],[Quantity]]*Orders[[#This Row],[UnitPrice]]*(1-Orders[[#This Row],[Discount]])</f>
        <v>41675.25</v>
      </c>
      <c r="Q2997" s="1" t="str">
        <f>IF(AND(Orders[[#This Row],[Order Value]]&gt;50000,Orders[[#This Row],[Status]]="Completed"),"Yes","No")</f>
        <v>No</v>
      </c>
      <c r="R2997" s="1" t="str">
        <f>IF(OR(Orders[[#This Row],[Region]]="Dhaka",Orders[[#This Row],[Region]]="Chattogram"),"Priority","Standard")</f>
        <v>Standard</v>
      </c>
      <c r="S2997" s="1" t="str">
        <f>_xlfn.CONCAT(Orders[[#This Row],[OrderID]],Orders[[#This Row],[CustomerID]],Orders[[#This Row],[Order Value]])</f>
        <v>O02091C030341675.25</v>
      </c>
    </row>
    <row r="2998" spans="1:19" x14ac:dyDescent="0.25">
      <c r="A2998" s="1" t="s">
        <v>3433</v>
      </c>
      <c r="B2998" s="1" t="s">
        <v>438</v>
      </c>
      <c r="C2998" s="1" t="s">
        <v>46</v>
      </c>
      <c r="D2998" s="1" t="str">
        <f>VLOOKUP(C2998,Products[],2,FALSE)</f>
        <v>Tables Max 631</v>
      </c>
      <c r="E2998" s="1" t="str">
        <f>VLOOKUP(Orders[[#This Row],[ProductID]],Products[],3,FALSE)</f>
        <v>Furniture</v>
      </c>
      <c r="F2998" s="1" t="s">
        <v>59</v>
      </c>
      <c r="G2998" s="1" t="str">
        <f>_xlfn.XLOOKUP(Orders[[#This Row],[CustomerID]],'Customers'!A:A,'Customers'!E:E)</f>
        <v>consumer</v>
      </c>
      <c r="H2998" s="2">
        <v>45500</v>
      </c>
      <c r="I2998" s="2">
        <v>45503</v>
      </c>
      <c r="J2998">
        <v>16</v>
      </c>
      <c r="K2998">
        <v>3661.95</v>
      </c>
      <c r="L2998">
        <v>0</v>
      </c>
      <c r="M2998" s="1" t="s">
        <v>52</v>
      </c>
      <c r="N2998" s="1" t="s">
        <v>28</v>
      </c>
      <c r="O2998" s="1" t="s">
        <v>29</v>
      </c>
      <c r="P2998" s="3">
        <f>Orders[[#This Row],[Quantity]]*Orders[[#This Row],[UnitPrice]]*(1-Orders[[#This Row],[Discount]])</f>
        <v>58591.199999999997</v>
      </c>
      <c r="Q2998" s="1" t="str">
        <f>IF(AND(Orders[[#This Row],[Order Value]]&gt;50000,Orders[[#This Row],[Status]]="Completed"),"Yes","No")</f>
        <v>No</v>
      </c>
      <c r="R2998" s="1" t="str">
        <f>IF(OR(Orders[[#This Row],[Region]]="Dhaka",Orders[[#This Row],[Region]]="Chattogram"),"Priority","Standard")</f>
        <v>Priority</v>
      </c>
      <c r="S2998" s="1" t="str">
        <f>_xlfn.CONCAT(Orders[[#This Row],[OrderID]],Orders[[#This Row],[CustomerID]],Orders[[#This Row],[Order Value]])</f>
        <v>O04729C017658591.2</v>
      </c>
    </row>
    <row r="2999" spans="1:19" x14ac:dyDescent="0.25">
      <c r="A2999" s="1" t="s">
        <v>3434</v>
      </c>
      <c r="B2999" s="1" t="s">
        <v>1164</v>
      </c>
      <c r="C2999" s="1" t="s">
        <v>159</v>
      </c>
      <c r="D2999" s="1" t="str">
        <f>VLOOKUP(C2999,Products[],2,FALSE)</f>
        <v>Kids Pro 394</v>
      </c>
      <c r="E2999" s="1" t="str">
        <f>VLOOKUP(Orders[[#This Row],[ProductID]],Products[],3,FALSE)</f>
        <v>Apparel</v>
      </c>
      <c r="F2999" s="1" t="s">
        <v>42</v>
      </c>
      <c r="G2999" s="1" t="str">
        <f>_xlfn.XLOOKUP(Orders[[#This Row],[CustomerID]],'Customers'!A:A,'Customers'!E:E)</f>
        <v>Home Office</v>
      </c>
      <c r="H2999" s="2">
        <v>45715</v>
      </c>
      <c r="I2999" s="2">
        <v>45729</v>
      </c>
      <c r="J2999">
        <v>18</v>
      </c>
      <c r="K2999">
        <v>2336.77</v>
      </c>
      <c r="L2999">
        <v>0.2</v>
      </c>
      <c r="M2999" s="1" t="s">
        <v>52</v>
      </c>
      <c r="N2999" s="1" t="s">
        <v>34</v>
      </c>
      <c r="O2999" s="1" t="s">
        <v>35</v>
      </c>
      <c r="P2999" s="3">
        <f>Orders[[#This Row],[Quantity]]*Orders[[#This Row],[UnitPrice]]*(1-Orders[[#This Row],[Discount]])</f>
        <v>33649.488000000005</v>
      </c>
      <c r="Q2999" s="1" t="str">
        <f>IF(AND(Orders[[#This Row],[Order Value]]&gt;50000,Orders[[#This Row],[Status]]="Completed"),"Yes","No")</f>
        <v>No</v>
      </c>
      <c r="R2999" s="1" t="str">
        <f>IF(OR(Orders[[#This Row],[Region]]="Dhaka",Orders[[#This Row],[Region]]="Chattogram"),"Priority","Standard")</f>
        <v>Priority</v>
      </c>
      <c r="S2999" s="1" t="str">
        <f>_xlfn.CONCAT(Orders[[#This Row],[OrderID]],Orders[[#This Row],[CustomerID]],Orders[[#This Row],[Order Value]])</f>
        <v>O01300C002933649.488</v>
      </c>
    </row>
    <row r="3000" spans="1:19" x14ac:dyDescent="0.25">
      <c r="A3000" s="1" t="s">
        <v>3435</v>
      </c>
      <c r="B3000" s="1" t="s">
        <v>168</v>
      </c>
      <c r="C3000" s="1" t="s">
        <v>178</v>
      </c>
      <c r="D3000" s="1" t="str">
        <f>VLOOKUP(C3000,Products[],2,FALSE)</f>
        <v>Personal Care Mini 570</v>
      </c>
      <c r="E3000" s="1" t="str">
        <f>VLOOKUP(Orders[[#This Row],[ProductID]],Products[],3,FALSE)</f>
        <v>Groceries</v>
      </c>
      <c r="F3000" s="1" t="s">
        <v>13</v>
      </c>
      <c r="G3000" s="1" t="str">
        <f>_xlfn.XLOOKUP(Orders[[#This Row],[CustomerID]],'Customers'!A:A,'Customers'!E:E)</f>
        <v>SMB</v>
      </c>
      <c r="H3000" s="2">
        <v>45874</v>
      </c>
      <c r="I3000" s="2">
        <v>45886</v>
      </c>
      <c r="J3000">
        <v>23</v>
      </c>
      <c r="K3000">
        <v>1031.22</v>
      </c>
      <c r="L3000">
        <v>0</v>
      </c>
      <c r="M3000" s="1" t="s">
        <v>39</v>
      </c>
      <c r="N3000" s="1" t="s">
        <v>15</v>
      </c>
      <c r="O3000" s="1" t="s">
        <v>35</v>
      </c>
      <c r="P3000" s="3">
        <f>Orders[[#This Row],[Quantity]]*Orders[[#This Row],[UnitPrice]]*(1-Orders[[#This Row],[Discount]])</f>
        <v>23718.06</v>
      </c>
      <c r="Q3000" s="1" t="str">
        <f>IF(AND(Orders[[#This Row],[Order Value]]&gt;50000,Orders[[#This Row],[Status]]="Completed"),"Yes","No")</f>
        <v>No</v>
      </c>
      <c r="R3000" s="1" t="str">
        <f>IF(OR(Orders[[#This Row],[Region]]="Dhaka",Orders[[#This Row],[Region]]="Chattogram"),"Priority","Standard")</f>
        <v>Standard</v>
      </c>
      <c r="S3000" s="1" t="str">
        <f>_xlfn.CONCAT(Orders[[#This Row],[OrderID]],Orders[[#This Row],[CustomerID]],Orders[[#This Row],[Order Value]])</f>
        <v>O02451C033623718.06</v>
      </c>
    </row>
    <row r="3001" spans="1:19" x14ac:dyDescent="0.25">
      <c r="A3001" s="1" t="s">
        <v>3436</v>
      </c>
      <c r="B3001" s="1" t="s">
        <v>890</v>
      </c>
      <c r="C3001" s="1" t="s">
        <v>58</v>
      </c>
      <c r="D3001" s="1" t="str">
        <f>VLOOKUP(C3001,Products[],2,FALSE)</f>
        <v>Beverages Standard 258</v>
      </c>
      <c r="E3001" s="1" t="str">
        <f>VLOOKUP(Orders[[#This Row],[ProductID]],Products[],3,FALSE)</f>
        <v>Groceries</v>
      </c>
      <c r="F3001" s="1" t="s">
        <v>152</v>
      </c>
      <c r="G3001" s="1" t="str">
        <f>_xlfn.XLOOKUP(Orders[[#This Row],[CustomerID]],'Customers'!A:A,'Customers'!E:E)</f>
        <v>Consumer</v>
      </c>
      <c r="H3001" s="2">
        <v>45960</v>
      </c>
      <c r="I3001" s="2">
        <v>45965</v>
      </c>
      <c r="J3001">
        <v>8</v>
      </c>
      <c r="K3001">
        <v>7859.62</v>
      </c>
      <c r="L3001">
        <v>0</v>
      </c>
      <c r="M3001" s="1" t="s">
        <v>39</v>
      </c>
      <c r="N3001" s="1" t="s">
        <v>34</v>
      </c>
      <c r="O3001" s="1" t="s">
        <v>21</v>
      </c>
      <c r="P3001" s="3">
        <f>Orders[[#This Row],[Quantity]]*Orders[[#This Row],[UnitPrice]]*(1-Orders[[#This Row],[Discount]])</f>
        <v>62876.959999999999</v>
      </c>
      <c r="Q3001" s="1" t="str">
        <f>IF(AND(Orders[[#This Row],[Order Value]]&gt;50000,Orders[[#This Row],[Status]]="Completed"),"Yes","No")</f>
        <v>Yes</v>
      </c>
      <c r="R3001" s="1" t="str">
        <f>IF(OR(Orders[[#This Row],[Region]]="Dhaka",Orders[[#This Row],[Region]]="Chattogram"),"Priority","Standard")</f>
        <v>Standard</v>
      </c>
      <c r="S3001" s="1" t="str">
        <f>_xlfn.CONCAT(Orders[[#This Row],[OrderID]],Orders[[#This Row],[CustomerID]],Orders[[#This Row],[Order Value]])</f>
        <v>O00934C032462876.96</v>
      </c>
    </row>
    <row r="3002" spans="1:19" x14ac:dyDescent="0.25">
      <c r="A3002" s="1" t="s">
        <v>3437</v>
      </c>
      <c r="B3002" s="1" t="s">
        <v>782</v>
      </c>
      <c r="C3002" s="1" t="s">
        <v>124</v>
      </c>
      <c r="D3002" s="1" t="str">
        <f>VLOOKUP(C3002,Products[],2,FALSE)</f>
        <v>Decor Lite 474</v>
      </c>
      <c r="E3002" s="1" t="str">
        <f>VLOOKUP(Orders[[#This Row],[ProductID]],Products[],3,FALSE)</f>
        <v>Furniture</v>
      </c>
      <c r="F3002" s="1" t="s">
        <v>82</v>
      </c>
      <c r="G3002" s="1" t="str">
        <f>_xlfn.XLOOKUP(Orders[[#This Row],[CustomerID]],'Customers'!A:A,'Customers'!E:E)</f>
        <v>Consumer</v>
      </c>
      <c r="H3002" s="2">
        <v>45452</v>
      </c>
      <c r="I3002" s="2">
        <v>45455</v>
      </c>
      <c r="J3002">
        <v>8</v>
      </c>
      <c r="K3002">
        <v>5565.89</v>
      </c>
      <c r="L3002">
        <v>0</v>
      </c>
      <c r="M3002" s="1" t="s">
        <v>39</v>
      </c>
      <c r="N3002" s="1" t="s">
        <v>34</v>
      </c>
      <c r="O3002" s="1" t="s">
        <v>24</v>
      </c>
      <c r="P3002" s="3">
        <f>Orders[[#This Row],[Quantity]]*Orders[[#This Row],[UnitPrice]]*(1-Orders[[#This Row],[Discount]])</f>
        <v>44527.12</v>
      </c>
      <c r="Q3002" s="1" t="str">
        <f>IF(AND(Orders[[#This Row],[Order Value]]&gt;50000,Orders[[#This Row],[Status]]="Completed"),"Yes","No")</f>
        <v>No</v>
      </c>
      <c r="R3002" s="1" t="str">
        <f>IF(OR(Orders[[#This Row],[Region]]="Dhaka",Orders[[#This Row],[Region]]="Chattogram"),"Priority","Standard")</f>
        <v>Standard</v>
      </c>
      <c r="S3002" s="1" t="str">
        <f>_xlfn.CONCAT(Orders[[#This Row],[OrderID]],Orders[[#This Row],[CustomerID]],Orders[[#This Row],[Order Value]])</f>
        <v>O00809C031344527.12</v>
      </c>
    </row>
    <row r="3003" spans="1:19" x14ac:dyDescent="0.25">
      <c r="A3003" s="1" t="s">
        <v>3438</v>
      </c>
      <c r="B3003" s="1" t="s">
        <v>841</v>
      </c>
      <c r="C3003" s="1" t="s">
        <v>32</v>
      </c>
      <c r="D3003" s="1" t="str">
        <f>VLOOKUP(C3003,Products[],2,FALSE)</f>
        <v>Binders Max 146</v>
      </c>
      <c r="E3003" s="1" t="str">
        <f>VLOOKUP(Orders[[#This Row],[ProductID]],Products[],3,FALSE)</f>
        <v>Office Supplies</v>
      </c>
      <c r="F3003" s="1" t="s">
        <v>59</v>
      </c>
      <c r="G3003" s="1" t="str">
        <f>_xlfn.XLOOKUP(Orders[[#This Row],[CustomerID]],'Customers'!A:A,'Customers'!E:E)</f>
        <v>Corporate</v>
      </c>
      <c r="H3003" s="2">
        <v>45903</v>
      </c>
      <c r="I3003" s="2">
        <v>45912</v>
      </c>
      <c r="J3003">
        <v>20</v>
      </c>
      <c r="K3003">
        <v>1384.06</v>
      </c>
      <c r="L3003">
        <v>0.05</v>
      </c>
      <c r="M3003" s="1" t="s">
        <v>43</v>
      </c>
      <c r="N3003" s="1" t="s">
        <v>28</v>
      </c>
      <c r="O3003" s="1" t="s">
        <v>24</v>
      </c>
      <c r="P3003" s="3">
        <f>Orders[[#This Row],[Quantity]]*Orders[[#This Row],[UnitPrice]]*(1-Orders[[#This Row],[Discount]])</f>
        <v>26297.139999999996</v>
      </c>
      <c r="Q3003" s="1" t="str">
        <f>IF(AND(Orders[[#This Row],[Order Value]]&gt;50000,Orders[[#This Row],[Status]]="Completed"),"Yes","No")</f>
        <v>No</v>
      </c>
      <c r="R3003" s="1" t="str">
        <f>IF(OR(Orders[[#This Row],[Region]]="Dhaka",Orders[[#This Row],[Region]]="Chattogram"),"Priority","Standard")</f>
        <v>Standard</v>
      </c>
      <c r="S3003" s="1" t="str">
        <f>_xlfn.CONCAT(Orders[[#This Row],[OrderID]],Orders[[#This Row],[CustomerID]],Orders[[#This Row],[Order Value]])</f>
        <v>O04744C022026297.14</v>
      </c>
    </row>
    <row r="3004" spans="1:19" x14ac:dyDescent="0.25">
      <c r="A3004" s="1" t="s">
        <v>3439</v>
      </c>
      <c r="B3004" s="1" t="s">
        <v>522</v>
      </c>
      <c r="C3004" s="1" t="s">
        <v>178</v>
      </c>
      <c r="D3004" s="1" t="str">
        <f>VLOOKUP(C3004,Products[],2,FALSE)</f>
        <v>Personal Care Mini 570</v>
      </c>
      <c r="E3004" s="1" t="str">
        <f>VLOOKUP(Orders[[#This Row],[ProductID]],Products[],3,FALSE)</f>
        <v>Groceries</v>
      </c>
      <c r="F3004" s="1" t="s">
        <v>47</v>
      </c>
      <c r="G3004" s="1" t="str">
        <f>_xlfn.XLOOKUP(Orders[[#This Row],[CustomerID]],'Customers'!A:A,'Customers'!E:E)</f>
        <v>Home Office</v>
      </c>
      <c r="H3004" s="2">
        <v>45634</v>
      </c>
      <c r="I3004" s="2">
        <v>45646</v>
      </c>
      <c r="J3004">
        <v>18</v>
      </c>
      <c r="K3004">
        <v>3094.47</v>
      </c>
      <c r="L3004">
        <v>0</v>
      </c>
      <c r="M3004" s="1" t="s">
        <v>39</v>
      </c>
      <c r="N3004" s="1" t="s">
        <v>15</v>
      </c>
      <c r="O3004" s="1" t="s">
        <v>21</v>
      </c>
      <c r="P3004" s="3">
        <f>Orders[[#This Row],[Quantity]]*Orders[[#This Row],[UnitPrice]]*(1-Orders[[#This Row],[Discount]])</f>
        <v>55700.46</v>
      </c>
      <c r="Q3004" s="1" t="str">
        <f>IF(AND(Orders[[#This Row],[Order Value]]&gt;50000,Orders[[#This Row],[Status]]="Completed"),"Yes","No")</f>
        <v>No</v>
      </c>
      <c r="R3004" s="1" t="str">
        <f>IF(OR(Orders[[#This Row],[Region]]="Dhaka",Orders[[#This Row],[Region]]="Chattogram"),"Priority","Standard")</f>
        <v>Standard</v>
      </c>
      <c r="S3004" s="1" t="str">
        <f>_xlfn.CONCAT(Orders[[#This Row],[OrderID]],Orders[[#This Row],[CustomerID]],Orders[[#This Row],[Order Value]])</f>
        <v>O01989C000355700.46</v>
      </c>
    </row>
    <row r="3005" spans="1:19" x14ac:dyDescent="0.25">
      <c r="A3005" s="1" t="s">
        <v>3440</v>
      </c>
      <c r="B3005" s="1" t="s">
        <v>235</v>
      </c>
      <c r="C3005" s="1" t="s">
        <v>159</v>
      </c>
      <c r="D3005" s="1" t="str">
        <f>VLOOKUP(C3005,Products[],2,FALSE)</f>
        <v>Kids Pro 394</v>
      </c>
      <c r="E3005" s="1" t="str">
        <f>VLOOKUP(Orders[[#This Row],[ProductID]],Products[],3,FALSE)</f>
        <v>Apparel</v>
      </c>
      <c r="F3005" s="1" t="s">
        <v>51</v>
      </c>
      <c r="G3005" s="1" t="str">
        <f>_xlfn.XLOOKUP(Orders[[#This Row],[CustomerID]],'Customers'!A:A,'Customers'!E:E)</f>
        <v>Home Office</v>
      </c>
      <c r="H3005" s="2">
        <v>45824</v>
      </c>
      <c r="I3005" s="2">
        <v>45823</v>
      </c>
      <c r="J3005">
        <v>10</v>
      </c>
      <c r="K3005">
        <v>4798.1499999999996</v>
      </c>
      <c r="L3005">
        <v>0</v>
      </c>
      <c r="M3005" s="1" t="s">
        <v>52</v>
      </c>
      <c r="N3005" s="1" t="s">
        <v>34</v>
      </c>
      <c r="O3005" s="1" t="s">
        <v>35</v>
      </c>
      <c r="P3005" s="3">
        <f>Orders[[#This Row],[Quantity]]*Orders[[#This Row],[UnitPrice]]*(1-Orders[[#This Row],[Discount]])</f>
        <v>47981.5</v>
      </c>
      <c r="Q3005" s="1" t="str">
        <f>IF(AND(Orders[[#This Row],[Order Value]]&gt;50000,Orders[[#This Row],[Status]]="Completed"),"Yes","No")</f>
        <v>No</v>
      </c>
      <c r="R3005" s="1" t="str">
        <f>IF(OR(Orders[[#This Row],[Region]]="Dhaka",Orders[[#This Row],[Region]]="Chattogram"),"Priority","Standard")</f>
        <v>Priority</v>
      </c>
      <c r="S3005" s="1" t="str">
        <f>_xlfn.CONCAT(Orders[[#This Row],[OrderID]],Orders[[#This Row],[CustomerID]],Orders[[#This Row],[Order Value]])</f>
        <v>O01481C038247981.5</v>
      </c>
    </row>
    <row r="3006" spans="1:19" x14ac:dyDescent="0.25">
      <c r="A3006" s="1" t="s">
        <v>3441</v>
      </c>
      <c r="B3006" s="1" t="s">
        <v>217</v>
      </c>
      <c r="C3006" s="1" t="s">
        <v>194</v>
      </c>
      <c r="D3006" s="1" t="str">
        <f>VLOOKUP(C3006,Products[],2,FALSE)</f>
        <v>Pens Mini 388</v>
      </c>
      <c r="E3006" s="1" t="str">
        <f>VLOOKUP(Orders[[#This Row],[ProductID]],Products[],3,FALSE)</f>
        <v>Office Supplies</v>
      </c>
      <c r="F3006" s="1" t="s">
        <v>42</v>
      </c>
      <c r="G3006" s="1" t="str">
        <f>_xlfn.XLOOKUP(Orders[[#This Row],[CustomerID]],'Customers'!A:A,'Customers'!E:E)</f>
        <v>consumer</v>
      </c>
      <c r="H3006" s="2">
        <v>45354</v>
      </c>
      <c r="I3006" s="2">
        <v>45353</v>
      </c>
      <c r="J3006">
        <v>11</v>
      </c>
      <c r="K3006">
        <v>2540.02</v>
      </c>
      <c r="L3006">
        <v>0</v>
      </c>
      <c r="M3006" s="1" t="s">
        <v>20</v>
      </c>
      <c r="N3006" s="1" t="s">
        <v>34</v>
      </c>
      <c r="O3006" s="1" t="s">
        <v>29</v>
      </c>
      <c r="P3006" s="3">
        <f>Orders[[#This Row],[Quantity]]*Orders[[#This Row],[UnitPrice]]*(1-Orders[[#This Row],[Discount]])</f>
        <v>27940.22</v>
      </c>
      <c r="Q3006" s="1" t="str">
        <f>IF(AND(Orders[[#This Row],[Order Value]]&gt;50000,Orders[[#This Row],[Status]]="Completed"),"Yes","No")</f>
        <v>No</v>
      </c>
      <c r="R3006" s="1" t="str">
        <f>IF(OR(Orders[[#This Row],[Region]]="Dhaka",Orders[[#This Row],[Region]]="Chattogram"),"Priority","Standard")</f>
        <v>Priority</v>
      </c>
      <c r="S3006" s="1" t="str">
        <f>_xlfn.CONCAT(Orders[[#This Row],[OrderID]],Orders[[#This Row],[CustomerID]],Orders[[#This Row],[Order Value]])</f>
        <v>O01864C016827940.22</v>
      </c>
    </row>
    <row r="3007" spans="1:19" x14ac:dyDescent="0.25">
      <c r="A3007" s="1" t="s">
        <v>3442</v>
      </c>
      <c r="B3007" s="1" t="s">
        <v>1022</v>
      </c>
      <c r="C3007" s="1" t="s">
        <v>76</v>
      </c>
      <c r="D3007" s="1" t="str">
        <f>VLOOKUP(C3007,Products[],2,FALSE)</f>
        <v>Mobile Accessories Mini 994</v>
      </c>
      <c r="E3007" s="1" t="str">
        <f>VLOOKUP(Orders[[#This Row],[ProductID]],Products[],3,FALSE)</f>
        <v>Electronics</v>
      </c>
      <c r="F3007" s="1" t="s">
        <v>19</v>
      </c>
      <c r="G3007" s="1" t="str">
        <f>_xlfn.XLOOKUP(Orders[[#This Row],[CustomerID]],'Customers'!A:A,'Customers'!E:E)</f>
        <v>Consumer</v>
      </c>
      <c r="H3007" s="2">
        <v>45933</v>
      </c>
      <c r="I3007" s="2">
        <v>45941</v>
      </c>
      <c r="J3007">
        <v>11</v>
      </c>
      <c r="K3007">
        <v>5381</v>
      </c>
      <c r="L3007">
        <v>0</v>
      </c>
      <c r="M3007" s="1" t="s">
        <v>52</v>
      </c>
      <c r="N3007" s="1" t="s">
        <v>15</v>
      </c>
      <c r="O3007" s="1" t="s">
        <v>21</v>
      </c>
      <c r="P3007" s="3">
        <f>Orders[[#This Row],[Quantity]]*Orders[[#This Row],[UnitPrice]]*(1-Orders[[#This Row],[Discount]])</f>
        <v>59191</v>
      </c>
      <c r="Q3007" s="1" t="str">
        <f>IF(AND(Orders[[#This Row],[Order Value]]&gt;50000,Orders[[#This Row],[Status]]="Completed"),"Yes","No")</f>
        <v>No</v>
      </c>
      <c r="R3007" s="1" t="str">
        <f>IF(OR(Orders[[#This Row],[Region]]="Dhaka",Orders[[#This Row],[Region]]="Chattogram"),"Priority","Standard")</f>
        <v>Priority</v>
      </c>
      <c r="S3007" s="1" t="str">
        <f>_xlfn.CONCAT(Orders[[#This Row],[OrderID]],Orders[[#This Row],[CustomerID]],Orders[[#This Row],[Order Value]])</f>
        <v>O03969C041159191</v>
      </c>
    </row>
    <row r="3008" spans="1:19" x14ac:dyDescent="0.25">
      <c r="A3008" s="1" t="s">
        <v>3443</v>
      </c>
      <c r="B3008" s="1" t="s">
        <v>823</v>
      </c>
      <c r="C3008" s="1" t="s">
        <v>27</v>
      </c>
      <c r="D3008" s="1" t="str">
        <f>VLOOKUP(C3008,Products[],2,FALSE)</f>
        <v>Women Eco 225</v>
      </c>
      <c r="E3008" s="1" t="str">
        <f>VLOOKUP(Orders[[#This Row],[ProductID]],Products[],3,FALSE)</f>
        <v>Apparel</v>
      </c>
      <c r="F3008" s="1" t="s">
        <v>59</v>
      </c>
      <c r="G3008" s="1" t="str">
        <f>_xlfn.XLOOKUP(Orders[[#This Row],[CustomerID]],'Customers'!A:A,'Customers'!E:E)</f>
        <v>Home Office</v>
      </c>
      <c r="H3008" s="2">
        <v>45706</v>
      </c>
      <c r="I3008" s="2">
        <v>45718</v>
      </c>
      <c r="J3008">
        <v>7</v>
      </c>
      <c r="K3008">
        <v>3253.86</v>
      </c>
      <c r="L3008">
        <v>0</v>
      </c>
      <c r="M3008" s="1" t="s">
        <v>14</v>
      </c>
      <c r="N3008" s="1" t="s">
        <v>15</v>
      </c>
      <c r="O3008" s="1" t="s">
        <v>24</v>
      </c>
      <c r="P3008" s="3">
        <f>Orders[[#This Row],[Quantity]]*Orders[[#This Row],[UnitPrice]]*(1-Orders[[#This Row],[Discount]])</f>
        <v>22777.02</v>
      </c>
      <c r="Q3008" s="1" t="str">
        <f>IF(AND(Orders[[#This Row],[Order Value]]&gt;50000,Orders[[#This Row],[Status]]="Completed"),"Yes","No")</f>
        <v>No</v>
      </c>
      <c r="R3008" s="1" t="str">
        <f>IF(OR(Orders[[#This Row],[Region]]="Dhaka",Orders[[#This Row],[Region]]="Chattogram"),"Priority","Standard")</f>
        <v>Standard</v>
      </c>
      <c r="S3008" s="1" t="str">
        <f>_xlfn.CONCAT(Orders[[#This Row],[OrderID]],Orders[[#This Row],[CustomerID]],Orders[[#This Row],[Order Value]])</f>
        <v>O02450C014622777.02</v>
      </c>
    </row>
    <row r="3009" spans="1:19" x14ac:dyDescent="0.25">
      <c r="A3009" s="1" t="s">
        <v>3444</v>
      </c>
      <c r="B3009" s="1" t="s">
        <v>1104</v>
      </c>
      <c r="C3009" s="1" t="s">
        <v>194</v>
      </c>
      <c r="D3009" s="1" t="str">
        <f>VLOOKUP(C3009,Products[],2,FALSE)</f>
        <v>Pens Mini 388</v>
      </c>
      <c r="E3009" s="1" t="str">
        <f>VLOOKUP(Orders[[#This Row],[ProductID]],Products[],3,FALSE)</f>
        <v>Office Supplies</v>
      </c>
      <c r="F3009" s="1" t="s">
        <v>51</v>
      </c>
      <c r="G3009" s="1" t="str">
        <f>_xlfn.XLOOKUP(Orders[[#This Row],[CustomerID]],'Customers'!A:A,'Customers'!E:E)</f>
        <v>SMB</v>
      </c>
      <c r="H3009" s="2">
        <v>45368</v>
      </c>
      <c r="I3009" s="2">
        <v>45378</v>
      </c>
      <c r="J3009">
        <v>24</v>
      </c>
      <c r="K3009">
        <v>267.13</v>
      </c>
      <c r="L3009">
        <v>0.05</v>
      </c>
      <c r="M3009" s="1" t="s">
        <v>52</v>
      </c>
      <c r="N3009" s="1" t="s">
        <v>84</v>
      </c>
      <c r="O3009" s="1" t="s">
        <v>29</v>
      </c>
      <c r="P3009" s="3">
        <f>Orders[[#This Row],[Quantity]]*Orders[[#This Row],[UnitPrice]]*(1-Orders[[#This Row],[Discount]])</f>
        <v>6090.5639999999994</v>
      </c>
      <c r="Q3009" s="1" t="str">
        <f>IF(AND(Orders[[#This Row],[Order Value]]&gt;50000,Orders[[#This Row],[Status]]="Completed"),"Yes","No")</f>
        <v>No</v>
      </c>
      <c r="R3009" s="1" t="str">
        <f>IF(OR(Orders[[#This Row],[Region]]="Dhaka",Orders[[#This Row],[Region]]="Chattogram"),"Priority","Standard")</f>
        <v>Priority</v>
      </c>
      <c r="S3009" s="1" t="str">
        <f>_xlfn.CONCAT(Orders[[#This Row],[OrderID]],Orders[[#This Row],[CustomerID]],Orders[[#This Row],[Order Value]])</f>
        <v>O00513C01356090.564</v>
      </c>
    </row>
    <row r="3010" spans="1:19" x14ac:dyDescent="0.25">
      <c r="A3010" s="1" t="s">
        <v>3445</v>
      </c>
      <c r="B3010" s="1" t="s">
        <v>1291</v>
      </c>
      <c r="C3010" s="1" t="s">
        <v>18</v>
      </c>
      <c r="D3010" s="1" t="str">
        <f>VLOOKUP(C3010,Products[],2,FALSE)</f>
        <v>Labels Deluxe 800</v>
      </c>
      <c r="E3010" s="1" t="str">
        <f>VLOOKUP(Orders[[#This Row],[ProductID]],Products[],3,FALSE)</f>
        <v>Office Supplies</v>
      </c>
      <c r="F3010" s="1" t="s">
        <v>79</v>
      </c>
      <c r="G3010" s="1" t="str">
        <f>_xlfn.XLOOKUP(Orders[[#This Row],[CustomerID]],'Customers'!A:A,'Customers'!E:E)</f>
        <v>Home Office</v>
      </c>
      <c r="H3010" s="2">
        <v>45469</v>
      </c>
      <c r="I3010" s="2">
        <v>45482</v>
      </c>
      <c r="J3010">
        <v>12</v>
      </c>
      <c r="K3010">
        <v>5497.74</v>
      </c>
      <c r="L3010">
        <v>0</v>
      </c>
      <c r="M3010" s="1" t="s">
        <v>20</v>
      </c>
      <c r="N3010" s="1" t="s">
        <v>15</v>
      </c>
      <c r="O3010" s="1" t="s">
        <v>21</v>
      </c>
      <c r="P3010" s="3">
        <f>Orders[[#This Row],[Quantity]]*Orders[[#This Row],[UnitPrice]]*(1-Orders[[#This Row],[Discount]])</f>
        <v>65972.88</v>
      </c>
      <c r="Q3010" s="1" t="str">
        <f>IF(AND(Orders[[#This Row],[Order Value]]&gt;50000,Orders[[#This Row],[Status]]="Completed"),"Yes","No")</f>
        <v>No</v>
      </c>
      <c r="R3010" s="1" t="str">
        <f>IF(OR(Orders[[#This Row],[Region]]="Dhaka",Orders[[#This Row],[Region]]="Chattogram"),"Priority","Standard")</f>
        <v>Priority</v>
      </c>
      <c r="S3010" s="1" t="str">
        <f>_xlfn.CONCAT(Orders[[#This Row],[OrderID]],Orders[[#This Row],[CustomerID]],Orders[[#This Row],[Order Value]])</f>
        <v>O00135C030865972.88</v>
      </c>
    </row>
    <row r="3011" spans="1:19" x14ac:dyDescent="0.25">
      <c r="A3011" s="1" t="s">
        <v>3446</v>
      </c>
      <c r="B3011" s="1" t="s">
        <v>384</v>
      </c>
      <c r="C3011" s="1" t="s">
        <v>138</v>
      </c>
      <c r="D3011" s="1" t="str">
        <f>VLOOKUP(C3011,Products[],2,FALSE)</f>
        <v>Pens Deluxe 654</v>
      </c>
      <c r="E3011" s="1" t="str">
        <f>VLOOKUP(Orders[[#This Row],[ProductID]],Products[],3,FALSE)</f>
        <v>Office Supplies</v>
      </c>
      <c r="F3011" s="1" t="s">
        <v>105</v>
      </c>
      <c r="G3011" s="1" t="str">
        <f>_xlfn.XLOOKUP(Orders[[#This Row],[CustomerID]],'Customers'!A:A,'Customers'!E:E)</f>
        <v>Home Office</v>
      </c>
      <c r="H3011" s="2">
        <v>45408</v>
      </c>
      <c r="I3011" s="2">
        <v>45415</v>
      </c>
      <c r="J3011">
        <v>10</v>
      </c>
      <c r="K3011">
        <v>900.86</v>
      </c>
      <c r="L3011">
        <v>0</v>
      </c>
      <c r="M3011" s="1" t="s">
        <v>52</v>
      </c>
      <c r="N3011" s="1" t="s">
        <v>15</v>
      </c>
      <c r="O3011" s="1" t="s">
        <v>24</v>
      </c>
      <c r="P3011" s="3">
        <f>Orders[[#This Row],[Quantity]]*Orders[[#This Row],[UnitPrice]]*(1-Orders[[#This Row],[Discount]])</f>
        <v>9008.6</v>
      </c>
      <c r="Q3011" s="1" t="str">
        <f>IF(AND(Orders[[#This Row],[Order Value]]&gt;50000,Orders[[#This Row],[Status]]="Completed"),"Yes","No")</f>
        <v>No</v>
      </c>
      <c r="R3011" s="1" t="str">
        <f>IF(OR(Orders[[#This Row],[Region]]="Dhaka",Orders[[#This Row],[Region]]="Chattogram"),"Priority","Standard")</f>
        <v>Priority</v>
      </c>
      <c r="S3011" s="1" t="str">
        <f>_xlfn.CONCAT(Orders[[#This Row],[OrderID]],Orders[[#This Row],[CustomerID]],Orders[[#This Row],[Order Value]])</f>
        <v>O02972C00149008.6</v>
      </c>
    </row>
    <row r="3012" spans="1:19" x14ac:dyDescent="0.25">
      <c r="A3012" s="1" t="s">
        <v>3447</v>
      </c>
      <c r="B3012" s="1" t="s">
        <v>302</v>
      </c>
      <c r="C3012" s="1" t="s">
        <v>162</v>
      </c>
      <c r="D3012" s="1" t="str">
        <f>VLOOKUP(C3012,Products[],2,FALSE)</f>
        <v>Binders Lite 852</v>
      </c>
      <c r="E3012" s="1" t="str">
        <f>VLOOKUP(Orders[[#This Row],[ProductID]],Products[],3,FALSE)</f>
        <v>Office Supplies</v>
      </c>
      <c r="F3012" s="1" t="s">
        <v>63</v>
      </c>
      <c r="G3012" s="1" t="str">
        <f>_xlfn.XLOOKUP(Orders[[#This Row],[CustomerID]],'Customers'!A:A,'Customers'!E:E)</f>
        <v>consumer</v>
      </c>
      <c r="H3012" s="2">
        <v>45671</v>
      </c>
      <c r="I3012" s="2">
        <v>45684</v>
      </c>
      <c r="J3012">
        <v>4</v>
      </c>
      <c r="K3012">
        <v>5070.66</v>
      </c>
      <c r="L3012">
        <v>0.2</v>
      </c>
      <c r="M3012" s="1" t="s">
        <v>14</v>
      </c>
      <c r="N3012" s="1" t="s">
        <v>34</v>
      </c>
      <c r="O3012" s="1" t="s">
        <v>35</v>
      </c>
      <c r="P3012" s="3">
        <f>Orders[[#This Row],[Quantity]]*Orders[[#This Row],[UnitPrice]]*(1-Orders[[#This Row],[Discount]])</f>
        <v>16226.112000000001</v>
      </c>
      <c r="Q3012" s="1" t="str">
        <f>IF(AND(Orders[[#This Row],[Order Value]]&gt;50000,Orders[[#This Row],[Status]]="Completed"),"Yes","No")</f>
        <v>No</v>
      </c>
      <c r="R3012" s="1" t="str">
        <f>IF(OR(Orders[[#This Row],[Region]]="Dhaka",Orders[[#This Row],[Region]]="Chattogram"),"Priority","Standard")</f>
        <v>Standard</v>
      </c>
      <c r="S3012" s="1" t="str">
        <f>_xlfn.CONCAT(Orders[[#This Row],[OrderID]],Orders[[#This Row],[CustomerID]],Orders[[#This Row],[Order Value]])</f>
        <v>O05807C032616226.112</v>
      </c>
    </row>
    <row r="3013" spans="1:19" x14ac:dyDescent="0.25">
      <c r="A3013" s="1" t="s">
        <v>3448</v>
      </c>
      <c r="B3013" s="1" t="s">
        <v>817</v>
      </c>
      <c r="C3013" s="1" t="s">
        <v>108</v>
      </c>
      <c r="D3013" s="1" t="str">
        <f>VLOOKUP(C3013,Products[],2,FALSE)</f>
        <v>Men Max 446</v>
      </c>
      <c r="E3013" s="1" t="str">
        <f>VLOOKUP(Orders[[#This Row],[ProductID]],Products[],3,FALSE)</f>
        <v>Apparel</v>
      </c>
      <c r="F3013" s="1" t="s">
        <v>63</v>
      </c>
      <c r="G3013" s="1" t="str">
        <f>_xlfn.XLOOKUP(Orders[[#This Row],[CustomerID]],'Customers'!A:A,'Customers'!E:E)</f>
        <v>Consumer</v>
      </c>
      <c r="H3013" s="2">
        <v>45772</v>
      </c>
      <c r="I3013" s="2">
        <v>45774</v>
      </c>
      <c r="J3013">
        <v>22</v>
      </c>
      <c r="K3013">
        <v>6536.99</v>
      </c>
      <c r="L3013">
        <v>0.05</v>
      </c>
      <c r="M3013" s="1" t="s">
        <v>52</v>
      </c>
      <c r="N3013" s="1" t="s">
        <v>34</v>
      </c>
      <c r="O3013" s="1" t="s">
        <v>35</v>
      </c>
      <c r="P3013" s="3">
        <f>Orders[[#This Row],[Quantity]]*Orders[[#This Row],[UnitPrice]]*(1-Orders[[#This Row],[Discount]])</f>
        <v>136623.09099999999</v>
      </c>
      <c r="Q3013" s="1" t="str">
        <f>IF(AND(Orders[[#This Row],[Order Value]]&gt;50000,Orders[[#This Row],[Status]]="Completed"),"Yes","No")</f>
        <v>Yes</v>
      </c>
      <c r="R3013" s="1" t="str">
        <f>IF(OR(Orders[[#This Row],[Region]]="Dhaka",Orders[[#This Row],[Region]]="Chattogram"),"Priority","Standard")</f>
        <v>Priority</v>
      </c>
      <c r="S3013" s="1" t="str">
        <f>_xlfn.CONCAT(Orders[[#This Row],[OrderID]],Orders[[#This Row],[CustomerID]],Orders[[#This Row],[Order Value]])</f>
        <v>O04252C0447136623.091</v>
      </c>
    </row>
    <row r="3014" spans="1:19" x14ac:dyDescent="0.25">
      <c r="A3014" s="1" t="s">
        <v>3449</v>
      </c>
      <c r="B3014" s="1" t="s">
        <v>198</v>
      </c>
      <c r="C3014" s="1" t="s">
        <v>157</v>
      </c>
      <c r="D3014" s="1" t="str">
        <f>VLOOKUP(C3014,Products[],2,FALSE)</f>
        <v>Snacks Deluxe 862</v>
      </c>
      <c r="E3014" s="1" t="str">
        <f>VLOOKUP(Orders[[#This Row],[ProductID]],Products[],3,FALSE)</f>
        <v>Groceries</v>
      </c>
      <c r="F3014" s="1" t="s">
        <v>19</v>
      </c>
      <c r="G3014" s="1" t="str">
        <f>_xlfn.XLOOKUP(Orders[[#This Row],[CustomerID]],'Customers'!A:A,'Customers'!E:E)</f>
        <v>Home Office</v>
      </c>
      <c r="H3014" s="2">
        <v>45724</v>
      </c>
      <c r="I3014" s="2">
        <v>45726</v>
      </c>
      <c r="J3014">
        <v>8</v>
      </c>
      <c r="K3014">
        <v>470.93</v>
      </c>
      <c r="L3014">
        <v>0.15</v>
      </c>
      <c r="M3014" s="1" t="s">
        <v>39</v>
      </c>
      <c r="N3014" s="1" t="s">
        <v>34</v>
      </c>
      <c r="O3014" s="1" t="s">
        <v>21</v>
      </c>
      <c r="P3014" s="3">
        <f>Orders[[#This Row],[Quantity]]*Orders[[#This Row],[UnitPrice]]*(1-Orders[[#This Row],[Discount]])</f>
        <v>3202.3240000000001</v>
      </c>
      <c r="Q3014" s="1" t="str">
        <f>IF(AND(Orders[[#This Row],[Order Value]]&gt;50000,Orders[[#This Row],[Status]]="Completed"),"Yes","No")</f>
        <v>No</v>
      </c>
      <c r="R3014" s="1" t="str">
        <f>IF(OR(Orders[[#This Row],[Region]]="Dhaka",Orders[[#This Row],[Region]]="Chattogram"),"Priority","Standard")</f>
        <v>Standard</v>
      </c>
      <c r="S3014" s="1" t="str">
        <f>_xlfn.CONCAT(Orders[[#This Row],[OrderID]],Orders[[#This Row],[CustomerID]],Orders[[#This Row],[Order Value]])</f>
        <v>O03776C00463202.324</v>
      </c>
    </row>
    <row r="3015" spans="1:19" x14ac:dyDescent="0.25">
      <c r="A3015" s="1" t="s">
        <v>3450</v>
      </c>
      <c r="B3015" s="1" t="s">
        <v>931</v>
      </c>
      <c r="C3015" s="1" t="s">
        <v>473</v>
      </c>
      <c r="D3015" s="1" t="str">
        <f>VLOOKUP(C3015,Products[],2,FALSE)</f>
        <v>Laptops Prime 770</v>
      </c>
      <c r="E3015" s="1" t="str">
        <f>VLOOKUP(Orders[[#This Row],[ProductID]],Products[],3,FALSE)</f>
        <v>Electronics</v>
      </c>
      <c r="F3015" s="1" t="s">
        <v>59</v>
      </c>
      <c r="G3015" s="1" t="str">
        <f>_xlfn.XLOOKUP(Orders[[#This Row],[CustomerID]],'Customers'!A:A,'Customers'!E:E)</f>
        <v>Home Office</v>
      </c>
      <c r="H3015" s="2">
        <v>45565</v>
      </c>
      <c r="I3015" s="2">
        <v>45572</v>
      </c>
      <c r="J3015">
        <v>17</v>
      </c>
      <c r="K3015">
        <v>6631.05</v>
      </c>
      <c r="L3015">
        <v>0.05</v>
      </c>
      <c r="M3015" s="1" t="s">
        <v>39</v>
      </c>
      <c r="N3015" s="1" t="s">
        <v>84</v>
      </c>
      <c r="O3015" s="1" t="s">
        <v>35</v>
      </c>
      <c r="P3015" s="3">
        <f>Orders[[#This Row],[Quantity]]*Orders[[#This Row],[UnitPrice]]*(1-Orders[[#This Row],[Discount]])</f>
        <v>107091.4575</v>
      </c>
      <c r="Q3015" s="1" t="str">
        <f>IF(AND(Orders[[#This Row],[Order Value]]&gt;50000,Orders[[#This Row],[Status]]="Completed"),"Yes","No")</f>
        <v>No</v>
      </c>
      <c r="R3015" s="1" t="str">
        <f>IF(OR(Orders[[#This Row],[Region]]="Dhaka",Orders[[#This Row],[Region]]="Chattogram"),"Priority","Standard")</f>
        <v>Standard</v>
      </c>
      <c r="S3015" s="1" t="str">
        <f>_xlfn.CONCAT(Orders[[#This Row],[OrderID]],Orders[[#This Row],[CustomerID]],Orders[[#This Row],[Order Value]])</f>
        <v>O01039C0038107091.4575</v>
      </c>
    </row>
    <row r="3016" spans="1:19" x14ac:dyDescent="0.25">
      <c r="A3016" s="1" t="s">
        <v>3451</v>
      </c>
      <c r="B3016" s="1" t="s">
        <v>1000</v>
      </c>
      <c r="C3016" s="1" t="s">
        <v>22</v>
      </c>
      <c r="D3016" s="1" t="str">
        <f>VLOOKUP(C3016,Products[],2,FALSE)</f>
        <v>Laptops Lite 159</v>
      </c>
      <c r="E3016" s="1" t="str">
        <f>VLOOKUP(Orders[[#This Row],[ProductID]],Products[],3,FALSE)</f>
        <v>Electronics</v>
      </c>
      <c r="F3016" s="1" t="s">
        <v>33</v>
      </c>
      <c r="G3016" s="1" t="str">
        <f>_xlfn.XLOOKUP(Orders[[#This Row],[CustomerID]],'Customers'!A:A,'Customers'!E:E)</f>
        <v>Home Office</v>
      </c>
      <c r="H3016" s="2">
        <v>45333</v>
      </c>
      <c r="I3016" s="2">
        <v>45340</v>
      </c>
      <c r="J3016">
        <v>7</v>
      </c>
      <c r="K3016">
        <v>1181.0999999999999</v>
      </c>
      <c r="L3016">
        <v>0</v>
      </c>
      <c r="M3016" s="1" t="s">
        <v>52</v>
      </c>
      <c r="N3016" s="1" t="s">
        <v>84</v>
      </c>
      <c r="O3016" s="1" t="s">
        <v>24</v>
      </c>
      <c r="P3016" s="3">
        <f>Orders[[#This Row],[Quantity]]*Orders[[#This Row],[UnitPrice]]*(1-Orders[[#This Row],[Discount]])</f>
        <v>8267.6999999999989</v>
      </c>
      <c r="Q3016" s="1" t="str">
        <f>IF(AND(Orders[[#This Row],[Order Value]]&gt;50000,Orders[[#This Row],[Status]]="Completed"),"Yes","No")</f>
        <v>No</v>
      </c>
      <c r="R3016" s="1" t="str">
        <f>IF(OR(Orders[[#This Row],[Region]]="Dhaka",Orders[[#This Row],[Region]]="Chattogram"),"Priority","Standard")</f>
        <v>Priority</v>
      </c>
      <c r="S3016" s="1" t="str">
        <f>_xlfn.CONCAT(Orders[[#This Row],[OrderID]],Orders[[#This Row],[CustomerID]],Orders[[#This Row],[Order Value]])</f>
        <v>O05901C04058267.7</v>
      </c>
    </row>
    <row r="3017" spans="1:19" x14ac:dyDescent="0.25">
      <c r="A3017" s="1" t="s">
        <v>3452</v>
      </c>
      <c r="B3017" s="1" t="s">
        <v>929</v>
      </c>
      <c r="C3017" s="1" t="s">
        <v>50</v>
      </c>
      <c r="D3017" s="1" t="str">
        <f>VLOOKUP(C3017,Products[],2,FALSE)</f>
        <v>Kids Pro 311</v>
      </c>
      <c r="E3017" s="1" t="str">
        <f>VLOOKUP(Orders[[#This Row],[ProductID]],Products[],3,FALSE)</f>
        <v>Apparel</v>
      </c>
      <c r="F3017" s="1" t="s">
        <v>33</v>
      </c>
      <c r="G3017" s="1" t="str">
        <f>_xlfn.XLOOKUP(Orders[[#This Row],[CustomerID]],'Customers'!A:A,'Customers'!E:E)</f>
        <v>SMB</v>
      </c>
      <c r="H3017" s="2">
        <v>45764</v>
      </c>
      <c r="I3017" s="2">
        <v>45772</v>
      </c>
      <c r="J3017">
        <v>10</v>
      </c>
      <c r="K3017">
        <v>6164.53</v>
      </c>
      <c r="L3017">
        <v>0.2</v>
      </c>
      <c r="M3017" s="1" t="s">
        <v>52</v>
      </c>
      <c r="N3017" s="1" t="s">
        <v>34</v>
      </c>
      <c r="O3017" s="1" t="s">
        <v>24</v>
      </c>
      <c r="P3017" s="3">
        <f>Orders[[#This Row],[Quantity]]*Orders[[#This Row],[UnitPrice]]*(1-Orders[[#This Row],[Discount]])</f>
        <v>49316.24</v>
      </c>
      <c r="Q3017" s="1" t="str">
        <f>IF(AND(Orders[[#This Row],[Order Value]]&gt;50000,Orders[[#This Row],[Status]]="Completed"),"Yes","No")</f>
        <v>No</v>
      </c>
      <c r="R3017" s="1" t="str">
        <f>IF(OR(Orders[[#This Row],[Region]]="Dhaka",Orders[[#This Row],[Region]]="Chattogram"),"Priority","Standard")</f>
        <v>Priority</v>
      </c>
      <c r="S3017" s="1" t="str">
        <f>_xlfn.CONCAT(Orders[[#This Row],[OrderID]],Orders[[#This Row],[CustomerID]],Orders[[#This Row],[Order Value]])</f>
        <v>O05842C005049316.24</v>
      </c>
    </row>
    <row r="3018" spans="1:19" x14ac:dyDescent="0.25">
      <c r="A3018" s="1" t="s">
        <v>3453</v>
      </c>
      <c r="B3018" s="1" t="s">
        <v>556</v>
      </c>
      <c r="C3018" s="1" t="s">
        <v>284</v>
      </c>
      <c r="D3018" s="1" t="str">
        <f>VLOOKUP(C3018,Products[],2,FALSE)</f>
        <v>Labels Lite 562</v>
      </c>
      <c r="E3018" s="1" t="str">
        <f>VLOOKUP(Orders[[#This Row],[ProductID]],Products[],3,FALSE)</f>
        <v>Office Supplies</v>
      </c>
      <c r="F3018" s="1" t="s">
        <v>79</v>
      </c>
      <c r="G3018" s="1" t="str">
        <f>_xlfn.XLOOKUP(Orders[[#This Row],[CustomerID]],'Customers'!A:A,'Customers'!E:E)</f>
        <v>SMB</v>
      </c>
      <c r="H3018" s="2">
        <v>45818</v>
      </c>
      <c r="I3018" s="2">
        <v>45824</v>
      </c>
      <c r="J3018">
        <v>19</v>
      </c>
      <c r="K3018">
        <v>6760.16</v>
      </c>
      <c r="L3018">
        <v>0.05</v>
      </c>
      <c r="M3018" s="1" t="s">
        <v>14</v>
      </c>
      <c r="N3018" s="1" t="s">
        <v>84</v>
      </c>
      <c r="O3018" s="1" t="s">
        <v>24</v>
      </c>
      <c r="P3018" s="3">
        <f>Orders[[#This Row],[Quantity]]*Orders[[#This Row],[UnitPrice]]*(1-Orders[[#This Row],[Discount]])</f>
        <v>122020.88799999999</v>
      </c>
      <c r="Q3018" s="1" t="str">
        <f>IF(AND(Orders[[#This Row],[Order Value]]&gt;50000,Orders[[#This Row],[Status]]="Completed"),"Yes","No")</f>
        <v>No</v>
      </c>
      <c r="R3018" s="1" t="str">
        <f>IF(OR(Orders[[#This Row],[Region]]="Dhaka",Orders[[#This Row],[Region]]="Chattogram"),"Priority","Standard")</f>
        <v>Standard</v>
      </c>
      <c r="S3018" s="1" t="str">
        <f>_xlfn.CONCAT(Orders[[#This Row],[OrderID]],Orders[[#This Row],[CustomerID]],Orders[[#This Row],[Order Value]])</f>
        <v>O00926C0261122020.888</v>
      </c>
    </row>
    <row r="3019" spans="1:19" hidden="1" x14ac:dyDescent="0.25">
      <c r="A3019" s="1" t="s">
        <v>3454</v>
      </c>
      <c r="B3019" s="1" t="s">
        <v>341</v>
      </c>
      <c r="C3019" s="1" t="s">
        <v>181</v>
      </c>
      <c r="D3019" s="1" t="e">
        <f>VLOOKUP(C3019,Products[],2,FALSE)</f>
        <v>#N/A</v>
      </c>
      <c r="E3019" s="1" t="e">
        <f>VLOOKUP(Orders[[#This Row],[ProductID]],Products[],3,FALSE)</f>
        <v>#N/A</v>
      </c>
      <c r="F3019" s="1" t="s">
        <v>23</v>
      </c>
      <c r="G3019" s="1" t="str">
        <f>_xlfn.XLOOKUP(Orders[[#This Row],[CustomerID]],'Customers'!A:A,'Customers'!E:E)</f>
        <v>SMB</v>
      </c>
      <c r="H3019" s="2">
        <v>45336</v>
      </c>
      <c r="I3019" s="2">
        <v>45340</v>
      </c>
      <c r="J3019">
        <v>14</v>
      </c>
      <c r="K3019">
        <v>4717.4799999999996</v>
      </c>
      <c r="L3019">
        <v>0</v>
      </c>
      <c r="M3019" s="1" t="s">
        <v>14</v>
      </c>
      <c r="N3019" s="1" t="s">
        <v>34</v>
      </c>
      <c r="O3019" s="1" t="s">
        <v>21</v>
      </c>
      <c r="P3019" s="3">
        <f>Orders[[#This Row],[Quantity]]*Orders[[#This Row],[UnitPrice]]*(1-Orders[[#This Row],[Discount]])</f>
        <v>66044.72</v>
      </c>
      <c r="Q3019" s="1" t="str">
        <f>IF(AND(Orders[[#This Row],[Order Value]]&gt;50000,Orders[[#This Row],[Status]]="Completed"),"Yes","No")</f>
        <v>Yes</v>
      </c>
      <c r="R3019" s="1" t="str">
        <f>IF(OR(Orders[[#This Row],[Region]]="Dhaka",Orders[[#This Row],[Region]]="Chattogram"),"Priority","Standard")</f>
        <v>Standard</v>
      </c>
      <c r="S3019" s="1" t="str">
        <f>_xlfn.CONCAT(Orders[[#This Row],[OrderID]],Orders[[#This Row],[CustomerID]],Orders[[#This Row],[Order Value]])</f>
        <v>O03471C020166044.72</v>
      </c>
    </row>
    <row r="3020" spans="1:19" x14ac:dyDescent="0.25">
      <c r="A3020" s="1" t="s">
        <v>3455</v>
      </c>
      <c r="B3020" s="1" t="s">
        <v>1153</v>
      </c>
      <c r="C3020" s="1" t="s">
        <v>78</v>
      </c>
      <c r="D3020" s="1" t="str">
        <f>VLOOKUP(C3020,Products[],2,FALSE)</f>
        <v>Personal Care Eco 185</v>
      </c>
      <c r="E3020" s="1" t="str">
        <f>VLOOKUP(Orders[[#This Row],[ProductID]],Products[],3,FALSE)</f>
        <v>Groceries</v>
      </c>
      <c r="F3020" s="1" t="s">
        <v>47</v>
      </c>
      <c r="G3020" s="1" t="str">
        <f>_xlfn.XLOOKUP(Orders[[#This Row],[CustomerID]],'Customers'!A:A,'Customers'!E:E)</f>
        <v>Consumer</v>
      </c>
      <c r="H3020" s="2">
        <v>45926</v>
      </c>
      <c r="I3020" s="2">
        <v>45928</v>
      </c>
      <c r="J3020">
        <v>3</v>
      </c>
      <c r="K3020">
        <v>3694.82</v>
      </c>
      <c r="L3020">
        <v>0.1</v>
      </c>
      <c r="M3020" s="1" t="s">
        <v>39</v>
      </c>
      <c r="N3020" s="1" t="s">
        <v>28</v>
      </c>
      <c r="O3020" s="1" t="s">
        <v>24</v>
      </c>
      <c r="P3020" s="3">
        <f>Orders[[#This Row],[Quantity]]*Orders[[#This Row],[UnitPrice]]*(1-Orders[[#This Row],[Discount]])</f>
        <v>9976.014000000001</v>
      </c>
      <c r="Q3020" s="1" t="str">
        <f>IF(AND(Orders[[#This Row],[Order Value]]&gt;50000,Orders[[#This Row],[Status]]="Completed"),"Yes","No")</f>
        <v>No</v>
      </c>
      <c r="R3020" s="1" t="str">
        <f>IF(OR(Orders[[#This Row],[Region]]="Dhaka",Orders[[#This Row],[Region]]="Chattogram"),"Priority","Standard")</f>
        <v>Standard</v>
      </c>
      <c r="S3020" s="1" t="str">
        <f>_xlfn.CONCAT(Orders[[#This Row],[OrderID]],Orders[[#This Row],[CustomerID]],Orders[[#This Row],[Order Value]])</f>
        <v>O05645C00049976.014</v>
      </c>
    </row>
    <row r="3021" spans="1:19" x14ac:dyDescent="0.25">
      <c r="A3021" s="1" t="s">
        <v>3456</v>
      </c>
      <c r="B3021" s="1" t="s">
        <v>223</v>
      </c>
      <c r="C3021" s="1" t="s">
        <v>178</v>
      </c>
      <c r="D3021" s="1" t="str">
        <f>VLOOKUP(C3021,Products[],2,FALSE)</f>
        <v>Personal Care Mini 570</v>
      </c>
      <c r="E3021" s="1" t="str">
        <f>VLOOKUP(Orders[[#This Row],[ProductID]],Products[],3,FALSE)</f>
        <v>Groceries</v>
      </c>
      <c r="F3021" s="1" t="s">
        <v>125</v>
      </c>
      <c r="G3021" s="1" t="str">
        <f>_xlfn.XLOOKUP(Orders[[#This Row],[CustomerID]],'Customers'!A:A,'Customers'!E:E)</f>
        <v>Consumer</v>
      </c>
      <c r="H3021" s="2">
        <v>45926</v>
      </c>
      <c r="I3021" s="2">
        <v>45929</v>
      </c>
      <c r="J3021">
        <v>16</v>
      </c>
      <c r="K3021">
        <v>386.02</v>
      </c>
      <c r="L3021">
        <v>0</v>
      </c>
      <c r="M3021" s="1" t="s">
        <v>52</v>
      </c>
      <c r="N3021" s="1" t="s">
        <v>34</v>
      </c>
      <c r="O3021" s="1" t="s">
        <v>29</v>
      </c>
      <c r="P3021" s="3">
        <f>Orders[[#This Row],[Quantity]]*Orders[[#This Row],[UnitPrice]]*(1-Orders[[#This Row],[Discount]])</f>
        <v>6176.32</v>
      </c>
      <c r="Q3021" s="1" t="str">
        <f>IF(AND(Orders[[#This Row],[Order Value]]&gt;50000,Orders[[#This Row],[Status]]="Completed"),"Yes","No")</f>
        <v>No</v>
      </c>
      <c r="R3021" s="1" t="str">
        <f>IF(OR(Orders[[#This Row],[Region]]="Dhaka",Orders[[#This Row],[Region]]="Chattogram"),"Priority","Standard")</f>
        <v>Priority</v>
      </c>
      <c r="S3021" s="1" t="str">
        <f>_xlfn.CONCAT(Orders[[#This Row],[OrderID]],Orders[[#This Row],[CustomerID]],Orders[[#This Row],[Order Value]])</f>
        <v>O03236C01456176.32</v>
      </c>
    </row>
    <row r="3022" spans="1:19" x14ac:dyDescent="0.25">
      <c r="A3022" s="1" t="s">
        <v>3457</v>
      </c>
      <c r="B3022" s="1" t="s">
        <v>962</v>
      </c>
      <c r="C3022" s="1" t="s">
        <v>54</v>
      </c>
      <c r="D3022" s="1" t="str">
        <f>VLOOKUP(C3022,Products[],2,FALSE)</f>
        <v>Women Lite 643</v>
      </c>
      <c r="E3022" s="1" t="str">
        <f>VLOOKUP(Orders[[#This Row],[ProductID]],Products[],3,FALSE)</f>
        <v>Apparel</v>
      </c>
      <c r="F3022" s="1" t="s">
        <v>59</v>
      </c>
      <c r="G3022" s="1" t="str">
        <f>_xlfn.XLOOKUP(Orders[[#This Row],[CustomerID]],'Customers'!A:A,'Customers'!E:E)</f>
        <v>consumer</v>
      </c>
      <c r="H3022" s="2">
        <v>45494</v>
      </c>
      <c r="I3022" s="2">
        <v>45492</v>
      </c>
      <c r="J3022">
        <v>16</v>
      </c>
      <c r="K3022">
        <v>794.91</v>
      </c>
      <c r="L3022">
        <v>0.2</v>
      </c>
      <c r="M3022" s="1" t="s">
        <v>39</v>
      </c>
      <c r="N3022" s="1" t="s">
        <v>34</v>
      </c>
      <c r="O3022" s="1" t="s">
        <v>24</v>
      </c>
      <c r="P3022" s="3">
        <f>Orders[[#This Row],[Quantity]]*Orders[[#This Row],[UnitPrice]]*(1-Orders[[#This Row],[Discount]])</f>
        <v>10174.848</v>
      </c>
      <c r="Q3022" s="1" t="str">
        <f>IF(AND(Orders[[#This Row],[Order Value]]&gt;50000,Orders[[#This Row],[Status]]="Completed"),"Yes","No")</f>
        <v>No</v>
      </c>
      <c r="R3022" s="1" t="str">
        <f>IF(OR(Orders[[#This Row],[Region]]="Dhaka",Orders[[#This Row],[Region]]="Chattogram"),"Priority","Standard")</f>
        <v>Standard</v>
      </c>
      <c r="S3022" s="1" t="str">
        <f>_xlfn.CONCAT(Orders[[#This Row],[OrderID]],Orders[[#This Row],[CustomerID]],Orders[[#This Row],[Order Value]])</f>
        <v>O01595C025210174.848</v>
      </c>
    </row>
    <row r="3023" spans="1:19" x14ac:dyDescent="0.25">
      <c r="A3023" s="1" t="s">
        <v>2197</v>
      </c>
      <c r="B3023" s="1" t="s">
        <v>80</v>
      </c>
      <c r="C3023" s="1" t="s">
        <v>159</v>
      </c>
      <c r="D3023" s="1" t="str">
        <f>VLOOKUP(C3023,Products[],2,FALSE)</f>
        <v>Kids Pro 394</v>
      </c>
      <c r="E3023" s="1" t="str">
        <f>VLOOKUP(Orders[[#This Row],[ProductID]],Products[],3,FALSE)</f>
        <v>Apparel</v>
      </c>
      <c r="F3023" s="1" t="s">
        <v>23</v>
      </c>
      <c r="G3023" s="1" t="str">
        <f>_xlfn.XLOOKUP(Orders[[#This Row],[CustomerID]],'Customers'!A:A,'Customers'!E:E)</f>
        <v>SMB</v>
      </c>
      <c r="H3023" s="2">
        <v>45649</v>
      </c>
      <c r="I3023" s="2">
        <v>45655</v>
      </c>
      <c r="J3023">
        <v>23</v>
      </c>
      <c r="K3023">
        <v>7014.41</v>
      </c>
      <c r="L3023">
        <v>0.1</v>
      </c>
      <c r="M3023" s="1" t="s">
        <v>14</v>
      </c>
      <c r="N3023" s="1" t="s">
        <v>28</v>
      </c>
      <c r="O3023" s="1" t="s">
        <v>21</v>
      </c>
      <c r="P3023" s="3">
        <f>Orders[[#This Row],[Quantity]]*Orders[[#This Row],[UnitPrice]]*(1-Orders[[#This Row],[Discount]])</f>
        <v>145198.28700000001</v>
      </c>
      <c r="Q3023" s="1" t="str">
        <f>IF(AND(Orders[[#This Row],[Order Value]]&gt;50000,Orders[[#This Row],[Status]]="Completed"),"Yes","No")</f>
        <v>No</v>
      </c>
      <c r="R3023" s="1" t="str">
        <f>IF(OR(Orders[[#This Row],[Region]]="Dhaka",Orders[[#This Row],[Region]]="Chattogram"),"Priority","Standard")</f>
        <v>Standard</v>
      </c>
      <c r="S3023" s="1" t="str">
        <f>_xlfn.CONCAT(Orders[[#This Row],[OrderID]],Orders[[#This Row],[CustomerID]],Orders[[#This Row],[Order Value]])</f>
        <v>O01635C0083145198.287</v>
      </c>
    </row>
    <row r="3024" spans="1:19" x14ac:dyDescent="0.25">
      <c r="A3024" s="1" t="s">
        <v>3458</v>
      </c>
      <c r="B3024" s="1" t="s">
        <v>1507</v>
      </c>
      <c r="C3024" s="1" t="s">
        <v>104</v>
      </c>
      <c r="D3024" s="1" t="str">
        <f>VLOOKUP(C3024,Products[],2,FALSE)</f>
        <v>Audio Prime 238</v>
      </c>
      <c r="E3024" s="1" t="str">
        <f>VLOOKUP(Orders[[#This Row],[ProductID]],Products[],3,FALSE)</f>
        <v>Electronics</v>
      </c>
      <c r="F3024" s="1" t="s">
        <v>82</v>
      </c>
      <c r="G3024" s="1" t="str">
        <f>_xlfn.XLOOKUP(Orders[[#This Row],[CustomerID]],'Customers'!A:A,'Customers'!E:E)</f>
        <v>consumer</v>
      </c>
      <c r="H3024" s="2">
        <v>45967</v>
      </c>
      <c r="I3024" s="2">
        <v>45972</v>
      </c>
      <c r="J3024">
        <v>5</v>
      </c>
      <c r="K3024">
        <v>7443.63</v>
      </c>
      <c r="L3024">
        <v>0.05</v>
      </c>
      <c r="M3024" s="1" t="s">
        <v>52</v>
      </c>
      <c r="N3024" s="1" t="s">
        <v>15</v>
      </c>
      <c r="O3024" s="1" t="s">
        <v>21</v>
      </c>
      <c r="P3024" s="3">
        <f>Orders[[#This Row],[Quantity]]*Orders[[#This Row],[UnitPrice]]*(1-Orders[[#This Row],[Discount]])</f>
        <v>35357.2425</v>
      </c>
      <c r="Q3024" s="1" t="str">
        <f>IF(AND(Orders[[#This Row],[Order Value]]&gt;50000,Orders[[#This Row],[Status]]="Completed"),"Yes","No")</f>
        <v>No</v>
      </c>
      <c r="R3024" s="1" t="str">
        <f>IF(OR(Orders[[#This Row],[Region]]="Dhaka",Orders[[#This Row],[Region]]="Chattogram"),"Priority","Standard")</f>
        <v>Priority</v>
      </c>
      <c r="S3024" s="1" t="str">
        <f>_xlfn.CONCAT(Orders[[#This Row],[OrderID]],Orders[[#This Row],[CustomerID]],Orders[[#This Row],[Order Value]])</f>
        <v>O00531C007235357.2425</v>
      </c>
    </row>
    <row r="3025" spans="1:19" x14ac:dyDescent="0.25">
      <c r="A3025" s="1" t="s">
        <v>3459</v>
      </c>
      <c r="B3025" s="1" t="s">
        <v>49</v>
      </c>
      <c r="C3025" s="1" t="s">
        <v>102</v>
      </c>
      <c r="D3025" s="1" t="str">
        <f>VLOOKUP(C3025,Products[],2,FALSE)</f>
        <v>Pens Mini 821</v>
      </c>
      <c r="E3025" s="1" t="str">
        <f>VLOOKUP(Orders[[#This Row],[ProductID]],Products[],3,FALSE)</f>
        <v>Office Supplies</v>
      </c>
      <c r="F3025" s="1" t="s">
        <v>59</v>
      </c>
      <c r="G3025" s="1" t="str">
        <f>_xlfn.XLOOKUP(Orders[[#This Row],[CustomerID]],'Customers'!A:A,'Customers'!E:E)</f>
        <v>Consumer</v>
      </c>
      <c r="H3025" s="2">
        <v>45293</v>
      </c>
      <c r="I3025" s="2">
        <v>45306</v>
      </c>
      <c r="J3025">
        <v>21</v>
      </c>
      <c r="K3025">
        <v>7586.63</v>
      </c>
      <c r="L3025">
        <v>0.2</v>
      </c>
      <c r="M3025" s="1" t="s">
        <v>14</v>
      </c>
      <c r="N3025" s="1" t="s">
        <v>28</v>
      </c>
      <c r="O3025" s="1" t="s">
        <v>29</v>
      </c>
      <c r="P3025" s="3">
        <f>Orders[[#This Row],[Quantity]]*Orders[[#This Row],[UnitPrice]]*(1-Orders[[#This Row],[Discount]])</f>
        <v>127455.38400000002</v>
      </c>
      <c r="Q3025" s="1" t="str">
        <f>IF(AND(Orders[[#This Row],[Order Value]]&gt;50000,Orders[[#This Row],[Status]]="Completed"),"Yes","No")</f>
        <v>No</v>
      </c>
      <c r="R3025" s="1" t="str">
        <f>IF(OR(Orders[[#This Row],[Region]]="Dhaka",Orders[[#This Row],[Region]]="Chattogram"),"Priority","Standard")</f>
        <v>Standard</v>
      </c>
      <c r="S3025" s="1" t="str">
        <f>_xlfn.CONCAT(Orders[[#This Row],[OrderID]],Orders[[#This Row],[CustomerID]],Orders[[#This Row],[Order Value]])</f>
        <v>O03521C0476127455.384</v>
      </c>
    </row>
    <row r="3026" spans="1:19" x14ac:dyDescent="0.25">
      <c r="A3026" s="1" t="s">
        <v>3460</v>
      </c>
      <c r="B3026" s="1" t="s">
        <v>775</v>
      </c>
      <c r="C3026" s="1" t="s">
        <v>46</v>
      </c>
      <c r="D3026" s="1" t="str">
        <f>VLOOKUP(C3026,Products[],2,FALSE)</f>
        <v>Tables Max 631</v>
      </c>
      <c r="E3026" s="1" t="str">
        <f>VLOOKUP(Orders[[#This Row],[ProductID]],Products[],3,FALSE)</f>
        <v>Furniture</v>
      </c>
      <c r="F3026" s="1" t="s">
        <v>59</v>
      </c>
      <c r="G3026" s="1" t="str">
        <f>_xlfn.XLOOKUP(Orders[[#This Row],[CustomerID]],'Customers'!A:A,'Customers'!E:E)</f>
        <v>Home Office</v>
      </c>
      <c r="H3026" s="2">
        <v>45749</v>
      </c>
      <c r="I3026" s="2">
        <v>45752</v>
      </c>
      <c r="J3026">
        <v>5</v>
      </c>
      <c r="K3026">
        <v>6346.13</v>
      </c>
      <c r="L3026">
        <v>0.1</v>
      </c>
      <c r="M3026" s="1" t="s">
        <v>39</v>
      </c>
      <c r="N3026" s="1" t="s">
        <v>34</v>
      </c>
      <c r="O3026" s="1" t="s">
        <v>21</v>
      </c>
      <c r="P3026" s="3">
        <f>Orders[[#This Row],[Quantity]]*Orders[[#This Row],[UnitPrice]]*(1-Orders[[#This Row],[Discount]])</f>
        <v>28557.585000000003</v>
      </c>
      <c r="Q3026" s="1" t="str">
        <f>IF(AND(Orders[[#This Row],[Order Value]]&gt;50000,Orders[[#This Row],[Status]]="Completed"),"Yes","No")</f>
        <v>No</v>
      </c>
      <c r="R3026" s="1" t="str">
        <f>IF(OR(Orders[[#This Row],[Region]]="Dhaka",Orders[[#This Row],[Region]]="Chattogram"),"Priority","Standard")</f>
        <v>Standard</v>
      </c>
      <c r="S3026" s="1" t="str">
        <f>_xlfn.CONCAT(Orders[[#This Row],[OrderID]],Orders[[#This Row],[CustomerID]],Orders[[#This Row],[Order Value]])</f>
        <v>O00951C004028557.585</v>
      </c>
    </row>
    <row r="3027" spans="1:19" hidden="1" x14ac:dyDescent="0.25">
      <c r="A3027" s="1" t="s">
        <v>454</v>
      </c>
      <c r="B3027" s="1" t="s">
        <v>70</v>
      </c>
      <c r="C3027" s="1" t="s">
        <v>221</v>
      </c>
      <c r="D3027" s="1" t="e">
        <f>VLOOKUP(C3027,Products[],2,FALSE)</f>
        <v>#N/A</v>
      </c>
      <c r="E3027" s="1" t="e">
        <f>VLOOKUP(Orders[[#This Row],[ProductID]],Products[],3,FALSE)</f>
        <v>#N/A</v>
      </c>
      <c r="F3027" s="1" t="s">
        <v>105</v>
      </c>
      <c r="G3027" s="1" t="str">
        <f>_xlfn.XLOOKUP(Orders[[#This Row],[CustomerID]],'Customers'!A:A,'Customers'!E:E)</f>
        <v>consumer</v>
      </c>
      <c r="H3027" s="2">
        <v>45318</v>
      </c>
      <c r="I3027" s="2">
        <v>45316</v>
      </c>
      <c r="J3027">
        <v>1</v>
      </c>
      <c r="K3027">
        <v>508.1</v>
      </c>
      <c r="L3027">
        <v>0</v>
      </c>
      <c r="M3027" s="1" t="s">
        <v>39</v>
      </c>
      <c r="N3027" s="1" t="s">
        <v>15</v>
      </c>
      <c r="O3027" s="1" t="s">
        <v>24</v>
      </c>
      <c r="P3027" s="3">
        <f>Orders[[#This Row],[Quantity]]*Orders[[#This Row],[UnitPrice]]*(1-Orders[[#This Row],[Discount]])</f>
        <v>508.1</v>
      </c>
      <c r="Q3027" s="1" t="str">
        <f>IF(AND(Orders[[#This Row],[Order Value]]&gt;50000,Orders[[#This Row],[Status]]="Completed"),"Yes","No")</f>
        <v>No</v>
      </c>
      <c r="R3027" s="1" t="str">
        <f>IF(OR(Orders[[#This Row],[Region]]="Dhaka",Orders[[#This Row],[Region]]="Chattogram"),"Priority","Standard")</f>
        <v>Standard</v>
      </c>
      <c r="S3027" s="1" t="str">
        <f>_xlfn.CONCAT(Orders[[#This Row],[OrderID]],Orders[[#This Row],[CustomerID]],Orders[[#This Row],[Order Value]])</f>
        <v>O00025C0314508.1</v>
      </c>
    </row>
    <row r="3028" spans="1:19" x14ac:dyDescent="0.25">
      <c r="A3028" s="1" t="s">
        <v>3461</v>
      </c>
      <c r="B3028" s="1" t="s">
        <v>166</v>
      </c>
      <c r="C3028" s="1" t="s">
        <v>162</v>
      </c>
      <c r="D3028" s="1" t="str">
        <f>VLOOKUP(C3028,Products[],2,FALSE)</f>
        <v>Binders Lite 852</v>
      </c>
      <c r="E3028" s="1" t="str">
        <f>VLOOKUP(Orders[[#This Row],[ProductID]],Products[],3,FALSE)</f>
        <v>Office Supplies</v>
      </c>
      <c r="F3028" s="1" t="s">
        <v>152</v>
      </c>
      <c r="G3028" s="1" t="str">
        <f>_xlfn.XLOOKUP(Orders[[#This Row],[CustomerID]],'Customers'!A:A,'Customers'!E:E)</f>
        <v>consumer</v>
      </c>
      <c r="H3028" s="2">
        <v>45692</v>
      </c>
      <c r="I3028" s="2">
        <v>45705</v>
      </c>
      <c r="J3028">
        <v>4</v>
      </c>
      <c r="K3028">
        <v>4922.22</v>
      </c>
      <c r="L3028">
        <v>0.1</v>
      </c>
      <c r="M3028" s="1" t="s">
        <v>43</v>
      </c>
      <c r="N3028" s="1" t="s">
        <v>34</v>
      </c>
      <c r="O3028" s="1" t="s">
        <v>29</v>
      </c>
      <c r="P3028" s="3">
        <f>Orders[[#This Row],[Quantity]]*Orders[[#This Row],[UnitPrice]]*(1-Orders[[#This Row],[Discount]])</f>
        <v>17719.992000000002</v>
      </c>
      <c r="Q3028" s="1" t="str">
        <f>IF(AND(Orders[[#This Row],[Order Value]]&gt;50000,Orders[[#This Row],[Status]]="Completed"),"Yes","No")</f>
        <v>No</v>
      </c>
      <c r="R3028" s="1" t="str">
        <f>IF(OR(Orders[[#This Row],[Region]]="Dhaka",Orders[[#This Row],[Region]]="Chattogram"),"Priority","Standard")</f>
        <v>Standard</v>
      </c>
      <c r="S3028" s="1" t="str">
        <f>_xlfn.CONCAT(Orders[[#This Row],[OrderID]],Orders[[#This Row],[CustomerID]],Orders[[#This Row],[Order Value]])</f>
        <v>O00877C035417719.992</v>
      </c>
    </row>
    <row r="3029" spans="1:19" x14ac:dyDescent="0.25">
      <c r="A3029" s="1" t="s">
        <v>3462</v>
      </c>
      <c r="B3029" s="1" t="s">
        <v>135</v>
      </c>
      <c r="C3029" s="1" t="s">
        <v>46</v>
      </c>
      <c r="D3029" s="1" t="str">
        <f>VLOOKUP(C3029,Products[],2,FALSE)</f>
        <v>Tables Max 631</v>
      </c>
      <c r="E3029" s="1" t="str">
        <f>VLOOKUP(Orders[[#This Row],[ProductID]],Products[],3,FALSE)</f>
        <v>Furniture</v>
      </c>
      <c r="F3029" s="1" t="s">
        <v>13</v>
      </c>
      <c r="G3029" s="1" t="str">
        <f>_xlfn.XLOOKUP(Orders[[#This Row],[CustomerID]],'Customers'!A:A,'Customers'!E:E)</f>
        <v>SMB</v>
      </c>
      <c r="H3029" s="2">
        <v>45562</v>
      </c>
      <c r="I3029" s="2">
        <v>45564</v>
      </c>
      <c r="J3029">
        <v>10</v>
      </c>
      <c r="K3029">
        <v>1561.28</v>
      </c>
      <c r="L3029">
        <v>0</v>
      </c>
      <c r="M3029" s="1" t="s">
        <v>14</v>
      </c>
      <c r="N3029" s="1" t="s">
        <v>34</v>
      </c>
      <c r="O3029" s="1" t="s">
        <v>21</v>
      </c>
      <c r="P3029" s="3">
        <f>Orders[[#This Row],[Quantity]]*Orders[[#This Row],[UnitPrice]]*(1-Orders[[#This Row],[Discount]])</f>
        <v>15612.8</v>
      </c>
      <c r="Q3029" s="1" t="str">
        <f>IF(AND(Orders[[#This Row],[Order Value]]&gt;50000,Orders[[#This Row],[Status]]="Completed"),"Yes","No")</f>
        <v>No</v>
      </c>
      <c r="R3029" s="1" t="str">
        <f>IF(OR(Orders[[#This Row],[Region]]="Dhaka",Orders[[#This Row],[Region]]="Chattogram"),"Priority","Standard")</f>
        <v>Standard</v>
      </c>
      <c r="S3029" s="1" t="str">
        <f>_xlfn.CONCAT(Orders[[#This Row],[OrderID]],Orders[[#This Row],[CustomerID]],Orders[[#This Row],[Order Value]])</f>
        <v>O03849C021215612.8</v>
      </c>
    </row>
    <row r="3030" spans="1:19" x14ac:dyDescent="0.25">
      <c r="A3030" s="1" t="s">
        <v>3463</v>
      </c>
      <c r="B3030" s="1" t="s">
        <v>500</v>
      </c>
      <c r="C3030" s="1" t="s">
        <v>157</v>
      </c>
      <c r="D3030" s="1" t="str">
        <f>VLOOKUP(C3030,Products[],2,FALSE)</f>
        <v>Snacks Deluxe 862</v>
      </c>
      <c r="E3030" s="1" t="str">
        <f>VLOOKUP(Orders[[#This Row],[ProductID]],Products[],3,FALSE)</f>
        <v>Groceries</v>
      </c>
      <c r="F3030" s="1" t="s">
        <v>51</v>
      </c>
      <c r="G3030" s="1" t="str">
        <f>_xlfn.XLOOKUP(Orders[[#This Row],[CustomerID]],'Customers'!A:A,'Customers'!E:E)</f>
        <v>SMB</v>
      </c>
      <c r="H3030" s="2">
        <v>45681</v>
      </c>
      <c r="I3030" s="2">
        <v>45690</v>
      </c>
      <c r="J3030">
        <v>19</v>
      </c>
      <c r="K3030">
        <v>7986.01</v>
      </c>
      <c r="L3030">
        <v>0</v>
      </c>
      <c r="M3030" s="1" t="s">
        <v>39</v>
      </c>
      <c r="N3030" s="1" t="s">
        <v>28</v>
      </c>
      <c r="O3030" s="1" t="s">
        <v>21</v>
      </c>
      <c r="P3030" s="3">
        <f>Orders[[#This Row],[Quantity]]*Orders[[#This Row],[UnitPrice]]*(1-Orders[[#This Row],[Discount]])</f>
        <v>151734.19</v>
      </c>
      <c r="Q3030" s="1" t="str">
        <f>IF(AND(Orders[[#This Row],[Order Value]]&gt;50000,Orders[[#This Row],[Status]]="Completed"),"Yes","No")</f>
        <v>No</v>
      </c>
      <c r="R3030" s="1" t="str">
        <f>IF(OR(Orders[[#This Row],[Region]]="Dhaka",Orders[[#This Row],[Region]]="Chattogram"),"Priority","Standard")</f>
        <v>Standard</v>
      </c>
      <c r="S3030" s="1" t="str">
        <f>_xlfn.CONCAT(Orders[[#This Row],[OrderID]],Orders[[#This Row],[CustomerID]],Orders[[#This Row],[Order Value]])</f>
        <v>O00814C0268151734.19</v>
      </c>
    </row>
    <row r="3031" spans="1:19" x14ac:dyDescent="0.25">
      <c r="A3031" s="1" t="s">
        <v>3464</v>
      </c>
      <c r="B3031" s="1" t="s">
        <v>453</v>
      </c>
      <c r="C3031" s="1" t="s">
        <v>32</v>
      </c>
      <c r="D3031" s="1" t="str">
        <f>VLOOKUP(C3031,Products[],2,FALSE)</f>
        <v>Binders Max 146</v>
      </c>
      <c r="E3031" s="1" t="str">
        <f>VLOOKUP(Orders[[#This Row],[ProductID]],Products[],3,FALSE)</f>
        <v>Office Supplies</v>
      </c>
      <c r="F3031" s="1" t="s">
        <v>55</v>
      </c>
      <c r="G3031" s="1" t="str">
        <f>_xlfn.XLOOKUP(Orders[[#This Row],[CustomerID]],'Customers'!A:A,'Customers'!E:E)</f>
        <v>Consumer</v>
      </c>
      <c r="H3031" s="2">
        <v>45739</v>
      </c>
      <c r="I3031" s="2">
        <v>45746</v>
      </c>
      <c r="J3031">
        <v>20</v>
      </c>
      <c r="K3031">
        <v>3293.42</v>
      </c>
      <c r="L3031">
        <v>0</v>
      </c>
      <c r="M3031" s="1" t="s">
        <v>20</v>
      </c>
      <c r="N3031" s="1" t="s">
        <v>28</v>
      </c>
      <c r="O3031" s="1" t="s">
        <v>29</v>
      </c>
      <c r="P3031" s="3">
        <f>Orders[[#This Row],[Quantity]]*Orders[[#This Row],[UnitPrice]]*(1-Orders[[#This Row],[Discount]])</f>
        <v>65868.399999999994</v>
      </c>
      <c r="Q3031" s="1" t="str">
        <f>IF(AND(Orders[[#This Row],[Order Value]]&gt;50000,Orders[[#This Row],[Status]]="Completed"),"Yes","No")</f>
        <v>No</v>
      </c>
      <c r="R3031" s="1" t="str">
        <f>IF(OR(Orders[[#This Row],[Region]]="Dhaka",Orders[[#This Row],[Region]]="Chattogram"),"Priority","Standard")</f>
        <v>Priority</v>
      </c>
      <c r="S3031" s="1" t="str">
        <f>_xlfn.CONCAT(Orders[[#This Row],[OrderID]],Orders[[#This Row],[CustomerID]],Orders[[#This Row],[Order Value]])</f>
        <v>O03109C009965868.4</v>
      </c>
    </row>
    <row r="3032" spans="1:19" x14ac:dyDescent="0.25">
      <c r="A3032" s="1" t="s">
        <v>3465</v>
      </c>
      <c r="B3032" s="1" t="s">
        <v>180</v>
      </c>
      <c r="C3032" s="1" t="s">
        <v>176</v>
      </c>
      <c r="D3032" s="1" t="str">
        <f>VLOOKUP(C3032,Products[],2,FALSE)</f>
        <v>Decor Standard 312 (New)</v>
      </c>
      <c r="E3032" s="1" t="str">
        <f>VLOOKUP(Orders[[#This Row],[ProductID]],Products[],3,FALSE)</f>
        <v>Furniture</v>
      </c>
      <c r="F3032" s="1" t="s">
        <v>105</v>
      </c>
      <c r="G3032" s="1" t="str">
        <f>_xlfn.XLOOKUP(Orders[[#This Row],[CustomerID]],'Customers'!A:A,'Customers'!E:E)</f>
        <v>Corporate</v>
      </c>
      <c r="H3032" s="2">
        <v>45613</v>
      </c>
      <c r="I3032" s="2">
        <v>45621</v>
      </c>
      <c r="J3032">
        <v>12</v>
      </c>
      <c r="K3032">
        <v>6014.98</v>
      </c>
      <c r="L3032">
        <v>0.15</v>
      </c>
      <c r="M3032" s="1" t="s">
        <v>52</v>
      </c>
      <c r="N3032" s="1" t="s">
        <v>84</v>
      </c>
      <c r="O3032" s="1" t="s">
        <v>21</v>
      </c>
      <c r="P3032" s="3">
        <f>Orders[[#This Row],[Quantity]]*Orders[[#This Row],[UnitPrice]]*(1-Orders[[#This Row],[Discount]])</f>
        <v>61352.795999999995</v>
      </c>
      <c r="Q3032" s="1" t="str">
        <f>IF(AND(Orders[[#This Row],[Order Value]]&gt;50000,Orders[[#This Row],[Status]]="Completed"),"Yes","No")</f>
        <v>No</v>
      </c>
      <c r="R3032" s="1" t="str">
        <f>IF(OR(Orders[[#This Row],[Region]]="Dhaka",Orders[[#This Row],[Region]]="Chattogram"),"Priority","Standard")</f>
        <v>Priority</v>
      </c>
      <c r="S3032" s="1" t="str">
        <f>_xlfn.CONCAT(Orders[[#This Row],[OrderID]],Orders[[#This Row],[CustomerID]],Orders[[#This Row],[Order Value]])</f>
        <v>O02849C030161352.796</v>
      </c>
    </row>
    <row r="3033" spans="1:19" x14ac:dyDescent="0.25">
      <c r="A3033" s="1" t="s">
        <v>3466</v>
      </c>
      <c r="B3033" s="1" t="s">
        <v>480</v>
      </c>
      <c r="C3033" s="1" t="s">
        <v>18</v>
      </c>
      <c r="D3033" s="1" t="str">
        <f>VLOOKUP(C3033,Products[],2,FALSE)</f>
        <v>Labels Deluxe 800</v>
      </c>
      <c r="E3033" s="1" t="str">
        <f>VLOOKUP(Orders[[#This Row],[ProductID]],Products[],3,FALSE)</f>
        <v>Office Supplies</v>
      </c>
      <c r="F3033" s="1" t="s">
        <v>59</v>
      </c>
      <c r="G3033" s="1" t="str">
        <f>_xlfn.XLOOKUP(Orders[[#This Row],[CustomerID]],'Customers'!A:A,'Customers'!E:E)</f>
        <v>Corporate</v>
      </c>
      <c r="H3033" s="2">
        <v>45643</v>
      </c>
      <c r="I3033" s="2">
        <v>45655</v>
      </c>
      <c r="J3033">
        <v>19</v>
      </c>
      <c r="K3033">
        <v>4153.82</v>
      </c>
      <c r="L3033">
        <v>0</v>
      </c>
      <c r="M3033" s="1" t="s">
        <v>39</v>
      </c>
      <c r="N3033" s="1" t="s">
        <v>34</v>
      </c>
      <c r="O3033" s="1" t="s">
        <v>21</v>
      </c>
      <c r="P3033" s="3">
        <f>Orders[[#This Row],[Quantity]]*Orders[[#This Row],[UnitPrice]]*(1-Orders[[#This Row],[Discount]])</f>
        <v>78922.579999999987</v>
      </c>
      <c r="Q3033" s="1" t="str">
        <f>IF(AND(Orders[[#This Row],[Order Value]]&gt;50000,Orders[[#This Row],[Status]]="Completed"),"Yes","No")</f>
        <v>Yes</v>
      </c>
      <c r="R3033" s="1" t="str">
        <f>IF(OR(Orders[[#This Row],[Region]]="Dhaka",Orders[[#This Row],[Region]]="Chattogram"),"Priority","Standard")</f>
        <v>Standard</v>
      </c>
      <c r="S3033" s="1" t="str">
        <f>_xlfn.CONCAT(Orders[[#This Row],[OrderID]],Orders[[#This Row],[CustomerID]],Orders[[#This Row],[Order Value]])</f>
        <v>O03817C015778922.58</v>
      </c>
    </row>
    <row r="3034" spans="1:19" x14ac:dyDescent="0.25">
      <c r="A3034" s="1" t="s">
        <v>3467</v>
      </c>
      <c r="B3034" s="1" t="s">
        <v>495</v>
      </c>
      <c r="C3034" s="1" t="s">
        <v>12</v>
      </c>
      <c r="D3034" s="1" t="str">
        <f>VLOOKUP(C3034,Products[],2,FALSE)</f>
        <v>Beverages Plus 578</v>
      </c>
      <c r="E3034" s="1" t="str">
        <f>VLOOKUP(Orders[[#This Row],[ProductID]],Products[],3,FALSE)</f>
        <v>Groceries</v>
      </c>
      <c r="F3034" s="1" t="s">
        <v>47</v>
      </c>
      <c r="G3034" s="1" t="str">
        <f>_xlfn.XLOOKUP(Orders[[#This Row],[CustomerID]],'Customers'!A:A,'Customers'!E:E)</f>
        <v>Consumer</v>
      </c>
      <c r="H3034" s="2">
        <v>45914</v>
      </c>
      <c r="I3034" s="2">
        <v>45915</v>
      </c>
      <c r="J3034">
        <v>19</v>
      </c>
      <c r="K3034">
        <v>2493.67</v>
      </c>
      <c r="L3034">
        <v>0.2</v>
      </c>
      <c r="M3034" s="1" t="s">
        <v>39</v>
      </c>
      <c r="N3034" s="1" t="s">
        <v>15</v>
      </c>
      <c r="O3034" s="1" t="s">
        <v>29</v>
      </c>
      <c r="P3034" s="3">
        <f>Orders[[#This Row],[Quantity]]*Orders[[#This Row],[UnitPrice]]*(1-Orders[[#This Row],[Discount]])</f>
        <v>37903.784000000007</v>
      </c>
      <c r="Q3034" s="1" t="str">
        <f>IF(AND(Orders[[#This Row],[Order Value]]&gt;50000,Orders[[#This Row],[Status]]="Completed"),"Yes","No")</f>
        <v>No</v>
      </c>
      <c r="R3034" s="1" t="str">
        <f>IF(OR(Orders[[#This Row],[Region]]="Dhaka",Orders[[#This Row],[Region]]="Chattogram"),"Priority","Standard")</f>
        <v>Standard</v>
      </c>
      <c r="S3034" s="1" t="str">
        <f>_xlfn.CONCAT(Orders[[#This Row],[OrderID]],Orders[[#This Row],[CustomerID]],Orders[[#This Row],[Order Value]])</f>
        <v>O02286C028537903.784</v>
      </c>
    </row>
    <row r="3035" spans="1:19" x14ac:dyDescent="0.25">
      <c r="A3035" s="1" t="s">
        <v>3468</v>
      </c>
      <c r="B3035" s="1" t="s">
        <v>547</v>
      </c>
      <c r="C3035" s="1" t="s">
        <v>76</v>
      </c>
      <c r="D3035" s="1" t="str">
        <f>VLOOKUP(C3035,Products[],2,FALSE)</f>
        <v>Mobile Accessories Mini 994</v>
      </c>
      <c r="E3035" s="1" t="str">
        <f>VLOOKUP(Orders[[#This Row],[ProductID]],Products[],3,FALSE)</f>
        <v>Electronics</v>
      </c>
      <c r="F3035" s="1" t="s">
        <v>105</v>
      </c>
      <c r="G3035" s="1" t="str">
        <f>_xlfn.XLOOKUP(Orders[[#This Row],[CustomerID]],'Customers'!A:A,'Customers'!E:E)</f>
        <v>Home Office</v>
      </c>
      <c r="H3035" s="2">
        <v>45473</v>
      </c>
      <c r="I3035" s="2">
        <v>45476</v>
      </c>
      <c r="J3035">
        <v>6</v>
      </c>
      <c r="K3035">
        <v>1373.91</v>
      </c>
      <c r="L3035">
        <v>0</v>
      </c>
      <c r="M3035" s="1" t="s">
        <v>39</v>
      </c>
      <c r="N3035" s="1" t="s">
        <v>15</v>
      </c>
      <c r="O3035" s="1" t="s">
        <v>29</v>
      </c>
      <c r="P3035" s="3">
        <f>Orders[[#This Row],[Quantity]]*Orders[[#This Row],[UnitPrice]]*(1-Orders[[#This Row],[Discount]])</f>
        <v>8243.4600000000009</v>
      </c>
      <c r="Q3035" s="1" t="str">
        <f>IF(AND(Orders[[#This Row],[Order Value]]&gt;50000,Orders[[#This Row],[Status]]="Completed"),"Yes","No")</f>
        <v>No</v>
      </c>
      <c r="R3035" s="1" t="str">
        <f>IF(OR(Orders[[#This Row],[Region]]="Dhaka",Orders[[#This Row],[Region]]="Chattogram"),"Priority","Standard")</f>
        <v>Standard</v>
      </c>
      <c r="S3035" s="1" t="str">
        <f>_xlfn.CONCAT(Orders[[#This Row],[OrderID]],Orders[[#This Row],[CustomerID]],Orders[[#This Row],[Order Value]])</f>
        <v>O00201C04288243.46</v>
      </c>
    </row>
    <row r="3036" spans="1:19" x14ac:dyDescent="0.25">
      <c r="A3036" s="1" t="s">
        <v>3469</v>
      </c>
      <c r="B3036" s="1" t="s">
        <v>137</v>
      </c>
      <c r="C3036" s="1" t="s">
        <v>151</v>
      </c>
      <c r="D3036" s="1" t="str">
        <f>VLOOKUP(C3036,Products[],2,FALSE)</f>
        <v>Paper Lite 570</v>
      </c>
      <c r="E3036" s="1" t="str">
        <f>VLOOKUP(Orders[[#This Row],[ProductID]],Products[],3,FALSE)</f>
        <v>Office Supplies</v>
      </c>
      <c r="F3036" s="1" t="s">
        <v>63</v>
      </c>
      <c r="G3036" s="1" t="str">
        <f>_xlfn.XLOOKUP(Orders[[#This Row],[CustomerID]],'Customers'!A:A,'Customers'!E:E)</f>
        <v>Corporate</v>
      </c>
      <c r="H3036" s="2">
        <v>45842</v>
      </c>
      <c r="I3036" s="2">
        <v>45848</v>
      </c>
      <c r="J3036">
        <v>12</v>
      </c>
      <c r="K3036">
        <v>2173.91</v>
      </c>
      <c r="L3036">
        <v>0.15</v>
      </c>
      <c r="M3036" s="1" t="s">
        <v>20</v>
      </c>
      <c r="N3036" s="1" t="s">
        <v>34</v>
      </c>
      <c r="O3036" s="1" t="s">
        <v>21</v>
      </c>
      <c r="P3036" s="3">
        <f>Orders[[#This Row],[Quantity]]*Orders[[#This Row],[UnitPrice]]*(1-Orders[[#This Row],[Discount]])</f>
        <v>22173.881999999998</v>
      </c>
      <c r="Q3036" s="1" t="str">
        <f>IF(AND(Orders[[#This Row],[Order Value]]&gt;50000,Orders[[#This Row],[Status]]="Completed"),"Yes","No")</f>
        <v>No</v>
      </c>
      <c r="R3036" s="1" t="str">
        <f>IF(OR(Orders[[#This Row],[Region]]="Dhaka",Orders[[#This Row],[Region]]="Chattogram"),"Priority","Standard")</f>
        <v>Priority</v>
      </c>
      <c r="S3036" s="1" t="str">
        <f>_xlfn.CONCAT(Orders[[#This Row],[OrderID]],Orders[[#This Row],[CustomerID]],Orders[[#This Row],[Order Value]])</f>
        <v>O04472C010022173.882</v>
      </c>
    </row>
    <row r="3037" spans="1:19" x14ac:dyDescent="0.25">
      <c r="A3037" s="1" t="s">
        <v>3470</v>
      </c>
      <c r="B3037" s="1" t="s">
        <v>302</v>
      </c>
      <c r="C3037" s="1" t="s">
        <v>108</v>
      </c>
      <c r="D3037" s="1" t="str">
        <f>VLOOKUP(C3037,Products[],2,FALSE)</f>
        <v>Men Max 446</v>
      </c>
      <c r="E3037" s="1" t="str">
        <f>VLOOKUP(Orders[[#This Row],[ProductID]],Products[],3,FALSE)</f>
        <v>Apparel</v>
      </c>
      <c r="F3037" s="1" t="s">
        <v>42</v>
      </c>
      <c r="G3037" s="1" t="str">
        <f>_xlfn.XLOOKUP(Orders[[#This Row],[CustomerID]],'Customers'!A:A,'Customers'!E:E)</f>
        <v>consumer</v>
      </c>
      <c r="H3037" s="2">
        <v>45681</v>
      </c>
      <c r="I3037" s="2">
        <v>45692</v>
      </c>
      <c r="J3037">
        <v>5</v>
      </c>
      <c r="K3037">
        <v>4943.5600000000004</v>
      </c>
      <c r="L3037">
        <v>0</v>
      </c>
      <c r="M3037" s="1" t="s">
        <v>52</v>
      </c>
      <c r="N3037" s="1" t="s">
        <v>84</v>
      </c>
      <c r="O3037" s="1" t="s">
        <v>29</v>
      </c>
      <c r="P3037" s="3">
        <f>Orders[[#This Row],[Quantity]]*Orders[[#This Row],[UnitPrice]]*(1-Orders[[#This Row],[Discount]])</f>
        <v>24717.800000000003</v>
      </c>
      <c r="Q3037" s="1" t="str">
        <f>IF(AND(Orders[[#This Row],[Order Value]]&gt;50000,Orders[[#This Row],[Status]]="Completed"),"Yes","No")</f>
        <v>No</v>
      </c>
      <c r="R3037" s="1" t="str">
        <f>IF(OR(Orders[[#This Row],[Region]]="Dhaka",Orders[[#This Row],[Region]]="Chattogram"),"Priority","Standard")</f>
        <v>Priority</v>
      </c>
      <c r="S3037" s="1" t="str">
        <f>_xlfn.CONCAT(Orders[[#This Row],[OrderID]],Orders[[#This Row],[CustomerID]],Orders[[#This Row],[Order Value]])</f>
        <v>O00586C032624717.8</v>
      </c>
    </row>
    <row r="3038" spans="1:19" x14ac:dyDescent="0.25">
      <c r="A3038" s="1" t="s">
        <v>3471</v>
      </c>
      <c r="B3038" s="1" t="s">
        <v>1340</v>
      </c>
      <c r="C3038" s="1" t="s">
        <v>178</v>
      </c>
      <c r="D3038" s="1" t="str">
        <f>VLOOKUP(C3038,Products[],2,FALSE)</f>
        <v>Personal Care Mini 570</v>
      </c>
      <c r="E3038" s="1" t="str">
        <f>VLOOKUP(Orders[[#This Row],[ProductID]],Products[],3,FALSE)</f>
        <v>Groceries</v>
      </c>
      <c r="F3038" s="1" t="s">
        <v>13</v>
      </c>
      <c r="G3038" s="1" t="str">
        <f>_xlfn.XLOOKUP(Orders[[#This Row],[CustomerID]],'Customers'!A:A,'Customers'!E:E)</f>
        <v>Corporate</v>
      </c>
      <c r="H3038" s="2">
        <v>45948</v>
      </c>
      <c r="I3038" s="2">
        <v>45946</v>
      </c>
      <c r="J3038">
        <v>23</v>
      </c>
      <c r="K3038">
        <v>7596.1</v>
      </c>
      <c r="L3038">
        <v>0.15</v>
      </c>
      <c r="M3038" s="1" t="s">
        <v>39</v>
      </c>
      <c r="N3038" s="1" t="s">
        <v>34</v>
      </c>
      <c r="O3038" s="1" t="s">
        <v>21</v>
      </c>
      <c r="P3038" s="3">
        <f>Orders[[#This Row],[Quantity]]*Orders[[#This Row],[UnitPrice]]*(1-Orders[[#This Row],[Discount]])</f>
        <v>148503.755</v>
      </c>
      <c r="Q3038" s="1" t="str">
        <f>IF(AND(Orders[[#This Row],[Order Value]]&gt;50000,Orders[[#This Row],[Status]]="Completed"),"Yes","No")</f>
        <v>Yes</v>
      </c>
      <c r="R3038" s="1" t="str">
        <f>IF(OR(Orders[[#This Row],[Region]]="Dhaka",Orders[[#This Row],[Region]]="Chattogram"),"Priority","Standard")</f>
        <v>Standard</v>
      </c>
      <c r="S3038" s="1" t="str">
        <f>_xlfn.CONCAT(Orders[[#This Row],[OrderID]],Orders[[#This Row],[CustomerID]],Orders[[#This Row],[Order Value]])</f>
        <v>O00648C0288148503.755</v>
      </c>
    </row>
    <row r="3039" spans="1:19" x14ac:dyDescent="0.25">
      <c r="A3039" s="1" t="s">
        <v>3472</v>
      </c>
      <c r="B3039" s="1" t="s">
        <v>26</v>
      </c>
      <c r="C3039" s="1" t="s">
        <v>267</v>
      </c>
      <c r="D3039" s="1" t="str">
        <f>VLOOKUP(C3039,Products[],2,FALSE)</f>
        <v>Decor Prime 953</v>
      </c>
      <c r="E3039" s="1" t="str">
        <f>VLOOKUP(Orders[[#This Row],[ProductID]],Products[],3,FALSE)</f>
        <v>Furniture</v>
      </c>
      <c r="F3039" s="1" t="s">
        <v>105</v>
      </c>
      <c r="G3039" s="1" t="str">
        <f>_xlfn.XLOOKUP(Orders[[#This Row],[CustomerID]],'Customers'!A:A,'Customers'!E:E)</f>
        <v>Home Office</v>
      </c>
      <c r="H3039" s="2">
        <v>45458</v>
      </c>
      <c r="I3039" s="2">
        <v>45472</v>
      </c>
      <c r="J3039">
        <v>10</v>
      </c>
      <c r="K3039">
        <v>4730.6400000000003</v>
      </c>
      <c r="L3039">
        <v>0.2</v>
      </c>
      <c r="M3039" s="1" t="s">
        <v>43</v>
      </c>
      <c r="N3039" s="1" t="s">
        <v>15</v>
      </c>
      <c r="O3039" s="1" t="s">
        <v>35</v>
      </c>
      <c r="P3039" s="3">
        <f>Orders[[#This Row],[Quantity]]*Orders[[#This Row],[UnitPrice]]*(1-Orders[[#This Row],[Discount]])</f>
        <v>37845.120000000003</v>
      </c>
      <c r="Q3039" s="1" t="str">
        <f>IF(AND(Orders[[#This Row],[Order Value]]&gt;50000,Orders[[#This Row],[Status]]="Completed"),"Yes","No")</f>
        <v>No</v>
      </c>
      <c r="R3039" s="1" t="str">
        <f>IF(OR(Orders[[#This Row],[Region]]="Dhaka",Orders[[#This Row],[Region]]="Chattogram"),"Priority","Standard")</f>
        <v>Standard</v>
      </c>
      <c r="S3039" s="1" t="str">
        <f>_xlfn.CONCAT(Orders[[#This Row],[OrderID]],Orders[[#This Row],[CustomerID]],Orders[[#This Row],[Order Value]])</f>
        <v>O03639C043537845.12</v>
      </c>
    </row>
    <row r="3040" spans="1:19" x14ac:dyDescent="0.25">
      <c r="A3040" s="1" t="s">
        <v>3473</v>
      </c>
      <c r="B3040" s="1" t="s">
        <v>1045</v>
      </c>
      <c r="C3040" s="1" t="s">
        <v>87</v>
      </c>
      <c r="D3040" s="1" t="str">
        <f>VLOOKUP(C3040,Products[],2,FALSE)</f>
        <v>Storage Plus 812</v>
      </c>
      <c r="E3040" s="1" t="str">
        <f>VLOOKUP(Orders[[#This Row],[ProductID]],Products[],3,FALSE)</f>
        <v>Furniture</v>
      </c>
      <c r="F3040" s="1" t="s">
        <v>13</v>
      </c>
      <c r="G3040" s="1" t="str">
        <f>_xlfn.XLOOKUP(Orders[[#This Row],[CustomerID]],'Customers'!A:A,'Customers'!E:E)</f>
        <v>Consumer</v>
      </c>
      <c r="H3040" s="2">
        <v>45321</v>
      </c>
      <c r="I3040" s="2">
        <v>45321</v>
      </c>
      <c r="J3040">
        <v>2</v>
      </c>
      <c r="K3040">
        <v>6868.17</v>
      </c>
      <c r="L3040">
        <v>0</v>
      </c>
      <c r="M3040" s="1" t="s">
        <v>52</v>
      </c>
      <c r="N3040" s="1" t="s">
        <v>34</v>
      </c>
      <c r="O3040" s="1" t="s">
        <v>35</v>
      </c>
      <c r="P3040" s="3">
        <f>Orders[[#This Row],[Quantity]]*Orders[[#This Row],[UnitPrice]]*(1-Orders[[#This Row],[Discount]])</f>
        <v>13736.34</v>
      </c>
      <c r="Q3040" s="1" t="str">
        <f>IF(AND(Orders[[#This Row],[Order Value]]&gt;50000,Orders[[#This Row],[Status]]="Completed"),"Yes","No")</f>
        <v>No</v>
      </c>
      <c r="R3040" s="1" t="str">
        <f>IF(OR(Orders[[#This Row],[Region]]="Dhaka",Orders[[#This Row],[Region]]="Chattogram"),"Priority","Standard")</f>
        <v>Priority</v>
      </c>
      <c r="S3040" s="1" t="str">
        <f>_xlfn.CONCAT(Orders[[#This Row],[OrderID]],Orders[[#This Row],[CustomerID]],Orders[[#This Row],[Order Value]])</f>
        <v>O02228C045513736.34</v>
      </c>
    </row>
    <row r="3041" spans="1:19" x14ac:dyDescent="0.25">
      <c r="A3041" s="1" t="s">
        <v>3474</v>
      </c>
      <c r="B3041" s="1" t="s">
        <v>692</v>
      </c>
      <c r="C3041" s="1" t="s">
        <v>284</v>
      </c>
      <c r="D3041" s="1" t="str">
        <f>VLOOKUP(C3041,Products[],2,FALSE)</f>
        <v>Labels Lite 562</v>
      </c>
      <c r="E3041" s="1" t="str">
        <f>VLOOKUP(Orders[[#This Row],[ProductID]],Products[],3,FALSE)</f>
        <v>Office Supplies</v>
      </c>
      <c r="F3041" s="1" t="s">
        <v>42</v>
      </c>
      <c r="G3041" s="1" t="str">
        <f>_xlfn.XLOOKUP(Orders[[#This Row],[CustomerID]],'Customers'!A:A,'Customers'!E:E)</f>
        <v>Corporate</v>
      </c>
      <c r="H3041" s="2">
        <v>45299</v>
      </c>
      <c r="I3041" s="2">
        <v>45298</v>
      </c>
      <c r="J3041">
        <v>13</v>
      </c>
      <c r="K3041">
        <v>6898.47</v>
      </c>
      <c r="L3041">
        <v>0.2</v>
      </c>
      <c r="M3041" s="1" t="s">
        <v>43</v>
      </c>
      <c r="N3041" s="1" t="s">
        <v>84</v>
      </c>
      <c r="O3041" s="1" t="s">
        <v>29</v>
      </c>
      <c r="P3041" s="3">
        <f>Orders[[#This Row],[Quantity]]*Orders[[#This Row],[UnitPrice]]*(1-Orders[[#This Row],[Discount]])</f>
        <v>71744.088000000003</v>
      </c>
      <c r="Q3041" s="1" t="str">
        <f>IF(AND(Orders[[#This Row],[Order Value]]&gt;50000,Orders[[#This Row],[Status]]="Completed"),"Yes","No")</f>
        <v>No</v>
      </c>
      <c r="R3041" s="1" t="str">
        <f>IF(OR(Orders[[#This Row],[Region]]="Dhaka",Orders[[#This Row],[Region]]="Chattogram"),"Priority","Standard")</f>
        <v>Standard</v>
      </c>
      <c r="S3041" s="1" t="str">
        <f>_xlfn.CONCAT(Orders[[#This Row],[OrderID]],Orders[[#This Row],[CustomerID]],Orders[[#This Row],[Order Value]])</f>
        <v>O05498C026471744.088</v>
      </c>
    </row>
    <row r="3042" spans="1:19" x14ac:dyDescent="0.25">
      <c r="A3042" s="1" t="s">
        <v>3475</v>
      </c>
      <c r="B3042" s="1" t="s">
        <v>833</v>
      </c>
      <c r="C3042" s="1" t="s">
        <v>81</v>
      </c>
      <c r="D3042" s="1" t="str">
        <f>VLOOKUP(C3042,Products[],2,FALSE)</f>
        <v>Beverages Pro 760</v>
      </c>
      <c r="E3042" s="1" t="str">
        <f>VLOOKUP(Orders[[#This Row],[ProductID]],Products[],3,FALSE)</f>
        <v>Groceries</v>
      </c>
      <c r="F3042" s="1" t="s">
        <v>13</v>
      </c>
      <c r="G3042" s="1" t="str">
        <f>_xlfn.XLOOKUP(Orders[[#This Row],[CustomerID]],'Customers'!A:A,'Customers'!E:E)</f>
        <v>consumer</v>
      </c>
      <c r="H3042" s="2">
        <v>45516</v>
      </c>
      <c r="I3042" s="2">
        <v>45524</v>
      </c>
      <c r="J3042">
        <v>8</v>
      </c>
      <c r="K3042">
        <v>2828.53</v>
      </c>
      <c r="L3042">
        <v>0</v>
      </c>
      <c r="M3042" s="1" t="s">
        <v>43</v>
      </c>
      <c r="N3042" s="1" t="s">
        <v>28</v>
      </c>
      <c r="O3042" s="1" t="s">
        <v>29</v>
      </c>
      <c r="P3042" s="3">
        <f>Orders[[#This Row],[Quantity]]*Orders[[#This Row],[UnitPrice]]*(1-Orders[[#This Row],[Discount]])</f>
        <v>22628.240000000002</v>
      </c>
      <c r="Q3042" s="1" t="str">
        <f>IF(AND(Orders[[#This Row],[Order Value]]&gt;50000,Orders[[#This Row],[Status]]="Completed"),"Yes","No")</f>
        <v>No</v>
      </c>
      <c r="R3042" s="1" t="str">
        <f>IF(OR(Orders[[#This Row],[Region]]="Dhaka",Orders[[#This Row],[Region]]="Chattogram"),"Priority","Standard")</f>
        <v>Standard</v>
      </c>
      <c r="S3042" s="1" t="str">
        <f>_xlfn.CONCAT(Orders[[#This Row],[OrderID]],Orders[[#This Row],[CustomerID]],Orders[[#This Row],[Order Value]])</f>
        <v>O00631C014022628.24</v>
      </c>
    </row>
    <row r="3043" spans="1:19" x14ac:dyDescent="0.25">
      <c r="A3043" s="1" t="s">
        <v>3476</v>
      </c>
      <c r="B3043" s="1" t="s">
        <v>291</v>
      </c>
      <c r="C3043" s="1" t="s">
        <v>114</v>
      </c>
      <c r="D3043" s="1" t="str">
        <f>VLOOKUP(C3043,Products[],2,FALSE)</f>
        <v>Snacks Standard 963</v>
      </c>
      <c r="E3043" s="1" t="str">
        <f>VLOOKUP(Orders[[#This Row],[ProductID]],Products[],3,FALSE)</f>
        <v>Groceries</v>
      </c>
      <c r="F3043" s="1" t="s">
        <v>105</v>
      </c>
      <c r="G3043" s="1" t="str">
        <f>_xlfn.XLOOKUP(Orders[[#This Row],[CustomerID]],'Customers'!A:A,'Customers'!E:E)</f>
        <v>SMB</v>
      </c>
      <c r="H3043" s="2">
        <v>45854</v>
      </c>
      <c r="I3043" s="2">
        <v>45853</v>
      </c>
      <c r="J3043">
        <v>23</v>
      </c>
      <c r="K3043">
        <v>2779.81</v>
      </c>
      <c r="L3043">
        <v>0</v>
      </c>
      <c r="M3043" s="1" t="s">
        <v>39</v>
      </c>
      <c r="N3043" s="1" t="s">
        <v>34</v>
      </c>
      <c r="O3043" s="1" t="s">
        <v>21</v>
      </c>
      <c r="P3043" s="3">
        <f>Orders[[#This Row],[Quantity]]*Orders[[#This Row],[UnitPrice]]*(1-Orders[[#This Row],[Discount]])</f>
        <v>63935.63</v>
      </c>
      <c r="Q3043" s="1" t="str">
        <f>IF(AND(Orders[[#This Row],[Order Value]]&gt;50000,Orders[[#This Row],[Status]]="Completed"),"Yes","No")</f>
        <v>Yes</v>
      </c>
      <c r="R3043" s="1" t="str">
        <f>IF(OR(Orders[[#This Row],[Region]]="Dhaka",Orders[[#This Row],[Region]]="Chattogram"),"Priority","Standard")</f>
        <v>Standard</v>
      </c>
      <c r="S3043" s="1" t="str">
        <f>_xlfn.CONCAT(Orders[[#This Row],[OrderID]],Orders[[#This Row],[CustomerID]],Orders[[#This Row],[Order Value]])</f>
        <v>O03964C019263935.63</v>
      </c>
    </row>
    <row r="3044" spans="1:19" hidden="1" x14ac:dyDescent="0.25">
      <c r="A3044" s="1" t="s">
        <v>3477</v>
      </c>
      <c r="B3044" s="1" t="s">
        <v>658</v>
      </c>
      <c r="C3044" s="1" t="s">
        <v>221</v>
      </c>
      <c r="D3044" s="1" t="e">
        <f>VLOOKUP(C3044,Products[],2,FALSE)</f>
        <v>#N/A</v>
      </c>
      <c r="E3044" s="1" t="e">
        <f>VLOOKUP(Orders[[#This Row],[ProductID]],Products[],3,FALSE)</f>
        <v>#N/A</v>
      </c>
      <c r="F3044" s="1" t="s">
        <v>82</v>
      </c>
      <c r="G3044" s="1" t="str">
        <f>_xlfn.XLOOKUP(Orders[[#This Row],[CustomerID]],'Customers'!A:A,'Customers'!E:E)</f>
        <v>consumer</v>
      </c>
      <c r="H3044" s="2">
        <v>45317</v>
      </c>
      <c r="I3044" s="2">
        <v>45315</v>
      </c>
      <c r="J3044">
        <v>1</v>
      </c>
      <c r="K3044">
        <v>1725.78</v>
      </c>
      <c r="L3044">
        <v>0</v>
      </c>
      <c r="M3044" s="1" t="s">
        <v>14</v>
      </c>
      <c r="N3044" s="1" t="s">
        <v>34</v>
      </c>
      <c r="O3044" s="1" t="s">
        <v>24</v>
      </c>
      <c r="P3044" s="3">
        <f>Orders[[#This Row],[Quantity]]*Orders[[#This Row],[UnitPrice]]*(1-Orders[[#This Row],[Discount]])</f>
        <v>1725.78</v>
      </c>
      <c r="Q3044" s="1" t="str">
        <f>IF(AND(Orders[[#This Row],[Order Value]]&gt;50000,Orders[[#This Row],[Status]]="Completed"),"Yes","No")</f>
        <v>No</v>
      </c>
      <c r="R3044" s="1" t="str">
        <f>IF(OR(Orders[[#This Row],[Region]]="Dhaka",Orders[[#This Row],[Region]]="Chattogram"),"Priority","Standard")</f>
        <v>Standard</v>
      </c>
      <c r="S3044" s="1" t="str">
        <f>_xlfn.CONCAT(Orders[[#This Row],[OrderID]],Orders[[#This Row],[CustomerID]],Orders[[#This Row],[Order Value]])</f>
        <v>O04254C04421725.78</v>
      </c>
    </row>
    <row r="3045" spans="1:19" x14ac:dyDescent="0.25">
      <c r="A3045" s="1" t="s">
        <v>30</v>
      </c>
      <c r="B3045" s="1" t="s">
        <v>31</v>
      </c>
      <c r="C3045" s="1" t="s">
        <v>32</v>
      </c>
      <c r="D3045" s="1" t="str">
        <f>VLOOKUP(C3045,Products[],2,FALSE)</f>
        <v>Binders Max 146</v>
      </c>
      <c r="E3045" s="1" t="str">
        <f>VLOOKUP(Orders[[#This Row],[ProductID]],Products[],3,FALSE)</f>
        <v>Office Supplies</v>
      </c>
      <c r="F3045" s="1" t="s">
        <v>33</v>
      </c>
      <c r="G3045" s="1" t="str">
        <f>_xlfn.XLOOKUP(Orders[[#This Row],[CustomerID]],'Customers'!A:A,'Customers'!E:E)</f>
        <v>Consumer</v>
      </c>
      <c r="H3045" s="2">
        <v>45367</v>
      </c>
      <c r="I3045" s="2">
        <v>45376</v>
      </c>
      <c r="J3045">
        <v>4</v>
      </c>
      <c r="K3045">
        <v>3129.25</v>
      </c>
      <c r="L3045">
        <v>0</v>
      </c>
      <c r="M3045" s="1" t="s">
        <v>20</v>
      </c>
      <c r="N3045" s="1" t="s">
        <v>34</v>
      </c>
      <c r="O3045" s="1" t="s">
        <v>35</v>
      </c>
      <c r="P3045" s="3">
        <f>Orders[[#This Row],[Quantity]]*Orders[[#This Row],[UnitPrice]]*(1-Orders[[#This Row],[Discount]])</f>
        <v>12517</v>
      </c>
      <c r="Q3045" s="1" t="str">
        <f>IF(AND(Orders[[#This Row],[Order Value]]&gt;50000,Orders[[#This Row],[Status]]="Completed"),"Yes","No")</f>
        <v>No</v>
      </c>
      <c r="R3045" s="1" t="str">
        <f>IF(OR(Orders[[#This Row],[Region]]="Dhaka",Orders[[#This Row],[Region]]="Chattogram"),"Priority","Standard")</f>
        <v>Priority</v>
      </c>
      <c r="S3045" s="1" t="str">
        <f>_xlfn.CONCAT(Orders[[#This Row],[OrderID]],Orders[[#This Row],[CustomerID]],Orders[[#This Row],[Order Value]])</f>
        <v>O02507C036712517</v>
      </c>
    </row>
    <row r="3046" spans="1:19" x14ac:dyDescent="0.25">
      <c r="A3046" s="1" t="s">
        <v>3478</v>
      </c>
      <c r="B3046" s="1" t="s">
        <v>524</v>
      </c>
      <c r="C3046" s="1" t="s">
        <v>473</v>
      </c>
      <c r="D3046" s="1" t="str">
        <f>VLOOKUP(C3046,Products[],2,FALSE)</f>
        <v>Laptops Prime 770</v>
      </c>
      <c r="E3046" s="1" t="str">
        <f>VLOOKUP(Orders[[#This Row],[ProductID]],Products[],3,FALSE)</f>
        <v>Electronics</v>
      </c>
      <c r="F3046" s="1" t="s">
        <v>51</v>
      </c>
      <c r="G3046" s="1" t="str">
        <f>_xlfn.XLOOKUP(Orders[[#This Row],[CustomerID]],'Customers'!A:A,'Customers'!E:E)</f>
        <v>Consumer</v>
      </c>
      <c r="H3046" s="2">
        <v>45836</v>
      </c>
      <c r="I3046" s="2">
        <v>45847</v>
      </c>
      <c r="J3046">
        <v>15</v>
      </c>
      <c r="K3046">
        <v>6058.34</v>
      </c>
      <c r="L3046">
        <v>0.05</v>
      </c>
      <c r="M3046" s="1" t="s">
        <v>43</v>
      </c>
      <c r="N3046" s="1" t="s">
        <v>28</v>
      </c>
      <c r="O3046" s="1" t="s">
        <v>24</v>
      </c>
      <c r="P3046" s="3">
        <f>Orders[[#This Row],[Quantity]]*Orders[[#This Row],[UnitPrice]]*(1-Orders[[#This Row],[Discount]])</f>
        <v>86331.345000000001</v>
      </c>
      <c r="Q3046" s="1" t="str">
        <f>IF(AND(Orders[[#This Row],[Order Value]]&gt;50000,Orders[[#This Row],[Status]]="Completed"),"Yes","No")</f>
        <v>No</v>
      </c>
      <c r="R3046" s="1" t="str">
        <f>IF(OR(Orders[[#This Row],[Region]]="Dhaka",Orders[[#This Row],[Region]]="Chattogram"),"Priority","Standard")</f>
        <v>Standard</v>
      </c>
      <c r="S3046" s="1" t="str">
        <f>_xlfn.CONCAT(Orders[[#This Row],[OrderID]],Orders[[#This Row],[CustomerID]],Orders[[#This Row],[Order Value]])</f>
        <v>O02936C026686331.345</v>
      </c>
    </row>
    <row r="3047" spans="1:19" x14ac:dyDescent="0.25">
      <c r="A3047" s="1" t="s">
        <v>3479</v>
      </c>
      <c r="B3047" s="1" t="s">
        <v>394</v>
      </c>
      <c r="C3047" s="1" t="s">
        <v>267</v>
      </c>
      <c r="D3047" s="1" t="str">
        <f>VLOOKUP(C3047,Products[],2,FALSE)</f>
        <v>Decor Prime 953</v>
      </c>
      <c r="E3047" s="1" t="str">
        <f>VLOOKUP(Orders[[#This Row],[ProductID]],Products[],3,FALSE)</f>
        <v>Furniture</v>
      </c>
      <c r="F3047" s="1" t="s">
        <v>152</v>
      </c>
      <c r="G3047" s="1" t="str">
        <f>_xlfn.XLOOKUP(Orders[[#This Row],[CustomerID]],'Customers'!A:A,'Customers'!E:E)</f>
        <v>Corporate</v>
      </c>
      <c r="H3047" s="2">
        <v>45446</v>
      </c>
      <c r="I3047" s="2">
        <v>45447</v>
      </c>
      <c r="J3047">
        <v>23</v>
      </c>
      <c r="K3047">
        <v>3560.12</v>
      </c>
      <c r="L3047">
        <v>0</v>
      </c>
      <c r="M3047" s="1" t="s">
        <v>52</v>
      </c>
      <c r="N3047" s="1" t="s">
        <v>34</v>
      </c>
      <c r="O3047" s="1" t="s">
        <v>24</v>
      </c>
      <c r="P3047" s="3">
        <f>Orders[[#This Row],[Quantity]]*Orders[[#This Row],[UnitPrice]]*(1-Orders[[#This Row],[Discount]])</f>
        <v>81882.759999999995</v>
      </c>
      <c r="Q3047" s="1" t="str">
        <f>IF(AND(Orders[[#This Row],[Order Value]]&gt;50000,Orders[[#This Row],[Status]]="Completed"),"Yes","No")</f>
        <v>Yes</v>
      </c>
      <c r="R3047" s="1" t="str">
        <f>IF(OR(Orders[[#This Row],[Region]]="Dhaka",Orders[[#This Row],[Region]]="Chattogram"),"Priority","Standard")</f>
        <v>Priority</v>
      </c>
      <c r="S3047" s="1" t="str">
        <f>_xlfn.CONCAT(Orders[[#This Row],[OrderID]],Orders[[#This Row],[CustomerID]],Orders[[#This Row],[Order Value]])</f>
        <v>O00215C035381882.76</v>
      </c>
    </row>
    <row r="3048" spans="1:19" x14ac:dyDescent="0.25">
      <c r="A3048" s="1" t="s">
        <v>3480</v>
      </c>
      <c r="B3048" s="1" t="s">
        <v>519</v>
      </c>
      <c r="C3048" s="1" t="s">
        <v>32</v>
      </c>
      <c r="D3048" s="1" t="str">
        <f>VLOOKUP(C3048,Products[],2,FALSE)</f>
        <v>Binders Max 146</v>
      </c>
      <c r="E3048" s="1" t="str">
        <f>VLOOKUP(Orders[[#This Row],[ProductID]],Products[],3,FALSE)</f>
        <v>Office Supplies</v>
      </c>
      <c r="F3048" s="1" t="s">
        <v>51</v>
      </c>
      <c r="G3048" s="1" t="str">
        <f>_xlfn.XLOOKUP(Orders[[#This Row],[CustomerID]],'Customers'!A:A,'Customers'!E:E)</f>
        <v>Corporate</v>
      </c>
      <c r="H3048" s="2">
        <v>45680</v>
      </c>
      <c r="I3048" s="2">
        <v>45688</v>
      </c>
      <c r="J3048">
        <v>18</v>
      </c>
      <c r="K3048">
        <v>7719.18</v>
      </c>
      <c r="L3048">
        <v>0.1</v>
      </c>
      <c r="M3048" s="1" t="s">
        <v>52</v>
      </c>
      <c r="N3048" s="1" t="s">
        <v>34</v>
      </c>
      <c r="O3048" s="1" t="s">
        <v>35</v>
      </c>
      <c r="P3048" s="3">
        <f>Orders[[#This Row],[Quantity]]*Orders[[#This Row],[UnitPrice]]*(1-Orders[[#This Row],[Discount]])</f>
        <v>125050.716</v>
      </c>
      <c r="Q3048" s="1" t="str">
        <f>IF(AND(Orders[[#This Row],[Order Value]]&gt;50000,Orders[[#This Row],[Status]]="Completed"),"Yes","No")</f>
        <v>Yes</v>
      </c>
      <c r="R3048" s="1" t="str">
        <f>IF(OR(Orders[[#This Row],[Region]]="Dhaka",Orders[[#This Row],[Region]]="Chattogram"),"Priority","Standard")</f>
        <v>Priority</v>
      </c>
      <c r="S3048" s="1" t="str">
        <f>_xlfn.CONCAT(Orders[[#This Row],[OrderID]],Orders[[#This Row],[CustomerID]],Orders[[#This Row],[Order Value]])</f>
        <v>O02378C0231125050.716</v>
      </c>
    </row>
    <row r="3049" spans="1:19" x14ac:dyDescent="0.25">
      <c r="A3049" s="1" t="s">
        <v>3481</v>
      </c>
      <c r="B3049" s="1" t="s">
        <v>340</v>
      </c>
      <c r="C3049" s="1" t="s">
        <v>151</v>
      </c>
      <c r="D3049" s="1" t="str">
        <f>VLOOKUP(C3049,Products[],2,FALSE)</f>
        <v>Paper Lite 570</v>
      </c>
      <c r="E3049" s="1" t="str">
        <f>VLOOKUP(Orders[[#This Row],[ProductID]],Products[],3,FALSE)</f>
        <v>Office Supplies</v>
      </c>
      <c r="F3049" s="1" t="s">
        <v>51</v>
      </c>
      <c r="G3049" s="1" t="str">
        <f>_xlfn.XLOOKUP(Orders[[#This Row],[CustomerID]],'Customers'!A:A,'Customers'!E:E)</f>
        <v>Consumer</v>
      </c>
      <c r="H3049" s="2">
        <v>45519</v>
      </c>
      <c r="I3049" s="2">
        <v>45533</v>
      </c>
      <c r="J3049">
        <v>3</v>
      </c>
      <c r="K3049">
        <v>3405.19</v>
      </c>
      <c r="L3049">
        <v>0</v>
      </c>
      <c r="M3049" s="1" t="s">
        <v>39</v>
      </c>
      <c r="N3049" s="1" t="s">
        <v>84</v>
      </c>
      <c r="O3049" s="1" t="s">
        <v>29</v>
      </c>
      <c r="P3049" s="3">
        <f>Orders[[#This Row],[Quantity]]*Orders[[#This Row],[UnitPrice]]*(1-Orders[[#This Row],[Discount]])</f>
        <v>10215.57</v>
      </c>
      <c r="Q3049" s="1" t="str">
        <f>IF(AND(Orders[[#This Row],[Order Value]]&gt;50000,Orders[[#This Row],[Status]]="Completed"),"Yes","No")</f>
        <v>No</v>
      </c>
      <c r="R3049" s="1" t="str">
        <f>IF(OR(Orders[[#This Row],[Region]]="Dhaka",Orders[[#This Row],[Region]]="Chattogram"),"Priority","Standard")</f>
        <v>Standard</v>
      </c>
      <c r="S3049" s="1" t="str">
        <f>_xlfn.CONCAT(Orders[[#This Row],[OrderID]],Orders[[#This Row],[CustomerID]],Orders[[#This Row],[Order Value]])</f>
        <v>O03652C035810215.57</v>
      </c>
    </row>
    <row r="3050" spans="1:19" x14ac:dyDescent="0.25">
      <c r="A3050" s="1" t="s">
        <v>3482</v>
      </c>
      <c r="B3050" s="1" t="s">
        <v>164</v>
      </c>
      <c r="C3050" s="1" t="s">
        <v>104</v>
      </c>
      <c r="D3050" s="1" t="str">
        <f>VLOOKUP(C3050,Products[],2,FALSE)</f>
        <v>Audio Prime 238</v>
      </c>
      <c r="E3050" s="1" t="str">
        <f>VLOOKUP(Orders[[#This Row],[ProductID]],Products[],3,FALSE)</f>
        <v>Electronics</v>
      </c>
      <c r="F3050" s="1" t="s">
        <v>63</v>
      </c>
      <c r="G3050" s="1" t="str">
        <f>_xlfn.XLOOKUP(Orders[[#This Row],[CustomerID]],'Customers'!A:A,'Customers'!E:E)</f>
        <v>consumer</v>
      </c>
      <c r="H3050" s="2">
        <v>45572</v>
      </c>
      <c r="I3050" s="2">
        <v>45579</v>
      </c>
      <c r="J3050">
        <v>16</v>
      </c>
      <c r="K3050">
        <v>6873.14</v>
      </c>
      <c r="L3050">
        <v>0</v>
      </c>
      <c r="M3050" s="1" t="s">
        <v>52</v>
      </c>
      <c r="N3050" s="1" t="s">
        <v>34</v>
      </c>
      <c r="O3050" s="1" t="s">
        <v>21</v>
      </c>
      <c r="P3050" s="3">
        <f>Orders[[#This Row],[Quantity]]*Orders[[#This Row],[UnitPrice]]*(1-Orders[[#This Row],[Discount]])</f>
        <v>109970.24000000001</v>
      </c>
      <c r="Q3050" s="1" t="str">
        <f>IF(AND(Orders[[#This Row],[Order Value]]&gt;50000,Orders[[#This Row],[Status]]="Completed"),"Yes","No")</f>
        <v>Yes</v>
      </c>
      <c r="R3050" s="1" t="str">
        <f>IF(OR(Orders[[#This Row],[Region]]="Dhaka",Orders[[#This Row],[Region]]="Chattogram"),"Priority","Standard")</f>
        <v>Priority</v>
      </c>
      <c r="S3050" s="1" t="str">
        <f>_xlfn.CONCAT(Orders[[#This Row],[OrderID]],Orders[[#This Row],[CustomerID]],Orders[[#This Row],[Order Value]])</f>
        <v>O03915C0306109970.24</v>
      </c>
    </row>
    <row r="3051" spans="1:19" x14ac:dyDescent="0.25">
      <c r="A3051" s="1" t="s">
        <v>3483</v>
      </c>
      <c r="B3051" s="1" t="s">
        <v>64</v>
      </c>
      <c r="C3051" s="1" t="s">
        <v>41</v>
      </c>
      <c r="D3051" s="1" t="str">
        <f>VLOOKUP(C3051,Products[],2,FALSE)</f>
        <v>Personal Care Mini 941</v>
      </c>
      <c r="E3051" s="1" t="str">
        <f>VLOOKUP(Orders[[#This Row],[ProductID]],Products[],3,FALSE)</f>
        <v>Groceries</v>
      </c>
      <c r="F3051" s="1" t="s">
        <v>55</v>
      </c>
      <c r="G3051" s="1" t="str">
        <f>_xlfn.XLOOKUP(Orders[[#This Row],[CustomerID]],'Customers'!A:A,'Customers'!E:E)</f>
        <v>consumer</v>
      </c>
      <c r="H3051" s="2">
        <v>45459</v>
      </c>
      <c r="I3051" s="2">
        <v>45457</v>
      </c>
      <c r="J3051">
        <v>6</v>
      </c>
      <c r="K3051">
        <v>5020.5200000000004</v>
      </c>
      <c r="L3051">
        <v>0.2</v>
      </c>
      <c r="M3051" s="1" t="s">
        <v>43</v>
      </c>
      <c r="N3051" s="1" t="s">
        <v>34</v>
      </c>
      <c r="O3051" s="1" t="s">
        <v>29</v>
      </c>
      <c r="P3051" s="3">
        <f>Orders[[#This Row],[Quantity]]*Orders[[#This Row],[UnitPrice]]*(1-Orders[[#This Row],[Discount]])</f>
        <v>24098.496000000003</v>
      </c>
      <c r="Q3051" s="1" t="str">
        <f>IF(AND(Orders[[#This Row],[Order Value]]&gt;50000,Orders[[#This Row],[Status]]="Completed"),"Yes","No")</f>
        <v>No</v>
      </c>
      <c r="R3051" s="1" t="str">
        <f>IF(OR(Orders[[#This Row],[Region]]="Dhaka",Orders[[#This Row],[Region]]="Chattogram"),"Priority","Standard")</f>
        <v>Standard</v>
      </c>
      <c r="S3051" s="1" t="str">
        <f>_xlfn.CONCAT(Orders[[#This Row],[OrderID]],Orders[[#This Row],[CustomerID]],Orders[[#This Row],[Order Value]])</f>
        <v>O02522C024924098.496</v>
      </c>
    </row>
    <row r="3052" spans="1:19" x14ac:dyDescent="0.25">
      <c r="A3052" s="1" t="s">
        <v>3484</v>
      </c>
      <c r="B3052" s="1" t="s">
        <v>400</v>
      </c>
      <c r="C3052" s="1" t="s">
        <v>78</v>
      </c>
      <c r="D3052" s="1" t="str">
        <f>VLOOKUP(C3052,Products[],2,FALSE)</f>
        <v>Personal Care Eco 185</v>
      </c>
      <c r="E3052" s="1" t="str">
        <f>VLOOKUP(Orders[[#This Row],[ProductID]],Products[],3,FALSE)</f>
        <v>Groceries</v>
      </c>
      <c r="F3052" s="1" t="s">
        <v>13</v>
      </c>
      <c r="G3052" s="1" t="str">
        <f>_xlfn.XLOOKUP(Orders[[#This Row],[CustomerID]],'Customers'!A:A,'Customers'!E:E)</f>
        <v>consumer</v>
      </c>
      <c r="H3052" s="2">
        <v>45547</v>
      </c>
      <c r="I3052" s="2">
        <v>45555</v>
      </c>
      <c r="J3052">
        <v>18</v>
      </c>
      <c r="K3052">
        <v>5018.2299999999996</v>
      </c>
      <c r="L3052">
        <v>0.2</v>
      </c>
      <c r="M3052" s="1" t="s">
        <v>39</v>
      </c>
      <c r="N3052" s="1" t="s">
        <v>34</v>
      </c>
      <c r="O3052" s="1" t="s">
        <v>24</v>
      </c>
      <c r="P3052" s="3">
        <f>Orders[[#This Row],[Quantity]]*Orders[[#This Row],[UnitPrice]]*(1-Orders[[#This Row],[Discount]])</f>
        <v>72262.511999999988</v>
      </c>
      <c r="Q3052" s="1" t="str">
        <f>IF(AND(Orders[[#This Row],[Order Value]]&gt;50000,Orders[[#This Row],[Status]]="Completed"),"Yes","No")</f>
        <v>Yes</v>
      </c>
      <c r="R3052" s="1" t="str">
        <f>IF(OR(Orders[[#This Row],[Region]]="Dhaka",Orders[[#This Row],[Region]]="Chattogram"),"Priority","Standard")</f>
        <v>Standard</v>
      </c>
      <c r="S3052" s="1" t="str">
        <f>_xlfn.CONCAT(Orders[[#This Row],[OrderID]],Orders[[#This Row],[CustomerID]],Orders[[#This Row],[Order Value]])</f>
        <v>O05403C012472262.512</v>
      </c>
    </row>
    <row r="3053" spans="1:19" x14ac:dyDescent="0.25">
      <c r="A3053" s="1" t="s">
        <v>3485</v>
      </c>
      <c r="B3053" s="1" t="s">
        <v>161</v>
      </c>
      <c r="C3053" s="1" t="s">
        <v>191</v>
      </c>
      <c r="D3053" s="1" t="str">
        <f>VLOOKUP(C3053,Products[],2,FALSE)</f>
        <v>Snacks Standard 597</v>
      </c>
      <c r="E3053" s="1" t="str">
        <f>VLOOKUP(Orders[[#This Row],[ProductID]],Products[],3,FALSE)</f>
        <v>Groceries</v>
      </c>
      <c r="F3053" s="1" t="s">
        <v>125</v>
      </c>
      <c r="G3053" s="1" t="str">
        <f>_xlfn.XLOOKUP(Orders[[#This Row],[CustomerID]],'Customers'!A:A,'Customers'!E:E)</f>
        <v>consumer</v>
      </c>
      <c r="H3053" s="2">
        <v>45394</v>
      </c>
      <c r="I3053" s="2">
        <v>45401</v>
      </c>
      <c r="J3053">
        <v>16</v>
      </c>
      <c r="K3053">
        <v>2196.23</v>
      </c>
      <c r="L3053">
        <v>0.05</v>
      </c>
      <c r="M3053" s="1" t="s">
        <v>14</v>
      </c>
      <c r="N3053" s="1" t="s">
        <v>15</v>
      </c>
      <c r="O3053" s="1" t="s">
        <v>35</v>
      </c>
      <c r="P3053" s="3">
        <f>Orders[[#This Row],[Quantity]]*Orders[[#This Row],[UnitPrice]]*(1-Orders[[#This Row],[Discount]])</f>
        <v>33382.695999999996</v>
      </c>
      <c r="Q3053" s="1" t="str">
        <f>IF(AND(Orders[[#This Row],[Order Value]]&gt;50000,Orders[[#This Row],[Status]]="Completed"),"Yes","No")</f>
        <v>No</v>
      </c>
      <c r="R3053" s="1" t="str">
        <f>IF(OR(Orders[[#This Row],[Region]]="Dhaka",Orders[[#This Row],[Region]]="Chattogram"),"Priority","Standard")</f>
        <v>Standard</v>
      </c>
      <c r="S3053" s="1" t="str">
        <f>_xlfn.CONCAT(Orders[[#This Row],[OrderID]],Orders[[#This Row],[CustomerID]],Orders[[#This Row],[Order Value]])</f>
        <v>O05116C043733382.696</v>
      </c>
    </row>
    <row r="3054" spans="1:19" x14ac:dyDescent="0.25">
      <c r="A3054" s="1" t="s">
        <v>3486</v>
      </c>
      <c r="B3054" s="1" t="s">
        <v>394</v>
      </c>
      <c r="C3054" s="1" t="s">
        <v>89</v>
      </c>
      <c r="D3054" s="1" t="str">
        <f>VLOOKUP(C3054,Products[],2,FALSE)</f>
        <v>Chairs Mini 737</v>
      </c>
      <c r="E3054" s="1" t="str">
        <f>VLOOKUP(Orders[[#This Row],[ProductID]],Products[],3,FALSE)</f>
        <v>Furniture</v>
      </c>
      <c r="F3054" s="1" t="s">
        <v>105</v>
      </c>
      <c r="G3054" s="1" t="str">
        <f>_xlfn.XLOOKUP(Orders[[#This Row],[CustomerID]],'Customers'!A:A,'Customers'!E:E)</f>
        <v>Corporate</v>
      </c>
      <c r="H3054" s="2">
        <v>45909</v>
      </c>
      <c r="I3054" s="2">
        <v>45923</v>
      </c>
      <c r="J3054">
        <v>18</v>
      </c>
      <c r="K3054">
        <v>4292.41</v>
      </c>
      <c r="L3054">
        <v>0</v>
      </c>
      <c r="M3054" s="1" t="s">
        <v>14</v>
      </c>
      <c r="N3054" s="1" t="s">
        <v>34</v>
      </c>
      <c r="O3054" s="1" t="s">
        <v>24</v>
      </c>
      <c r="P3054" s="3">
        <f>Orders[[#This Row],[Quantity]]*Orders[[#This Row],[UnitPrice]]*(1-Orders[[#This Row],[Discount]])</f>
        <v>77263.38</v>
      </c>
      <c r="Q3054" s="1" t="str">
        <f>IF(AND(Orders[[#This Row],[Order Value]]&gt;50000,Orders[[#This Row],[Status]]="Completed"),"Yes","No")</f>
        <v>Yes</v>
      </c>
      <c r="R3054" s="1" t="str">
        <f>IF(OR(Orders[[#This Row],[Region]]="Dhaka",Orders[[#This Row],[Region]]="Chattogram"),"Priority","Standard")</f>
        <v>Standard</v>
      </c>
      <c r="S3054" s="1" t="str">
        <f>_xlfn.CONCAT(Orders[[#This Row],[OrderID]],Orders[[#This Row],[CustomerID]],Orders[[#This Row],[Order Value]])</f>
        <v>O03767C035377263.38</v>
      </c>
    </row>
    <row r="3055" spans="1:19" x14ac:dyDescent="0.25">
      <c r="A3055" s="1" t="s">
        <v>3487</v>
      </c>
      <c r="B3055" s="1" t="s">
        <v>45</v>
      </c>
      <c r="C3055" s="1" t="s">
        <v>128</v>
      </c>
      <c r="D3055" s="1" t="str">
        <f>VLOOKUP(C3055,Products[],2,FALSE)</f>
        <v>Paper Prime 195</v>
      </c>
      <c r="E3055" s="1" t="str">
        <f>VLOOKUP(Orders[[#This Row],[ProductID]],Products[],3,FALSE)</f>
        <v>Office Supplies</v>
      </c>
      <c r="F3055" s="1" t="s">
        <v>82</v>
      </c>
      <c r="G3055" s="1" t="str">
        <f>_xlfn.XLOOKUP(Orders[[#This Row],[CustomerID]],'Customers'!A:A,'Customers'!E:E)</f>
        <v>SMB</v>
      </c>
      <c r="H3055" s="2">
        <v>45566</v>
      </c>
      <c r="I3055" s="2">
        <v>45568</v>
      </c>
      <c r="J3055">
        <v>17</v>
      </c>
      <c r="K3055">
        <v>5939.53</v>
      </c>
      <c r="L3055">
        <v>0</v>
      </c>
      <c r="M3055" s="1" t="s">
        <v>52</v>
      </c>
      <c r="N3055" s="1" t="s">
        <v>28</v>
      </c>
      <c r="O3055" s="1" t="s">
        <v>24</v>
      </c>
      <c r="P3055" s="3">
        <f>Orders[[#This Row],[Quantity]]*Orders[[#This Row],[UnitPrice]]*(1-Orders[[#This Row],[Discount]])</f>
        <v>100972.01</v>
      </c>
      <c r="Q3055" s="1" t="str">
        <f>IF(AND(Orders[[#This Row],[Order Value]]&gt;50000,Orders[[#This Row],[Status]]="Completed"),"Yes","No")</f>
        <v>No</v>
      </c>
      <c r="R3055" s="1" t="str">
        <f>IF(OR(Orders[[#This Row],[Region]]="Dhaka",Orders[[#This Row],[Region]]="Chattogram"),"Priority","Standard")</f>
        <v>Priority</v>
      </c>
      <c r="S3055" s="1" t="str">
        <f>_xlfn.CONCAT(Orders[[#This Row],[OrderID]],Orders[[#This Row],[CustomerID]],Orders[[#This Row],[Order Value]])</f>
        <v>O04388C0315100972.01</v>
      </c>
    </row>
    <row r="3056" spans="1:19" x14ac:dyDescent="0.25">
      <c r="A3056" s="1" t="s">
        <v>3488</v>
      </c>
      <c r="B3056" s="1" t="s">
        <v>797</v>
      </c>
      <c r="C3056" s="1" t="s">
        <v>65</v>
      </c>
      <c r="D3056" s="1" t="str">
        <f>VLOOKUP(C3056,Products[],2,FALSE)</f>
        <v>Household Classic 671</v>
      </c>
      <c r="E3056" s="1" t="str">
        <f>VLOOKUP(Orders[[#This Row],[ProductID]],Products[],3,FALSE)</f>
        <v>Groceries</v>
      </c>
      <c r="F3056" s="1" t="s">
        <v>63</v>
      </c>
      <c r="G3056" s="1" t="str">
        <f>_xlfn.XLOOKUP(Orders[[#This Row],[CustomerID]],'Customers'!A:A,'Customers'!E:E)</f>
        <v>Home Office</v>
      </c>
      <c r="H3056" s="2">
        <v>45378</v>
      </c>
      <c r="I3056" s="2">
        <v>45379</v>
      </c>
      <c r="J3056">
        <v>19</v>
      </c>
      <c r="K3056">
        <v>4440.33</v>
      </c>
      <c r="L3056">
        <v>0.15</v>
      </c>
      <c r="M3056" s="1" t="s">
        <v>20</v>
      </c>
      <c r="N3056" s="1" t="s">
        <v>34</v>
      </c>
      <c r="O3056" s="1" t="s">
        <v>35</v>
      </c>
      <c r="P3056" s="3">
        <f>Orders[[#This Row],[Quantity]]*Orders[[#This Row],[UnitPrice]]*(1-Orders[[#This Row],[Discount]])</f>
        <v>71711.329500000007</v>
      </c>
      <c r="Q3056" s="1" t="str">
        <f>IF(AND(Orders[[#This Row],[Order Value]]&gt;50000,Orders[[#This Row],[Status]]="Completed"),"Yes","No")</f>
        <v>Yes</v>
      </c>
      <c r="R3056" s="1" t="str">
        <f>IF(OR(Orders[[#This Row],[Region]]="Dhaka",Orders[[#This Row],[Region]]="Chattogram"),"Priority","Standard")</f>
        <v>Priority</v>
      </c>
      <c r="S3056" s="1" t="str">
        <f>_xlfn.CONCAT(Orders[[#This Row],[OrderID]],Orders[[#This Row],[CustomerID]],Orders[[#This Row],[Order Value]])</f>
        <v>O02338C028971711.3295</v>
      </c>
    </row>
    <row r="3057" spans="1:19" x14ac:dyDescent="0.25">
      <c r="A3057" s="1" t="s">
        <v>3489</v>
      </c>
      <c r="B3057" s="1" t="s">
        <v>97</v>
      </c>
      <c r="C3057" s="1" t="s">
        <v>32</v>
      </c>
      <c r="D3057" s="1" t="str">
        <f>VLOOKUP(C3057,Products[],2,FALSE)</f>
        <v>Binders Max 146</v>
      </c>
      <c r="E3057" s="1" t="str">
        <f>VLOOKUP(Orders[[#This Row],[ProductID]],Products[],3,FALSE)</f>
        <v>Office Supplies</v>
      </c>
      <c r="F3057" s="1" t="s">
        <v>82</v>
      </c>
      <c r="G3057" s="1" t="str">
        <f>_xlfn.XLOOKUP(Orders[[#This Row],[CustomerID]],'Customers'!A:A,'Customers'!E:E)</f>
        <v>consumer</v>
      </c>
      <c r="H3057" s="2">
        <v>46019</v>
      </c>
      <c r="I3057" s="2">
        <v>46030</v>
      </c>
      <c r="J3057">
        <v>1</v>
      </c>
      <c r="K3057">
        <v>4818.95</v>
      </c>
      <c r="L3057">
        <v>0</v>
      </c>
      <c r="M3057" s="1" t="s">
        <v>43</v>
      </c>
      <c r="N3057" s="1" t="s">
        <v>34</v>
      </c>
      <c r="O3057" s="1" t="s">
        <v>21</v>
      </c>
      <c r="P3057" s="3">
        <f>Orders[[#This Row],[Quantity]]*Orders[[#This Row],[UnitPrice]]*(1-Orders[[#This Row],[Discount]])</f>
        <v>4818.95</v>
      </c>
      <c r="Q3057" s="1" t="str">
        <f>IF(AND(Orders[[#This Row],[Order Value]]&gt;50000,Orders[[#This Row],[Status]]="Completed"),"Yes","No")</f>
        <v>No</v>
      </c>
      <c r="R3057" s="1" t="str">
        <f>IF(OR(Orders[[#This Row],[Region]]="Dhaka",Orders[[#This Row],[Region]]="Chattogram"),"Priority","Standard")</f>
        <v>Standard</v>
      </c>
      <c r="S3057" s="1" t="str">
        <f>_xlfn.CONCAT(Orders[[#This Row],[OrderID]],Orders[[#This Row],[CustomerID]],Orders[[#This Row],[Order Value]])</f>
        <v>O01669C02654818.95</v>
      </c>
    </row>
    <row r="3058" spans="1:19" x14ac:dyDescent="0.25">
      <c r="A3058" s="1" t="s">
        <v>3490</v>
      </c>
      <c r="B3058" s="1" t="s">
        <v>830</v>
      </c>
      <c r="C3058" s="1" t="s">
        <v>78</v>
      </c>
      <c r="D3058" s="1" t="str">
        <f>VLOOKUP(C3058,Products[],2,FALSE)</f>
        <v>Personal Care Eco 185</v>
      </c>
      <c r="E3058" s="1" t="str">
        <f>VLOOKUP(Orders[[#This Row],[ProductID]],Products[],3,FALSE)</f>
        <v>Groceries</v>
      </c>
      <c r="F3058" s="1" t="s">
        <v>51</v>
      </c>
      <c r="G3058" s="1" t="str">
        <f>_xlfn.XLOOKUP(Orders[[#This Row],[CustomerID]],'Customers'!A:A,'Customers'!E:E)</f>
        <v>Consumer</v>
      </c>
      <c r="H3058" s="2">
        <v>45798</v>
      </c>
      <c r="I3058" s="2">
        <v>45797</v>
      </c>
      <c r="J3058">
        <v>18</v>
      </c>
      <c r="K3058">
        <v>1847.08</v>
      </c>
      <c r="L3058">
        <v>0</v>
      </c>
      <c r="M3058" s="1" t="s">
        <v>39</v>
      </c>
      <c r="N3058" s="1" t="s">
        <v>34</v>
      </c>
      <c r="O3058" s="1" t="s">
        <v>29</v>
      </c>
      <c r="P3058" s="3">
        <f>Orders[[#This Row],[Quantity]]*Orders[[#This Row],[UnitPrice]]*(1-Orders[[#This Row],[Discount]])</f>
        <v>33247.440000000002</v>
      </c>
      <c r="Q3058" s="1" t="str">
        <f>IF(AND(Orders[[#This Row],[Order Value]]&gt;50000,Orders[[#This Row],[Status]]="Completed"),"Yes","No")</f>
        <v>No</v>
      </c>
      <c r="R3058" s="1" t="str">
        <f>IF(OR(Orders[[#This Row],[Region]]="Dhaka",Orders[[#This Row],[Region]]="Chattogram"),"Priority","Standard")</f>
        <v>Standard</v>
      </c>
      <c r="S3058" s="1" t="str">
        <f>_xlfn.CONCAT(Orders[[#This Row],[OrderID]],Orders[[#This Row],[CustomerID]],Orders[[#This Row],[Order Value]])</f>
        <v>O03965C027333247.44</v>
      </c>
    </row>
    <row r="3059" spans="1:19" x14ac:dyDescent="0.25">
      <c r="A3059" s="1" t="s">
        <v>3491</v>
      </c>
      <c r="B3059" s="1" t="s">
        <v>952</v>
      </c>
      <c r="C3059" s="1" t="s">
        <v>151</v>
      </c>
      <c r="D3059" s="1" t="str">
        <f>VLOOKUP(C3059,Products[],2,FALSE)</f>
        <v>Paper Lite 570</v>
      </c>
      <c r="E3059" s="1" t="str">
        <f>VLOOKUP(Orders[[#This Row],[ProductID]],Products[],3,FALSE)</f>
        <v>Office Supplies</v>
      </c>
      <c r="F3059" s="1" t="s">
        <v>55</v>
      </c>
      <c r="G3059" s="1" t="str">
        <f>_xlfn.XLOOKUP(Orders[[#This Row],[CustomerID]],'Customers'!A:A,'Customers'!E:E)</f>
        <v>Consumer</v>
      </c>
      <c r="H3059" s="2">
        <v>45454</v>
      </c>
      <c r="I3059" s="2">
        <v>45453</v>
      </c>
      <c r="J3059">
        <v>15</v>
      </c>
      <c r="K3059">
        <v>7016.76</v>
      </c>
      <c r="L3059">
        <v>0</v>
      </c>
      <c r="M3059" s="1" t="s">
        <v>14</v>
      </c>
      <c r="N3059" s="1" t="s">
        <v>84</v>
      </c>
      <c r="O3059" s="1" t="s">
        <v>29</v>
      </c>
      <c r="P3059" s="3">
        <f>Orders[[#This Row],[Quantity]]*Orders[[#This Row],[UnitPrice]]*(1-Orders[[#This Row],[Discount]])</f>
        <v>105251.40000000001</v>
      </c>
      <c r="Q3059" s="1" t="str">
        <f>IF(AND(Orders[[#This Row],[Order Value]]&gt;50000,Orders[[#This Row],[Status]]="Completed"),"Yes","No")</f>
        <v>No</v>
      </c>
      <c r="R3059" s="1" t="str">
        <f>IF(OR(Orders[[#This Row],[Region]]="Dhaka",Orders[[#This Row],[Region]]="Chattogram"),"Priority","Standard")</f>
        <v>Standard</v>
      </c>
      <c r="S3059" s="1" t="str">
        <f>_xlfn.CONCAT(Orders[[#This Row],[OrderID]],Orders[[#This Row],[CustomerID]],Orders[[#This Row],[Order Value]])</f>
        <v>O00452C0378105251.4</v>
      </c>
    </row>
    <row r="3060" spans="1:19" x14ac:dyDescent="0.25">
      <c r="A3060" s="1" t="s">
        <v>1092</v>
      </c>
      <c r="B3060" s="1" t="s">
        <v>1028</v>
      </c>
      <c r="C3060" s="1" t="s">
        <v>46</v>
      </c>
      <c r="D3060" s="1" t="str">
        <f>VLOOKUP(C3060,Products[],2,FALSE)</f>
        <v>Tables Max 631</v>
      </c>
      <c r="E3060" s="1" t="str">
        <f>VLOOKUP(Orders[[#This Row],[ProductID]],Products[],3,FALSE)</f>
        <v>Furniture</v>
      </c>
      <c r="F3060" s="1" t="s">
        <v>79</v>
      </c>
      <c r="G3060" s="1" t="str">
        <f>_xlfn.XLOOKUP(Orders[[#This Row],[CustomerID]],'Customers'!A:A,'Customers'!E:E)</f>
        <v>SMB</v>
      </c>
      <c r="H3060" s="2">
        <v>45755</v>
      </c>
      <c r="I3060" s="2">
        <v>45769</v>
      </c>
      <c r="J3060">
        <v>21</v>
      </c>
      <c r="K3060">
        <v>6919.14</v>
      </c>
      <c r="L3060">
        <v>0.05</v>
      </c>
      <c r="M3060" s="1" t="s">
        <v>39</v>
      </c>
      <c r="N3060" s="1" t="s">
        <v>34</v>
      </c>
      <c r="O3060" s="1" t="s">
        <v>21</v>
      </c>
      <c r="P3060" s="3">
        <f>Orders[[#This Row],[Quantity]]*Orders[[#This Row],[UnitPrice]]*(1-Orders[[#This Row],[Discount]])</f>
        <v>138036.84299999999</v>
      </c>
      <c r="Q3060" s="1" t="str">
        <f>IF(AND(Orders[[#This Row],[Order Value]]&gt;50000,Orders[[#This Row],[Status]]="Completed"),"Yes","No")</f>
        <v>Yes</v>
      </c>
      <c r="R3060" s="1" t="str">
        <f>IF(OR(Orders[[#This Row],[Region]]="Dhaka",Orders[[#This Row],[Region]]="Chattogram"),"Priority","Standard")</f>
        <v>Standard</v>
      </c>
      <c r="S3060" s="1" t="str">
        <f>_xlfn.CONCAT(Orders[[#This Row],[OrderID]],Orders[[#This Row],[CustomerID]],Orders[[#This Row],[Order Value]])</f>
        <v>O03547C0253138036.843</v>
      </c>
    </row>
    <row r="3061" spans="1:19" x14ac:dyDescent="0.25">
      <c r="A3061" s="1" t="s">
        <v>3492</v>
      </c>
      <c r="B3061" s="1" t="s">
        <v>291</v>
      </c>
      <c r="C3061" s="1" t="s">
        <v>148</v>
      </c>
      <c r="D3061" s="1" t="str">
        <f>VLOOKUP(C3061,Products[],2,FALSE)</f>
        <v>Audio Classic 927</v>
      </c>
      <c r="E3061" s="1" t="str">
        <f>VLOOKUP(Orders[[#This Row],[ProductID]],Products[],3,FALSE)</f>
        <v>Electronics</v>
      </c>
      <c r="F3061" s="1" t="s">
        <v>33</v>
      </c>
      <c r="G3061" s="1" t="str">
        <f>_xlfn.XLOOKUP(Orders[[#This Row],[CustomerID]],'Customers'!A:A,'Customers'!E:E)</f>
        <v>SMB</v>
      </c>
      <c r="H3061" s="2">
        <v>45547</v>
      </c>
      <c r="I3061" s="2">
        <v>45557</v>
      </c>
      <c r="J3061">
        <v>9</v>
      </c>
      <c r="K3061">
        <v>4847.04</v>
      </c>
      <c r="L3061">
        <v>0.15</v>
      </c>
      <c r="M3061" s="1" t="s">
        <v>52</v>
      </c>
      <c r="N3061" s="1" t="s">
        <v>34</v>
      </c>
      <c r="O3061" s="1" t="s">
        <v>29</v>
      </c>
      <c r="P3061" s="3">
        <f>Orders[[#This Row],[Quantity]]*Orders[[#This Row],[UnitPrice]]*(1-Orders[[#This Row],[Discount]])</f>
        <v>37079.856</v>
      </c>
      <c r="Q3061" s="1" t="str">
        <f>IF(AND(Orders[[#This Row],[Order Value]]&gt;50000,Orders[[#This Row],[Status]]="Completed"),"Yes","No")</f>
        <v>No</v>
      </c>
      <c r="R3061" s="1" t="str">
        <f>IF(OR(Orders[[#This Row],[Region]]="Dhaka",Orders[[#This Row],[Region]]="Chattogram"),"Priority","Standard")</f>
        <v>Priority</v>
      </c>
      <c r="S3061" s="1" t="str">
        <f>_xlfn.CONCAT(Orders[[#This Row],[OrderID]],Orders[[#This Row],[CustomerID]],Orders[[#This Row],[Order Value]])</f>
        <v>O02259C019237079.856</v>
      </c>
    </row>
    <row r="3062" spans="1:19" x14ac:dyDescent="0.25">
      <c r="A3062" s="1" t="s">
        <v>3493</v>
      </c>
      <c r="B3062" s="1" t="s">
        <v>283</v>
      </c>
      <c r="C3062" s="1" t="s">
        <v>18</v>
      </c>
      <c r="D3062" s="1" t="str">
        <f>VLOOKUP(C3062,Products[],2,FALSE)</f>
        <v>Labels Deluxe 800</v>
      </c>
      <c r="E3062" s="1" t="str">
        <f>VLOOKUP(Orders[[#This Row],[ProductID]],Products[],3,FALSE)</f>
        <v>Office Supplies</v>
      </c>
      <c r="F3062" s="1" t="s">
        <v>47</v>
      </c>
      <c r="G3062" s="1" t="str">
        <f>_xlfn.XLOOKUP(Orders[[#This Row],[CustomerID]],'Customers'!A:A,'Customers'!E:E)</f>
        <v>Corporate</v>
      </c>
      <c r="H3062" s="2">
        <v>45321</v>
      </c>
      <c r="I3062" s="2">
        <v>45319</v>
      </c>
      <c r="J3062">
        <v>6</v>
      </c>
      <c r="K3062">
        <v>617.69000000000005</v>
      </c>
      <c r="L3062">
        <v>0.2</v>
      </c>
      <c r="M3062" s="1" t="s">
        <v>52</v>
      </c>
      <c r="N3062" s="1" t="s">
        <v>28</v>
      </c>
      <c r="O3062" s="1" t="s">
        <v>24</v>
      </c>
      <c r="P3062" s="3">
        <f>Orders[[#This Row],[Quantity]]*Orders[[#This Row],[UnitPrice]]*(1-Orders[[#This Row],[Discount]])</f>
        <v>2964.9120000000003</v>
      </c>
      <c r="Q3062" s="1" t="str">
        <f>IF(AND(Orders[[#This Row],[Order Value]]&gt;50000,Orders[[#This Row],[Status]]="Completed"),"Yes","No")</f>
        <v>No</v>
      </c>
      <c r="R3062" s="1" t="str">
        <f>IF(OR(Orders[[#This Row],[Region]]="Dhaka",Orders[[#This Row],[Region]]="Chattogram"),"Priority","Standard")</f>
        <v>Priority</v>
      </c>
      <c r="S3062" s="1" t="str">
        <f>_xlfn.CONCAT(Orders[[#This Row],[OrderID]],Orders[[#This Row],[CustomerID]],Orders[[#This Row],[Order Value]])</f>
        <v>O00126C02702964.912</v>
      </c>
    </row>
    <row r="3063" spans="1:19" x14ac:dyDescent="0.25">
      <c r="A3063" s="1" t="s">
        <v>3494</v>
      </c>
      <c r="B3063" s="1" t="s">
        <v>514</v>
      </c>
      <c r="C3063" s="1" t="s">
        <v>297</v>
      </c>
      <c r="D3063" s="1" t="str">
        <f>VLOOKUP(C3063,Products[],2,FALSE)</f>
        <v>Household Standard 552</v>
      </c>
      <c r="E3063" s="1" t="str">
        <f>VLOOKUP(Orders[[#This Row],[ProductID]],Products[],3,FALSE)</f>
        <v>Groceries</v>
      </c>
      <c r="F3063" s="1" t="s">
        <v>47</v>
      </c>
      <c r="G3063" s="1" t="str">
        <f>_xlfn.XLOOKUP(Orders[[#This Row],[CustomerID]],'Customers'!A:A,'Customers'!E:E)</f>
        <v>consumer</v>
      </c>
      <c r="H3063" s="2">
        <v>45969</v>
      </c>
      <c r="I3063" s="2">
        <v>45969</v>
      </c>
      <c r="J3063">
        <v>13</v>
      </c>
      <c r="K3063">
        <v>3283.6</v>
      </c>
      <c r="L3063">
        <v>0</v>
      </c>
      <c r="M3063" s="1" t="s">
        <v>43</v>
      </c>
      <c r="N3063" s="1" t="s">
        <v>34</v>
      </c>
      <c r="O3063" s="1" t="s">
        <v>24</v>
      </c>
      <c r="P3063" s="3">
        <f>Orders[[#This Row],[Quantity]]*Orders[[#This Row],[UnitPrice]]*(1-Orders[[#This Row],[Discount]])</f>
        <v>42686.799999999996</v>
      </c>
      <c r="Q3063" s="1" t="str">
        <f>IF(AND(Orders[[#This Row],[Order Value]]&gt;50000,Orders[[#This Row],[Status]]="Completed"),"Yes","No")</f>
        <v>No</v>
      </c>
      <c r="R3063" s="1" t="str">
        <f>IF(OR(Orders[[#This Row],[Region]]="Dhaka",Orders[[#This Row],[Region]]="Chattogram"),"Priority","Standard")</f>
        <v>Standard</v>
      </c>
      <c r="S3063" s="1" t="str">
        <f>_xlfn.CONCAT(Orders[[#This Row],[OrderID]],Orders[[#This Row],[CustomerID]],Orders[[#This Row],[Order Value]])</f>
        <v>O03503C013142686.8</v>
      </c>
    </row>
    <row r="3064" spans="1:19" x14ac:dyDescent="0.25">
      <c r="A3064" s="1" t="s">
        <v>3495</v>
      </c>
      <c r="B3064" s="1" t="s">
        <v>779</v>
      </c>
      <c r="C3064" s="1" t="s">
        <v>89</v>
      </c>
      <c r="D3064" s="1" t="str">
        <f>VLOOKUP(C3064,Products[],2,FALSE)</f>
        <v>Chairs Mini 737</v>
      </c>
      <c r="E3064" s="1" t="str">
        <f>VLOOKUP(Orders[[#This Row],[ProductID]],Products[],3,FALSE)</f>
        <v>Furniture</v>
      </c>
      <c r="F3064" s="1" t="s">
        <v>79</v>
      </c>
      <c r="G3064" s="1" t="str">
        <f>_xlfn.XLOOKUP(Orders[[#This Row],[CustomerID]],'Customers'!A:A,'Customers'!E:E)</f>
        <v>SMB</v>
      </c>
      <c r="H3064" s="2">
        <v>45770</v>
      </c>
      <c r="I3064" s="2">
        <v>45779</v>
      </c>
      <c r="J3064">
        <v>5</v>
      </c>
      <c r="K3064">
        <v>5995.63</v>
      </c>
      <c r="L3064">
        <v>0</v>
      </c>
      <c r="M3064" s="1" t="s">
        <v>52</v>
      </c>
      <c r="N3064" s="1" t="s">
        <v>15</v>
      </c>
      <c r="O3064" s="1" t="s">
        <v>29</v>
      </c>
      <c r="P3064" s="3">
        <f>Orders[[#This Row],[Quantity]]*Orders[[#This Row],[UnitPrice]]*(1-Orders[[#This Row],[Discount]])</f>
        <v>29978.15</v>
      </c>
      <c r="Q3064" s="1" t="str">
        <f>IF(AND(Orders[[#This Row],[Order Value]]&gt;50000,Orders[[#This Row],[Status]]="Completed"),"Yes","No")</f>
        <v>No</v>
      </c>
      <c r="R3064" s="1" t="str">
        <f>IF(OR(Orders[[#This Row],[Region]]="Dhaka",Orders[[#This Row],[Region]]="Chattogram"),"Priority","Standard")</f>
        <v>Priority</v>
      </c>
      <c r="S3064" s="1" t="str">
        <f>_xlfn.CONCAT(Orders[[#This Row],[OrderID]],Orders[[#This Row],[CustomerID]],Orders[[#This Row],[Order Value]])</f>
        <v>O03765C012129978.15</v>
      </c>
    </row>
    <row r="3065" spans="1:19" x14ac:dyDescent="0.25">
      <c r="A3065" s="1" t="s">
        <v>3496</v>
      </c>
      <c r="B3065" s="1" t="s">
        <v>977</v>
      </c>
      <c r="C3065" s="1" t="s">
        <v>151</v>
      </c>
      <c r="D3065" s="1" t="str">
        <f>VLOOKUP(C3065,Products[],2,FALSE)</f>
        <v>Paper Lite 570</v>
      </c>
      <c r="E3065" s="1" t="str">
        <f>VLOOKUP(Orders[[#This Row],[ProductID]],Products[],3,FALSE)</f>
        <v>Office Supplies</v>
      </c>
      <c r="F3065" s="1" t="s">
        <v>105</v>
      </c>
      <c r="G3065" s="1" t="str">
        <f>_xlfn.XLOOKUP(Orders[[#This Row],[CustomerID]],'Customers'!A:A,'Customers'!E:E)</f>
        <v>consumer</v>
      </c>
      <c r="H3065" s="2">
        <v>45304</v>
      </c>
      <c r="I3065" s="2">
        <v>45302</v>
      </c>
      <c r="J3065">
        <v>17</v>
      </c>
      <c r="K3065">
        <v>7296.05</v>
      </c>
      <c r="L3065">
        <v>0</v>
      </c>
      <c r="M3065" s="1" t="s">
        <v>52</v>
      </c>
      <c r="N3065" s="1" t="s">
        <v>34</v>
      </c>
      <c r="O3065" s="1" t="s">
        <v>35</v>
      </c>
      <c r="P3065" s="3">
        <f>Orders[[#This Row],[Quantity]]*Orders[[#This Row],[UnitPrice]]*(1-Orders[[#This Row],[Discount]])</f>
        <v>124032.85</v>
      </c>
      <c r="Q3065" s="1" t="str">
        <f>IF(AND(Orders[[#This Row],[Order Value]]&gt;50000,Orders[[#This Row],[Status]]="Completed"),"Yes","No")</f>
        <v>Yes</v>
      </c>
      <c r="R3065" s="1" t="str">
        <f>IF(OR(Orders[[#This Row],[Region]]="Dhaka",Orders[[#This Row],[Region]]="Chattogram"),"Priority","Standard")</f>
        <v>Priority</v>
      </c>
      <c r="S3065" s="1" t="str">
        <f>_xlfn.CONCAT(Orders[[#This Row],[OrderID]],Orders[[#This Row],[CustomerID]],Orders[[#This Row],[Order Value]])</f>
        <v>O01798C0061124032.85</v>
      </c>
    </row>
    <row r="3066" spans="1:19" x14ac:dyDescent="0.25">
      <c r="A3066" s="1" t="s">
        <v>3497</v>
      </c>
      <c r="B3066" s="1" t="s">
        <v>1205</v>
      </c>
      <c r="C3066" s="1" t="s">
        <v>22</v>
      </c>
      <c r="D3066" s="1" t="str">
        <f>VLOOKUP(C3066,Products[],2,FALSE)</f>
        <v>Laptops Lite 159</v>
      </c>
      <c r="E3066" s="1" t="str">
        <f>VLOOKUP(Orders[[#This Row],[ProductID]],Products[],3,FALSE)</f>
        <v>Electronics</v>
      </c>
      <c r="F3066" s="1" t="s">
        <v>42</v>
      </c>
      <c r="G3066" s="1" t="str">
        <f>_xlfn.XLOOKUP(Orders[[#This Row],[CustomerID]],'Customers'!A:A,'Customers'!E:E)</f>
        <v>Consumer</v>
      </c>
      <c r="H3066" s="2">
        <v>45734</v>
      </c>
      <c r="I3066" s="2">
        <v>45748</v>
      </c>
      <c r="J3066">
        <v>11</v>
      </c>
      <c r="K3066">
        <v>1105.93</v>
      </c>
      <c r="L3066">
        <v>0</v>
      </c>
      <c r="M3066" s="1" t="s">
        <v>14</v>
      </c>
      <c r="N3066" s="1" t="s">
        <v>34</v>
      </c>
      <c r="O3066" s="1" t="s">
        <v>21</v>
      </c>
      <c r="P3066" s="3">
        <f>Orders[[#This Row],[Quantity]]*Orders[[#This Row],[UnitPrice]]*(1-Orders[[#This Row],[Discount]])</f>
        <v>12165.230000000001</v>
      </c>
      <c r="Q3066" s="1" t="str">
        <f>IF(AND(Orders[[#This Row],[Order Value]]&gt;50000,Orders[[#This Row],[Status]]="Completed"),"Yes","No")</f>
        <v>No</v>
      </c>
      <c r="R3066" s="1" t="str">
        <f>IF(OR(Orders[[#This Row],[Region]]="Dhaka",Orders[[#This Row],[Region]]="Chattogram"),"Priority","Standard")</f>
        <v>Standard</v>
      </c>
      <c r="S3066" s="1" t="str">
        <f>_xlfn.CONCAT(Orders[[#This Row],[OrderID]],Orders[[#This Row],[CustomerID]],Orders[[#This Row],[Order Value]])</f>
        <v>O02765C028112165.23</v>
      </c>
    </row>
    <row r="3067" spans="1:19" hidden="1" x14ac:dyDescent="0.25">
      <c r="A3067" s="1" t="s">
        <v>3498</v>
      </c>
      <c r="B3067" s="1" t="s">
        <v>714</v>
      </c>
      <c r="C3067" s="1" t="s">
        <v>181</v>
      </c>
      <c r="D3067" s="1" t="e">
        <f>VLOOKUP(C3067,Products[],2,FALSE)</f>
        <v>#N/A</v>
      </c>
      <c r="E3067" s="1" t="e">
        <f>VLOOKUP(Orders[[#This Row],[ProductID]],Products[],3,FALSE)</f>
        <v>#N/A</v>
      </c>
      <c r="F3067" s="1" t="s">
        <v>63</v>
      </c>
      <c r="G3067" s="1" t="str">
        <f>_xlfn.XLOOKUP(Orders[[#This Row],[CustomerID]],'Customers'!A:A,'Customers'!E:E)</f>
        <v>consumer</v>
      </c>
      <c r="H3067" s="2">
        <v>46001</v>
      </c>
      <c r="I3067" s="2">
        <v>46011</v>
      </c>
      <c r="J3067">
        <v>16</v>
      </c>
      <c r="K3067">
        <v>365.16</v>
      </c>
      <c r="L3067">
        <v>0</v>
      </c>
      <c r="M3067" s="1" t="s">
        <v>52</v>
      </c>
      <c r="N3067" s="1" t="s">
        <v>34</v>
      </c>
      <c r="O3067" s="1" t="s">
        <v>29</v>
      </c>
      <c r="P3067" s="3">
        <f>Orders[[#This Row],[Quantity]]*Orders[[#This Row],[UnitPrice]]*(1-Orders[[#This Row],[Discount]])</f>
        <v>5842.56</v>
      </c>
      <c r="Q3067" s="1" t="str">
        <f>IF(AND(Orders[[#This Row],[Order Value]]&gt;50000,Orders[[#This Row],[Status]]="Completed"),"Yes","No")</f>
        <v>No</v>
      </c>
      <c r="R3067" s="1" t="str">
        <f>IF(OR(Orders[[#This Row],[Region]]="Dhaka",Orders[[#This Row],[Region]]="Chattogram"),"Priority","Standard")</f>
        <v>Priority</v>
      </c>
      <c r="S3067" s="1" t="str">
        <f>_xlfn.CONCAT(Orders[[#This Row],[OrderID]],Orders[[#This Row],[CustomerID]],Orders[[#This Row],[Order Value]])</f>
        <v>O03180C01665842.56</v>
      </c>
    </row>
    <row r="3068" spans="1:19" hidden="1" x14ac:dyDescent="0.25">
      <c r="A3068" s="1" t="s">
        <v>3499</v>
      </c>
      <c r="B3068" s="1" t="s">
        <v>802</v>
      </c>
      <c r="C3068" s="1" t="s">
        <v>221</v>
      </c>
      <c r="D3068" s="1" t="e">
        <f>VLOOKUP(C3068,Products[],2,FALSE)</f>
        <v>#N/A</v>
      </c>
      <c r="E3068" s="1" t="e">
        <f>VLOOKUP(Orders[[#This Row],[ProductID]],Products[],3,FALSE)</f>
        <v>#N/A</v>
      </c>
      <c r="F3068" s="1" t="s">
        <v>23</v>
      </c>
      <c r="G3068" s="1" t="str">
        <f>_xlfn.XLOOKUP(Orders[[#This Row],[CustomerID]],'Customers'!A:A,'Customers'!E:E)</f>
        <v>Consumer</v>
      </c>
      <c r="H3068" s="2">
        <v>45957</v>
      </c>
      <c r="I3068" s="2">
        <v>45959</v>
      </c>
      <c r="J3068">
        <v>24</v>
      </c>
      <c r="K3068">
        <v>5850.03</v>
      </c>
      <c r="L3068">
        <v>0.05</v>
      </c>
      <c r="M3068" s="1" t="s">
        <v>43</v>
      </c>
      <c r="N3068" s="1" t="s">
        <v>84</v>
      </c>
      <c r="O3068" s="1" t="s">
        <v>35</v>
      </c>
      <c r="P3068" s="3">
        <f>Orders[[#This Row],[Quantity]]*Orders[[#This Row],[UnitPrice]]*(1-Orders[[#This Row],[Discount]])</f>
        <v>133380.68400000001</v>
      </c>
      <c r="Q3068" s="1" t="str">
        <f>IF(AND(Orders[[#This Row],[Order Value]]&gt;50000,Orders[[#This Row],[Status]]="Completed"),"Yes","No")</f>
        <v>No</v>
      </c>
      <c r="R3068" s="1" t="str">
        <f>IF(OR(Orders[[#This Row],[Region]]="Dhaka",Orders[[#This Row],[Region]]="Chattogram"),"Priority","Standard")</f>
        <v>Standard</v>
      </c>
      <c r="S3068" s="1" t="str">
        <f>_xlfn.CONCAT(Orders[[#This Row],[OrderID]],Orders[[#This Row],[CustomerID]],Orders[[#This Row],[Order Value]])</f>
        <v>O03748C0410133380.684</v>
      </c>
    </row>
    <row r="3069" spans="1:19" hidden="1" x14ac:dyDescent="0.25">
      <c r="A3069" s="1" t="s">
        <v>3500</v>
      </c>
      <c r="B3069" s="1" t="s">
        <v>1340</v>
      </c>
      <c r="C3069" s="1" t="s">
        <v>95</v>
      </c>
      <c r="D3069" s="1" t="e">
        <f>VLOOKUP(C3069,Products[],2,FALSE)</f>
        <v>#N/A</v>
      </c>
      <c r="E3069" s="1" t="e">
        <f>VLOOKUP(Orders[[#This Row],[ProductID]],Products[],3,FALSE)</f>
        <v>#N/A</v>
      </c>
      <c r="F3069" s="1" t="s">
        <v>63</v>
      </c>
      <c r="G3069" s="1" t="str">
        <f>_xlfn.XLOOKUP(Orders[[#This Row],[CustomerID]],'Customers'!A:A,'Customers'!E:E)</f>
        <v>Corporate</v>
      </c>
      <c r="H3069" s="2">
        <v>45814</v>
      </c>
      <c r="I3069" s="2">
        <v>45819</v>
      </c>
      <c r="J3069">
        <v>11</v>
      </c>
      <c r="K3069">
        <v>6925.36</v>
      </c>
      <c r="L3069">
        <v>0</v>
      </c>
      <c r="M3069" s="1" t="s">
        <v>14</v>
      </c>
      <c r="N3069" s="1" t="s">
        <v>34</v>
      </c>
      <c r="O3069" s="1" t="s">
        <v>21</v>
      </c>
      <c r="P3069" s="3">
        <f>Orders[[#This Row],[Quantity]]*Orders[[#This Row],[UnitPrice]]*(1-Orders[[#This Row],[Discount]])</f>
        <v>76178.959999999992</v>
      </c>
      <c r="Q3069" s="1" t="str">
        <f>IF(AND(Orders[[#This Row],[Order Value]]&gt;50000,Orders[[#This Row],[Status]]="Completed"),"Yes","No")</f>
        <v>Yes</v>
      </c>
      <c r="R3069" s="1" t="str">
        <f>IF(OR(Orders[[#This Row],[Region]]="Dhaka",Orders[[#This Row],[Region]]="Chattogram"),"Priority","Standard")</f>
        <v>Standard</v>
      </c>
      <c r="S3069" s="1" t="str">
        <f>_xlfn.CONCAT(Orders[[#This Row],[OrderID]],Orders[[#This Row],[CustomerID]],Orders[[#This Row],[Order Value]])</f>
        <v>O05241C028876178.96</v>
      </c>
    </row>
    <row r="3070" spans="1:19" x14ac:dyDescent="0.25">
      <c r="A3070" s="1" t="s">
        <v>3501</v>
      </c>
      <c r="B3070" s="1" t="s">
        <v>1230</v>
      </c>
      <c r="C3070" s="1" t="s">
        <v>157</v>
      </c>
      <c r="D3070" s="1" t="str">
        <f>VLOOKUP(C3070,Products[],2,FALSE)</f>
        <v>Snacks Deluxe 862</v>
      </c>
      <c r="E3070" s="1" t="str">
        <f>VLOOKUP(Orders[[#This Row],[ProductID]],Products[],3,FALSE)</f>
        <v>Groceries</v>
      </c>
      <c r="F3070" s="1" t="s">
        <v>47</v>
      </c>
      <c r="G3070" s="1" t="str">
        <f>_xlfn.XLOOKUP(Orders[[#This Row],[CustomerID]],'Customers'!A:A,'Customers'!E:E)</f>
        <v>SMB</v>
      </c>
      <c r="H3070" s="2">
        <v>45511</v>
      </c>
      <c r="I3070" s="2">
        <v>45511</v>
      </c>
      <c r="J3070">
        <v>7</v>
      </c>
      <c r="K3070">
        <v>3311.82</v>
      </c>
      <c r="L3070">
        <v>0.15</v>
      </c>
      <c r="M3070" s="1" t="s">
        <v>14</v>
      </c>
      <c r="N3070" s="1" t="s">
        <v>15</v>
      </c>
      <c r="O3070" s="1" t="s">
        <v>35</v>
      </c>
      <c r="P3070" s="3">
        <f>Orders[[#This Row],[Quantity]]*Orders[[#This Row],[UnitPrice]]*(1-Orders[[#This Row],[Discount]])</f>
        <v>19705.329000000002</v>
      </c>
      <c r="Q3070" s="1" t="str">
        <f>IF(AND(Orders[[#This Row],[Order Value]]&gt;50000,Orders[[#This Row],[Status]]="Completed"),"Yes","No")</f>
        <v>No</v>
      </c>
      <c r="R3070" s="1" t="str">
        <f>IF(OR(Orders[[#This Row],[Region]]="Dhaka",Orders[[#This Row],[Region]]="Chattogram"),"Priority","Standard")</f>
        <v>Standard</v>
      </c>
      <c r="S3070" s="1" t="str">
        <f>_xlfn.CONCAT(Orders[[#This Row],[OrderID]],Orders[[#This Row],[CustomerID]],Orders[[#This Row],[Order Value]])</f>
        <v>O04186C019619705.329</v>
      </c>
    </row>
    <row r="3071" spans="1:19" x14ac:dyDescent="0.25">
      <c r="A3071" s="1" t="s">
        <v>3502</v>
      </c>
      <c r="B3071" s="1" t="s">
        <v>26</v>
      </c>
      <c r="C3071" s="1" t="s">
        <v>54</v>
      </c>
      <c r="D3071" s="1" t="str">
        <f>VLOOKUP(C3071,Products[],2,FALSE)</f>
        <v>Women Lite 643</v>
      </c>
      <c r="E3071" s="1" t="str">
        <f>VLOOKUP(Orders[[#This Row],[ProductID]],Products[],3,FALSE)</f>
        <v>Apparel</v>
      </c>
      <c r="F3071" s="1" t="s">
        <v>125</v>
      </c>
      <c r="G3071" s="1" t="str">
        <f>_xlfn.XLOOKUP(Orders[[#This Row],[CustomerID]],'Customers'!A:A,'Customers'!E:E)</f>
        <v>Home Office</v>
      </c>
      <c r="H3071" s="2">
        <v>45423</v>
      </c>
      <c r="I3071" s="2">
        <v>45429</v>
      </c>
      <c r="J3071">
        <v>10</v>
      </c>
      <c r="K3071">
        <v>2658.23</v>
      </c>
      <c r="L3071">
        <v>0.05</v>
      </c>
      <c r="M3071" s="1" t="s">
        <v>20</v>
      </c>
      <c r="N3071" s="1" t="s">
        <v>84</v>
      </c>
      <c r="O3071" s="1" t="s">
        <v>29</v>
      </c>
      <c r="P3071" s="3">
        <f>Orders[[#This Row],[Quantity]]*Orders[[#This Row],[UnitPrice]]*(1-Orders[[#This Row],[Discount]])</f>
        <v>25253.184999999998</v>
      </c>
      <c r="Q3071" s="1" t="str">
        <f>IF(AND(Orders[[#This Row],[Order Value]]&gt;50000,Orders[[#This Row],[Status]]="Completed"),"Yes","No")</f>
        <v>No</v>
      </c>
      <c r="R3071" s="1" t="str">
        <f>IF(OR(Orders[[#This Row],[Region]]="Dhaka",Orders[[#This Row],[Region]]="Chattogram"),"Priority","Standard")</f>
        <v>Priority</v>
      </c>
      <c r="S3071" s="1" t="str">
        <f>_xlfn.CONCAT(Orders[[#This Row],[OrderID]],Orders[[#This Row],[CustomerID]],Orders[[#This Row],[Order Value]])</f>
        <v>O00973C043525253.185</v>
      </c>
    </row>
    <row r="3072" spans="1:19" x14ac:dyDescent="0.25">
      <c r="A3072" s="1" t="s">
        <v>3503</v>
      </c>
      <c r="B3072" s="1" t="s">
        <v>890</v>
      </c>
      <c r="C3072" s="1" t="s">
        <v>267</v>
      </c>
      <c r="D3072" s="1" t="str">
        <f>VLOOKUP(C3072,Products[],2,FALSE)</f>
        <v>Decor Prime 953</v>
      </c>
      <c r="E3072" s="1" t="str">
        <f>VLOOKUP(Orders[[#This Row],[ProductID]],Products[],3,FALSE)</f>
        <v>Furniture</v>
      </c>
      <c r="F3072" s="1" t="s">
        <v>47</v>
      </c>
      <c r="G3072" s="1" t="str">
        <f>_xlfn.XLOOKUP(Orders[[#This Row],[CustomerID]],'Customers'!A:A,'Customers'!E:E)</f>
        <v>Consumer</v>
      </c>
      <c r="H3072" s="2">
        <v>45498</v>
      </c>
      <c r="I3072" s="2">
        <v>45512</v>
      </c>
      <c r="J3072">
        <v>12</v>
      </c>
      <c r="K3072">
        <v>6630.53</v>
      </c>
      <c r="L3072">
        <v>0</v>
      </c>
      <c r="M3072" s="1" t="s">
        <v>20</v>
      </c>
      <c r="N3072" s="1" t="s">
        <v>34</v>
      </c>
      <c r="O3072" s="1" t="s">
        <v>21</v>
      </c>
      <c r="P3072" s="3">
        <f>Orders[[#This Row],[Quantity]]*Orders[[#This Row],[UnitPrice]]*(1-Orders[[#This Row],[Discount]])</f>
        <v>79566.36</v>
      </c>
      <c r="Q3072" s="1" t="str">
        <f>IF(AND(Orders[[#This Row],[Order Value]]&gt;50000,Orders[[#This Row],[Status]]="Completed"),"Yes","No")</f>
        <v>Yes</v>
      </c>
      <c r="R3072" s="1" t="str">
        <f>IF(OR(Orders[[#This Row],[Region]]="Dhaka",Orders[[#This Row],[Region]]="Chattogram"),"Priority","Standard")</f>
        <v>Priority</v>
      </c>
      <c r="S3072" s="1" t="str">
        <f>_xlfn.CONCAT(Orders[[#This Row],[OrderID]],Orders[[#This Row],[CustomerID]],Orders[[#This Row],[Order Value]])</f>
        <v>O01693C032479566.36</v>
      </c>
    </row>
    <row r="3073" spans="1:19" x14ac:dyDescent="0.25">
      <c r="A3073" s="1" t="s">
        <v>3504</v>
      </c>
      <c r="B3073" s="1" t="s">
        <v>572</v>
      </c>
      <c r="C3073" s="1" t="s">
        <v>50</v>
      </c>
      <c r="D3073" s="1" t="str">
        <f>VLOOKUP(C3073,Products[],2,FALSE)</f>
        <v>Kids Pro 311</v>
      </c>
      <c r="E3073" s="1" t="str">
        <f>VLOOKUP(Orders[[#This Row],[ProductID]],Products[],3,FALSE)</f>
        <v>Apparel</v>
      </c>
      <c r="F3073" s="1" t="s">
        <v>59</v>
      </c>
      <c r="G3073" s="1" t="str">
        <f>_xlfn.XLOOKUP(Orders[[#This Row],[CustomerID]],'Customers'!A:A,'Customers'!E:E)</f>
        <v>consumer</v>
      </c>
      <c r="H3073" s="2">
        <v>45935</v>
      </c>
      <c r="I3073" s="2">
        <v>45941</v>
      </c>
      <c r="J3073">
        <v>14</v>
      </c>
      <c r="K3073">
        <v>6577.09</v>
      </c>
      <c r="L3073">
        <v>0</v>
      </c>
      <c r="M3073" s="1" t="s">
        <v>39</v>
      </c>
      <c r="N3073" s="1" t="s">
        <v>84</v>
      </c>
      <c r="O3073" s="1" t="s">
        <v>35</v>
      </c>
      <c r="P3073" s="3">
        <f>Orders[[#This Row],[Quantity]]*Orders[[#This Row],[UnitPrice]]*(1-Orders[[#This Row],[Discount]])</f>
        <v>92079.260000000009</v>
      </c>
      <c r="Q3073" s="1" t="str">
        <f>IF(AND(Orders[[#This Row],[Order Value]]&gt;50000,Orders[[#This Row],[Status]]="Completed"),"Yes","No")</f>
        <v>No</v>
      </c>
      <c r="R3073" s="1" t="str">
        <f>IF(OR(Orders[[#This Row],[Region]]="Dhaka",Orders[[#This Row],[Region]]="Chattogram"),"Priority","Standard")</f>
        <v>Standard</v>
      </c>
      <c r="S3073" s="1" t="str">
        <f>_xlfn.CONCAT(Orders[[#This Row],[OrderID]],Orders[[#This Row],[CustomerID]],Orders[[#This Row],[Order Value]])</f>
        <v>O01183C026392079.26</v>
      </c>
    </row>
    <row r="3074" spans="1:19" x14ac:dyDescent="0.25">
      <c r="A3074" s="1" t="s">
        <v>3505</v>
      </c>
      <c r="B3074" s="1" t="s">
        <v>259</v>
      </c>
      <c r="C3074" s="1" t="s">
        <v>124</v>
      </c>
      <c r="D3074" s="1" t="str">
        <f>VLOOKUP(C3074,Products[],2,FALSE)</f>
        <v>Decor Lite 474</v>
      </c>
      <c r="E3074" s="1" t="str">
        <f>VLOOKUP(Orders[[#This Row],[ProductID]],Products[],3,FALSE)</f>
        <v>Furniture</v>
      </c>
      <c r="F3074" s="1" t="s">
        <v>59</v>
      </c>
      <c r="G3074" s="1" t="str">
        <f>_xlfn.XLOOKUP(Orders[[#This Row],[CustomerID]],'Customers'!A:A,'Customers'!E:E)</f>
        <v>Corporate</v>
      </c>
      <c r="H3074" s="2">
        <v>45846</v>
      </c>
      <c r="I3074" s="2">
        <v>45857</v>
      </c>
      <c r="J3074">
        <v>18</v>
      </c>
      <c r="K3074">
        <v>5262.85</v>
      </c>
      <c r="L3074">
        <v>0.1</v>
      </c>
      <c r="M3074" s="1" t="s">
        <v>20</v>
      </c>
      <c r="N3074" s="1" t="s">
        <v>34</v>
      </c>
      <c r="O3074" s="1" t="s">
        <v>29</v>
      </c>
      <c r="P3074" s="3">
        <f>Orders[[#This Row],[Quantity]]*Orders[[#This Row],[UnitPrice]]*(1-Orders[[#This Row],[Discount]])</f>
        <v>85258.17</v>
      </c>
      <c r="Q3074" s="1" t="str">
        <f>IF(AND(Orders[[#This Row],[Order Value]]&gt;50000,Orders[[#This Row],[Status]]="Completed"),"Yes","No")</f>
        <v>Yes</v>
      </c>
      <c r="R3074" s="1" t="str">
        <f>IF(OR(Orders[[#This Row],[Region]]="Dhaka",Orders[[#This Row],[Region]]="Chattogram"),"Priority","Standard")</f>
        <v>Priority</v>
      </c>
      <c r="S3074" s="1" t="str">
        <f>_xlfn.CONCAT(Orders[[#This Row],[OrderID]],Orders[[#This Row],[CustomerID]],Orders[[#This Row],[Order Value]])</f>
        <v>O04029C003085258.17</v>
      </c>
    </row>
    <row r="3075" spans="1:19" x14ac:dyDescent="0.25">
      <c r="A3075" s="1" t="s">
        <v>3506</v>
      </c>
      <c r="B3075" s="1" t="s">
        <v>960</v>
      </c>
      <c r="C3075" s="1" t="s">
        <v>284</v>
      </c>
      <c r="D3075" s="1" t="str">
        <f>VLOOKUP(C3075,Products[],2,FALSE)</f>
        <v>Labels Lite 562</v>
      </c>
      <c r="E3075" s="1" t="str">
        <f>VLOOKUP(Orders[[#This Row],[ProductID]],Products[],3,FALSE)</f>
        <v>Office Supplies</v>
      </c>
      <c r="F3075" s="1" t="s">
        <v>152</v>
      </c>
      <c r="G3075" s="1" t="str">
        <f>_xlfn.XLOOKUP(Orders[[#This Row],[CustomerID]],'Customers'!A:A,'Customers'!E:E)</f>
        <v>Consumer</v>
      </c>
      <c r="H3075" s="2">
        <v>45445</v>
      </c>
      <c r="I3075" s="2">
        <v>45445</v>
      </c>
      <c r="J3075">
        <v>5</v>
      </c>
      <c r="K3075">
        <v>6278.06</v>
      </c>
      <c r="L3075">
        <v>0.05</v>
      </c>
      <c r="M3075" s="1" t="s">
        <v>14</v>
      </c>
      <c r="N3075" s="1" t="s">
        <v>84</v>
      </c>
      <c r="O3075" s="1" t="s">
        <v>29</v>
      </c>
      <c r="P3075" s="3">
        <f>Orders[[#This Row],[Quantity]]*Orders[[#This Row],[UnitPrice]]*(1-Orders[[#This Row],[Discount]])</f>
        <v>29820.785</v>
      </c>
      <c r="Q3075" s="1" t="str">
        <f>IF(AND(Orders[[#This Row],[Order Value]]&gt;50000,Orders[[#This Row],[Status]]="Completed"),"Yes","No")</f>
        <v>No</v>
      </c>
      <c r="R3075" s="1" t="str">
        <f>IF(OR(Orders[[#This Row],[Region]]="Dhaka",Orders[[#This Row],[Region]]="Chattogram"),"Priority","Standard")</f>
        <v>Standard</v>
      </c>
      <c r="S3075" s="1" t="str">
        <f>_xlfn.CONCAT(Orders[[#This Row],[OrderID]],Orders[[#This Row],[CustomerID]],Orders[[#This Row],[Order Value]])</f>
        <v>O03339C039929820.785</v>
      </c>
    </row>
    <row r="3076" spans="1:19" x14ac:dyDescent="0.25">
      <c r="A3076" s="1" t="s">
        <v>3507</v>
      </c>
      <c r="B3076" s="1" t="s">
        <v>524</v>
      </c>
      <c r="C3076" s="1" t="s">
        <v>473</v>
      </c>
      <c r="D3076" s="1" t="str">
        <f>VLOOKUP(C3076,Products[],2,FALSE)</f>
        <v>Laptops Prime 770</v>
      </c>
      <c r="E3076" s="1" t="str">
        <f>VLOOKUP(Orders[[#This Row],[ProductID]],Products[],3,FALSE)</f>
        <v>Electronics</v>
      </c>
      <c r="F3076" s="1" t="s">
        <v>55</v>
      </c>
      <c r="G3076" s="1" t="str">
        <f>_xlfn.XLOOKUP(Orders[[#This Row],[CustomerID]],'Customers'!A:A,'Customers'!E:E)</f>
        <v>Consumer</v>
      </c>
      <c r="H3076" s="2">
        <v>45482</v>
      </c>
      <c r="I3076" s="2">
        <v>45483</v>
      </c>
      <c r="J3076">
        <v>1</v>
      </c>
      <c r="K3076">
        <v>1807.12</v>
      </c>
      <c r="L3076">
        <v>0</v>
      </c>
      <c r="M3076" s="1" t="s">
        <v>20</v>
      </c>
      <c r="N3076" s="1" t="s">
        <v>34</v>
      </c>
      <c r="O3076" s="1" t="s">
        <v>35</v>
      </c>
      <c r="P3076" s="3">
        <f>Orders[[#This Row],[Quantity]]*Orders[[#This Row],[UnitPrice]]*(1-Orders[[#This Row],[Discount]])</f>
        <v>1807.12</v>
      </c>
      <c r="Q3076" s="1" t="str">
        <f>IF(AND(Orders[[#This Row],[Order Value]]&gt;50000,Orders[[#This Row],[Status]]="Completed"),"Yes","No")</f>
        <v>No</v>
      </c>
      <c r="R3076" s="1" t="str">
        <f>IF(OR(Orders[[#This Row],[Region]]="Dhaka",Orders[[#This Row],[Region]]="Chattogram"),"Priority","Standard")</f>
        <v>Priority</v>
      </c>
      <c r="S3076" s="1" t="str">
        <f>_xlfn.CONCAT(Orders[[#This Row],[OrderID]],Orders[[#This Row],[CustomerID]],Orders[[#This Row],[Order Value]])</f>
        <v>O02340C02661807.12</v>
      </c>
    </row>
    <row r="3077" spans="1:19" x14ac:dyDescent="0.25">
      <c r="A3077" s="1" t="s">
        <v>3508</v>
      </c>
      <c r="B3077" s="1" t="s">
        <v>1184</v>
      </c>
      <c r="C3077" s="1" t="s">
        <v>133</v>
      </c>
      <c r="D3077" s="1" t="str">
        <f>VLOOKUP(C3077,Products[],2,FALSE)</f>
        <v>Paper Eco 932</v>
      </c>
      <c r="E3077" s="1" t="str">
        <f>VLOOKUP(Orders[[#This Row],[ProductID]],Products[],3,FALSE)</f>
        <v>Office Supplies</v>
      </c>
      <c r="F3077" s="1" t="s">
        <v>47</v>
      </c>
      <c r="G3077" s="1" t="str">
        <f>_xlfn.XLOOKUP(Orders[[#This Row],[CustomerID]],'Customers'!A:A,'Customers'!E:E)</f>
        <v>Consumer</v>
      </c>
      <c r="H3077" s="2">
        <v>45427</v>
      </c>
      <c r="I3077" s="2">
        <v>45438</v>
      </c>
      <c r="J3077">
        <v>24</v>
      </c>
      <c r="K3077">
        <v>6683.67</v>
      </c>
      <c r="L3077">
        <v>0.2</v>
      </c>
      <c r="M3077" s="1" t="s">
        <v>20</v>
      </c>
      <c r="N3077" s="1" t="s">
        <v>28</v>
      </c>
      <c r="O3077" s="1" t="s">
        <v>24</v>
      </c>
      <c r="P3077" s="3">
        <f>Orders[[#This Row],[Quantity]]*Orders[[#This Row],[UnitPrice]]*(1-Orders[[#This Row],[Discount]])</f>
        <v>128326.46400000002</v>
      </c>
      <c r="Q3077" s="1" t="str">
        <f>IF(AND(Orders[[#This Row],[Order Value]]&gt;50000,Orders[[#This Row],[Status]]="Completed"),"Yes","No")</f>
        <v>No</v>
      </c>
      <c r="R3077" s="1" t="str">
        <f>IF(OR(Orders[[#This Row],[Region]]="Dhaka",Orders[[#This Row],[Region]]="Chattogram"),"Priority","Standard")</f>
        <v>Priority</v>
      </c>
      <c r="S3077" s="1" t="str">
        <f>_xlfn.CONCAT(Orders[[#This Row],[OrderID]],Orders[[#This Row],[CustomerID]],Orders[[#This Row],[Order Value]])</f>
        <v>O04517C0369128326.464</v>
      </c>
    </row>
    <row r="3078" spans="1:19" x14ac:dyDescent="0.25">
      <c r="A3078" s="1" t="s">
        <v>3509</v>
      </c>
      <c r="B3078" s="1" t="s">
        <v>253</v>
      </c>
      <c r="C3078" s="1" t="s">
        <v>230</v>
      </c>
      <c r="D3078" s="1" t="str">
        <f>VLOOKUP(C3078,Products[],2,FALSE)</f>
        <v>Footwear Eco 532</v>
      </c>
      <c r="E3078" s="1" t="str">
        <f>VLOOKUP(Orders[[#This Row],[ProductID]],Products[],3,FALSE)</f>
        <v>Apparel</v>
      </c>
      <c r="F3078" s="1" t="s">
        <v>79</v>
      </c>
      <c r="G3078" s="1" t="str">
        <f>_xlfn.XLOOKUP(Orders[[#This Row],[CustomerID]],'Customers'!A:A,'Customers'!E:E)</f>
        <v>Consumer</v>
      </c>
      <c r="H3078" s="2">
        <v>45819</v>
      </c>
      <c r="I3078" s="2">
        <v>45833</v>
      </c>
      <c r="J3078">
        <v>14</v>
      </c>
      <c r="K3078">
        <v>649.67999999999995</v>
      </c>
      <c r="L3078">
        <v>0.1</v>
      </c>
      <c r="M3078" s="1" t="s">
        <v>20</v>
      </c>
      <c r="N3078" s="1" t="s">
        <v>34</v>
      </c>
      <c r="O3078" s="1" t="s">
        <v>24</v>
      </c>
      <c r="P3078" s="3">
        <f>Orders[[#This Row],[Quantity]]*Orders[[#This Row],[UnitPrice]]*(1-Orders[[#This Row],[Discount]])</f>
        <v>8185.9679999999989</v>
      </c>
      <c r="Q3078" s="1" t="str">
        <f>IF(AND(Orders[[#This Row],[Order Value]]&gt;50000,Orders[[#This Row],[Status]]="Completed"),"Yes","No")</f>
        <v>No</v>
      </c>
      <c r="R3078" s="1" t="str">
        <f>IF(OR(Orders[[#This Row],[Region]]="Dhaka",Orders[[#This Row],[Region]]="Chattogram"),"Priority","Standard")</f>
        <v>Priority</v>
      </c>
      <c r="S3078" s="1" t="str">
        <f>_xlfn.CONCAT(Orders[[#This Row],[OrderID]],Orders[[#This Row],[CustomerID]],Orders[[#This Row],[Order Value]])</f>
        <v>O03881C00198185.968</v>
      </c>
    </row>
    <row r="3079" spans="1:19" x14ac:dyDescent="0.25">
      <c r="A3079" s="1" t="s">
        <v>3510</v>
      </c>
      <c r="B3079" s="1" t="s">
        <v>952</v>
      </c>
      <c r="C3079" s="1" t="s">
        <v>18</v>
      </c>
      <c r="D3079" s="1" t="str">
        <f>VLOOKUP(C3079,Products[],2,FALSE)</f>
        <v>Labels Deluxe 800</v>
      </c>
      <c r="E3079" s="1" t="str">
        <f>VLOOKUP(Orders[[#This Row],[ProductID]],Products[],3,FALSE)</f>
        <v>Office Supplies</v>
      </c>
      <c r="F3079" s="1" t="s">
        <v>82</v>
      </c>
      <c r="G3079" s="1" t="str">
        <f>_xlfn.XLOOKUP(Orders[[#This Row],[CustomerID]],'Customers'!A:A,'Customers'!E:E)</f>
        <v>Consumer</v>
      </c>
      <c r="H3079" s="2">
        <v>45362</v>
      </c>
      <c r="I3079" s="2">
        <v>45374</v>
      </c>
      <c r="J3079">
        <v>10</v>
      </c>
      <c r="K3079">
        <v>384.62</v>
      </c>
      <c r="L3079">
        <v>0.15</v>
      </c>
      <c r="M3079" s="1" t="s">
        <v>39</v>
      </c>
      <c r="N3079" s="1" t="s">
        <v>15</v>
      </c>
      <c r="O3079" s="1" t="s">
        <v>21</v>
      </c>
      <c r="P3079" s="3">
        <f>Orders[[#This Row],[Quantity]]*Orders[[#This Row],[UnitPrice]]*(1-Orders[[#This Row],[Discount]])</f>
        <v>3269.27</v>
      </c>
      <c r="Q3079" s="1" t="str">
        <f>IF(AND(Orders[[#This Row],[Order Value]]&gt;50000,Orders[[#This Row],[Status]]="Completed"),"Yes","No")</f>
        <v>No</v>
      </c>
      <c r="R3079" s="1" t="str">
        <f>IF(OR(Orders[[#This Row],[Region]]="Dhaka",Orders[[#This Row],[Region]]="Chattogram"),"Priority","Standard")</f>
        <v>Standard</v>
      </c>
      <c r="S3079" s="1" t="str">
        <f>_xlfn.CONCAT(Orders[[#This Row],[OrderID]],Orders[[#This Row],[CustomerID]],Orders[[#This Row],[Order Value]])</f>
        <v>O05008C03783269.27</v>
      </c>
    </row>
    <row r="3080" spans="1:19" x14ac:dyDescent="0.25">
      <c r="A3080" s="1" t="s">
        <v>3511</v>
      </c>
      <c r="B3080" s="1" t="s">
        <v>153</v>
      </c>
      <c r="C3080" s="1" t="s">
        <v>141</v>
      </c>
      <c r="D3080" s="1" t="str">
        <f>VLOOKUP(C3080,Products[],2,FALSE)</f>
        <v>Footwear Deluxe 366</v>
      </c>
      <c r="E3080" s="1" t="str">
        <f>VLOOKUP(Orders[[#This Row],[ProductID]],Products[],3,FALSE)</f>
        <v>Apparel</v>
      </c>
      <c r="F3080" s="1" t="s">
        <v>33</v>
      </c>
      <c r="G3080" s="1" t="str">
        <f>_xlfn.XLOOKUP(Orders[[#This Row],[CustomerID]],'Customers'!A:A,'Customers'!E:E)</f>
        <v>SMB</v>
      </c>
      <c r="H3080" s="2">
        <v>45588</v>
      </c>
      <c r="I3080" s="2">
        <v>45594</v>
      </c>
      <c r="J3080">
        <v>19</v>
      </c>
      <c r="K3080">
        <v>4303.9399999999996</v>
      </c>
      <c r="L3080">
        <v>0.2</v>
      </c>
      <c r="M3080" s="1" t="s">
        <v>52</v>
      </c>
      <c r="N3080" s="1" t="s">
        <v>34</v>
      </c>
      <c r="O3080" s="1" t="s">
        <v>21</v>
      </c>
      <c r="P3080" s="3">
        <f>Orders[[#This Row],[Quantity]]*Orders[[#This Row],[UnitPrice]]*(1-Orders[[#This Row],[Discount]])</f>
        <v>65419.887999999992</v>
      </c>
      <c r="Q3080" s="1" t="str">
        <f>IF(AND(Orders[[#This Row],[Order Value]]&gt;50000,Orders[[#This Row],[Status]]="Completed"),"Yes","No")</f>
        <v>Yes</v>
      </c>
      <c r="R3080" s="1" t="str">
        <f>IF(OR(Orders[[#This Row],[Region]]="Dhaka",Orders[[#This Row],[Region]]="Chattogram"),"Priority","Standard")</f>
        <v>Priority</v>
      </c>
      <c r="S3080" s="1" t="str">
        <f>_xlfn.CONCAT(Orders[[#This Row],[OrderID]],Orders[[#This Row],[CustomerID]],Orders[[#This Row],[Order Value]])</f>
        <v>O05810C047465419.888</v>
      </c>
    </row>
    <row r="3081" spans="1:19" x14ac:dyDescent="0.25">
      <c r="A3081" s="1" t="s">
        <v>3512</v>
      </c>
      <c r="B3081" s="1" t="s">
        <v>86</v>
      </c>
      <c r="C3081" s="1" t="s">
        <v>191</v>
      </c>
      <c r="D3081" s="1" t="str">
        <f>VLOOKUP(C3081,Products[],2,FALSE)</f>
        <v>Snacks Standard 597</v>
      </c>
      <c r="E3081" s="1" t="str">
        <f>VLOOKUP(Orders[[#This Row],[ProductID]],Products[],3,FALSE)</f>
        <v>Groceries</v>
      </c>
      <c r="F3081" s="1" t="s">
        <v>105</v>
      </c>
      <c r="G3081" s="1" t="str">
        <f>_xlfn.XLOOKUP(Orders[[#This Row],[CustomerID]],'Customers'!A:A,'Customers'!E:E)</f>
        <v>Consumer</v>
      </c>
      <c r="H3081" s="2">
        <v>45702</v>
      </c>
      <c r="I3081" s="2">
        <v>45712</v>
      </c>
      <c r="J3081">
        <v>15</v>
      </c>
      <c r="K3081">
        <v>5022.0200000000004</v>
      </c>
      <c r="L3081">
        <v>0</v>
      </c>
      <c r="M3081" s="1" t="s">
        <v>39</v>
      </c>
      <c r="N3081" s="1" t="s">
        <v>28</v>
      </c>
      <c r="O3081" s="1" t="s">
        <v>24</v>
      </c>
      <c r="P3081" s="3">
        <f>Orders[[#This Row],[Quantity]]*Orders[[#This Row],[UnitPrice]]*(1-Orders[[#This Row],[Discount]])</f>
        <v>75330.3</v>
      </c>
      <c r="Q3081" s="1" t="str">
        <f>IF(AND(Orders[[#This Row],[Order Value]]&gt;50000,Orders[[#This Row],[Status]]="Completed"),"Yes","No")</f>
        <v>No</v>
      </c>
      <c r="R3081" s="1" t="str">
        <f>IF(OR(Orders[[#This Row],[Region]]="Dhaka",Orders[[#This Row],[Region]]="Chattogram"),"Priority","Standard")</f>
        <v>Standard</v>
      </c>
      <c r="S3081" s="1" t="str">
        <f>_xlfn.CONCAT(Orders[[#This Row],[OrderID]],Orders[[#This Row],[CustomerID]],Orders[[#This Row],[Order Value]])</f>
        <v>O05039C046275330.3</v>
      </c>
    </row>
    <row r="3082" spans="1:19" x14ac:dyDescent="0.25">
      <c r="A3082" s="1" t="s">
        <v>1551</v>
      </c>
      <c r="B3082" s="1" t="s">
        <v>1028</v>
      </c>
      <c r="C3082" s="1" t="s">
        <v>174</v>
      </c>
      <c r="D3082" s="1" t="str">
        <f>VLOOKUP(C3082,Products[],2,FALSE)</f>
        <v>Women Eco 309</v>
      </c>
      <c r="E3082" s="1" t="str">
        <f>VLOOKUP(Orders[[#This Row],[ProductID]],Products[],3,FALSE)</f>
        <v>Apparel</v>
      </c>
      <c r="F3082" s="1" t="s">
        <v>105</v>
      </c>
      <c r="G3082" s="1" t="str">
        <f>_xlfn.XLOOKUP(Orders[[#This Row],[CustomerID]],'Customers'!A:A,'Customers'!E:E)</f>
        <v>SMB</v>
      </c>
      <c r="H3082" s="2">
        <v>45852</v>
      </c>
      <c r="I3082" s="2">
        <v>45853</v>
      </c>
      <c r="J3082">
        <v>16</v>
      </c>
      <c r="K3082">
        <v>1368.92</v>
      </c>
      <c r="L3082">
        <v>0</v>
      </c>
      <c r="M3082" s="1" t="s">
        <v>20</v>
      </c>
      <c r="N3082" s="1" t="s">
        <v>15</v>
      </c>
      <c r="O3082" s="1" t="s">
        <v>24</v>
      </c>
      <c r="P3082" s="3">
        <f>Orders[[#This Row],[Quantity]]*Orders[[#This Row],[UnitPrice]]*(1-Orders[[#This Row],[Discount]])</f>
        <v>21902.720000000001</v>
      </c>
      <c r="Q3082" s="1" t="str">
        <f>IF(AND(Orders[[#This Row],[Order Value]]&gt;50000,Orders[[#This Row],[Status]]="Completed"),"Yes","No")</f>
        <v>No</v>
      </c>
      <c r="R3082" s="1" t="str">
        <f>IF(OR(Orders[[#This Row],[Region]]="Dhaka",Orders[[#This Row],[Region]]="Chattogram"),"Priority","Standard")</f>
        <v>Priority</v>
      </c>
      <c r="S3082" s="1" t="str">
        <f>_xlfn.CONCAT(Orders[[#This Row],[OrderID]],Orders[[#This Row],[CustomerID]],Orders[[#This Row],[Order Value]])</f>
        <v>O01539C025321902.72</v>
      </c>
    </row>
    <row r="3083" spans="1:19" x14ac:dyDescent="0.25">
      <c r="A3083" s="1" t="s">
        <v>3513</v>
      </c>
      <c r="B3083" s="1" t="s">
        <v>341</v>
      </c>
      <c r="C3083" s="1" t="s">
        <v>50</v>
      </c>
      <c r="D3083" s="1" t="str">
        <f>VLOOKUP(C3083,Products[],2,FALSE)</f>
        <v>Kids Pro 311</v>
      </c>
      <c r="E3083" s="1" t="str">
        <f>VLOOKUP(Orders[[#This Row],[ProductID]],Products[],3,FALSE)</f>
        <v>Apparel</v>
      </c>
      <c r="F3083" s="1" t="s">
        <v>23</v>
      </c>
      <c r="G3083" s="1" t="str">
        <f>_xlfn.XLOOKUP(Orders[[#This Row],[CustomerID]],'Customers'!A:A,'Customers'!E:E)</f>
        <v>SMB</v>
      </c>
      <c r="H3083" s="2">
        <v>45589</v>
      </c>
      <c r="I3083" s="2">
        <v>45595</v>
      </c>
      <c r="J3083">
        <v>23</v>
      </c>
      <c r="K3083">
        <v>1455.62</v>
      </c>
      <c r="L3083">
        <v>0.1</v>
      </c>
      <c r="M3083" s="1" t="s">
        <v>39</v>
      </c>
      <c r="N3083" s="1" t="s">
        <v>34</v>
      </c>
      <c r="O3083" s="1" t="s">
        <v>29</v>
      </c>
      <c r="P3083" s="3">
        <f>Orders[[#This Row],[Quantity]]*Orders[[#This Row],[UnitPrice]]*(1-Orders[[#This Row],[Discount]])</f>
        <v>30131.333999999995</v>
      </c>
      <c r="Q3083" s="1" t="str">
        <f>IF(AND(Orders[[#This Row],[Order Value]]&gt;50000,Orders[[#This Row],[Status]]="Completed"),"Yes","No")</f>
        <v>No</v>
      </c>
      <c r="R3083" s="1" t="str">
        <f>IF(OR(Orders[[#This Row],[Region]]="Dhaka",Orders[[#This Row],[Region]]="Chattogram"),"Priority","Standard")</f>
        <v>Standard</v>
      </c>
      <c r="S3083" s="1" t="str">
        <f>_xlfn.CONCAT(Orders[[#This Row],[OrderID]],Orders[[#This Row],[CustomerID]],Orders[[#This Row],[Order Value]])</f>
        <v>O03375C020130131.334</v>
      </c>
    </row>
    <row r="3084" spans="1:19" x14ac:dyDescent="0.25">
      <c r="A3084" s="1" t="s">
        <v>3514</v>
      </c>
      <c r="B3084" s="1" t="s">
        <v>326</v>
      </c>
      <c r="C3084" s="1" t="s">
        <v>128</v>
      </c>
      <c r="D3084" s="1" t="str">
        <f>VLOOKUP(C3084,Products[],2,FALSE)</f>
        <v>Paper Prime 195</v>
      </c>
      <c r="E3084" s="1" t="str">
        <f>VLOOKUP(Orders[[#This Row],[ProductID]],Products[],3,FALSE)</f>
        <v>Office Supplies</v>
      </c>
      <c r="F3084" s="1" t="s">
        <v>63</v>
      </c>
      <c r="G3084" s="1" t="str">
        <f>_xlfn.XLOOKUP(Orders[[#This Row],[CustomerID]],'Customers'!A:A,'Customers'!E:E)</f>
        <v>SMB</v>
      </c>
      <c r="H3084" s="2">
        <v>45441</v>
      </c>
      <c r="I3084" s="2">
        <v>45452</v>
      </c>
      <c r="J3084">
        <v>9</v>
      </c>
      <c r="K3084">
        <v>7706.57</v>
      </c>
      <c r="L3084">
        <v>0</v>
      </c>
      <c r="M3084" s="1" t="s">
        <v>52</v>
      </c>
      <c r="N3084" s="1" t="s">
        <v>34</v>
      </c>
      <c r="O3084" s="1" t="s">
        <v>24</v>
      </c>
      <c r="P3084" s="3">
        <f>Orders[[#This Row],[Quantity]]*Orders[[#This Row],[UnitPrice]]*(1-Orders[[#This Row],[Discount]])</f>
        <v>69359.13</v>
      </c>
      <c r="Q3084" s="1" t="str">
        <f>IF(AND(Orders[[#This Row],[Order Value]]&gt;50000,Orders[[#This Row],[Status]]="Completed"),"Yes","No")</f>
        <v>Yes</v>
      </c>
      <c r="R3084" s="1" t="str">
        <f>IF(OR(Orders[[#This Row],[Region]]="Dhaka",Orders[[#This Row],[Region]]="Chattogram"),"Priority","Standard")</f>
        <v>Priority</v>
      </c>
      <c r="S3084" s="1" t="str">
        <f>_xlfn.CONCAT(Orders[[#This Row],[OrderID]],Orders[[#This Row],[CustomerID]],Orders[[#This Row],[Order Value]])</f>
        <v>O05686C002269359.13</v>
      </c>
    </row>
    <row r="3085" spans="1:19" x14ac:dyDescent="0.25">
      <c r="A3085" s="1" t="s">
        <v>3515</v>
      </c>
      <c r="B3085" s="1" t="s">
        <v>365</v>
      </c>
      <c r="C3085" s="1" t="s">
        <v>199</v>
      </c>
      <c r="D3085" s="1" t="str">
        <f>VLOOKUP(C3085,Products[],2,FALSE)</f>
        <v>Laptops Deluxe 892</v>
      </c>
      <c r="E3085" s="1" t="str">
        <f>VLOOKUP(Orders[[#This Row],[ProductID]],Products[],3,FALSE)</f>
        <v>Electronics</v>
      </c>
      <c r="F3085" s="1" t="s">
        <v>152</v>
      </c>
      <c r="G3085" s="1" t="str">
        <f>_xlfn.XLOOKUP(Orders[[#This Row],[CustomerID]],'Customers'!A:A,'Customers'!E:E)</f>
        <v>Corporate</v>
      </c>
      <c r="H3085" s="2">
        <v>45794</v>
      </c>
      <c r="I3085" s="2">
        <v>45801</v>
      </c>
      <c r="J3085">
        <v>2</v>
      </c>
      <c r="K3085">
        <v>5393.37</v>
      </c>
      <c r="L3085">
        <v>0</v>
      </c>
      <c r="M3085" s="1" t="s">
        <v>43</v>
      </c>
      <c r="N3085" s="1" t="s">
        <v>34</v>
      </c>
      <c r="O3085" s="1" t="s">
        <v>24</v>
      </c>
      <c r="P3085" s="3">
        <f>Orders[[#This Row],[Quantity]]*Orders[[#This Row],[UnitPrice]]*(1-Orders[[#This Row],[Discount]])</f>
        <v>10786.74</v>
      </c>
      <c r="Q3085" s="1" t="str">
        <f>IF(AND(Orders[[#This Row],[Order Value]]&gt;50000,Orders[[#This Row],[Status]]="Completed"),"Yes","No")</f>
        <v>No</v>
      </c>
      <c r="R3085" s="1" t="str">
        <f>IF(OR(Orders[[#This Row],[Region]]="Dhaka",Orders[[#This Row],[Region]]="Chattogram"),"Priority","Standard")</f>
        <v>Standard</v>
      </c>
      <c r="S3085" s="1" t="str">
        <f>_xlfn.CONCAT(Orders[[#This Row],[OrderID]],Orders[[#This Row],[CustomerID]],Orders[[#This Row],[Order Value]])</f>
        <v>O05489C029710786.74</v>
      </c>
    </row>
    <row r="3086" spans="1:19" x14ac:dyDescent="0.25">
      <c r="A3086" s="1" t="s">
        <v>3516</v>
      </c>
      <c r="B3086" s="1" t="s">
        <v>522</v>
      </c>
      <c r="C3086" s="1" t="s">
        <v>108</v>
      </c>
      <c r="D3086" s="1" t="str">
        <f>VLOOKUP(C3086,Products[],2,FALSE)</f>
        <v>Men Max 446</v>
      </c>
      <c r="E3086" s="1" t="str">
        <f>VLOOKUP(Orders[[#This Row],[ProductID]],Products[],3,FALSE)</f>
        <v>Apparel</v>
      </c>
      <c r="F3086" s="1" t="s">
        <v>152</v>
      </c>
      <c r="G3086" s="1" t="str">
        <f>_xlfn.XLOOKUP(Orders[[#This Row],[CustomerID]],'Customers'!A:A,'Customers'!E:E)</f>
        <v>Home Office</v>
      </c>
      <c r="H3086" s="2">
        <v>45688</v>
      </c>
      <c r="I3086" s="2">
        <v>45696</v>
      </c>
      <c r="J3086">
        <v>15</v>
      </c>
      <c r="K3086">
        <v>5075.95</v>
      </c>
      <c r="L3086">
        <v>0.2</v>
      </c>
      <c r="M3086" s="1" t="s">
        <v>14</v>
      </c>
      <c r="N3086" s="1" t="s">
        <v>84</v>
      </c>
      <c r="O3086" s="1" t="s">
        <v>21</v>
      </c>
      <c r="P3086" s="3">
        <f>Orders[[#This Row],[Quantity]]*Orders[[#This Row],[UnitPrice]]*(1-Orders[[#This Row],[Discount]])</f>
        <v>60911.4</v>
      </c>
      <c r="Q3086" s="1" t="str">
        <f>IF(AND(Orders[[#This Row],[Order Value]]&gt;50000,Orders[[#This Row],[Status]]="Completed"),"Yes","No")</f>
        <v>No</v>
      </c>
      <c r="R3086" s="1" t="str">
        <f>IF(OR(Orders[[#This Row],[Region]]="Dhaka",Orders[[#This Row],[Region]]="Chattogram"),"Priority","Standard")</f>
        <v>Standard</v>
      </c>
      <c r="S3086" s="1" t="str">
        <f>_xlfn.CONCAT(Orders[[#This Row],[OrderID]],Orders[[#This Row],[CustomerID]],Orders[[#This Row],[Order Value]])</f>
        <v>O04447C000360911.4</v>
      </c>
    </row>
    <row r="3087" spans="1:19" x14ac:dyDescent="0.25">
      <c r="A3087" s="1" t="s">
        <v>3517</v>
      </c>
      <c r="B3087" s="1" t="s">
        <v>321</v>
      </c>
      <c r="C3087" s="1" t="s">
        <v>58</v>
      </c>
      <c r="D3087" s="1" t="str">
        <f>VLOOKUP(C3087,Products[],2,FALSE)</f>
        <v>Beverages Standard 258</v>
      </c>
      <c r="E3087" s="1" t="str">
        <f>VLOOKUP(Orders[[#This Row],[ProductID]],Products[],3,FALSE)</f>
        <v>Groceries</v>
      </c>
      <c r="F3087" s="1" t="s">
        <v>63</v>
      </c>
      <c r="G3087" s="1" t="str">
        <f>_xlfn.XLOOKUP(Orders[[#This Row],[CustomerID]],'Customers'!A:A,'Customers'!E:E)</f>
        <v>consumer</v>
      </c>
      <c r="H3087" s="2">
        <v>45538</v>
      </c>
      <c r="I3087" s="2">
        <v>45549</v>
      </c>
      <c r="J3087">
        <v>23</v>
      </c>
      <c r="K3087">
        <v>4866.63</v>
      </c>
      <c r="L3087">
        <v>0</v>
      </c>
      <c r="M3087" s="1" t="s">
        <v>43</v>
      </c>
      <c r="N3087" s="1" t="s">
        <v>34</v>
      </c>
      <c r="O3087" s="1" t="s">
        <v>24</v>
      </c>
      <c r="P3087" s="3">
        <f>Orders[[#This Row],[Quantity]]*Orders[[#This Row],[UnitPrice]]*(1-Orders[[#This Row],[Discount]])</f>
        <v>111932.49</v>
      </c>
      <c r="Q3087" s="1" t="str">
        <f>IF(AND(Orders[[#This Row],[Order Value]]&gt;50000,Orders[[#This Row],[Status]]="Completed"),"Yes","No")</f>
        <v>Yes</v>
      </c>
      <c r="R3087" s="1" t="str">
        <f>IF(OR(Orders[[#This Row],[Region]]="Dhaka",Orders[[#This Row],[Region]]="Chattogram"),"Priority","Standard")</f>
        <v>Standard</v>
      </c>
      <c r="S3087" s="1" t="str">
        <f>_xlfn.CONCAT(Orders[[#This Row],[OrderID]],Orders[[#This Row],[CustomerID]],Orders[[#This Row],[Order Value]])</f>
        <v>O05142C0304111932.49</v>
      </c>
    </row>
    <row r="3088" spans="1:19" x14ac:dyDescent="0.25">
      <c r="A3088" s="1" t="s">
        <v>3518</v>
      </c>
      <c r="B3088" s="1" t="s">
        <v>636</v>
      </c>
      <c r="C3088" s="1" t="s">
        <v>87</v>
      </c>
      <c r="D3088" s="1" t="str">
        <f>VLOOKUP(C3088,Products[],2,FALSE)</f>
        <v>Storage Plus 812</v>
      </c>
      <c r="E3088" s="1" t="str">
        <f>VLOOKUP(Orders[[#This Row],[ProductID]],Products[],3,FALSE)</f>
        <v>Furniture</v>
      </c>
      <c r="F3088" s="1" t="s">
        <v>55</v>
      </c>
      <c r="G3088" s="1" t="str">
        <f>_xlfn.XLOOKUP(Orders[[#This Row],[CustomerID]],'Customers'!A:A,'Customers'!E:E)</f>
        <v>Home Office</v>
      </c>
      <c r="H3088" s="2">
        <v>45595</v>
      </c>
      <c r="I3088" s="2">
        <v>45609</v>
      </c>
      <c r="J3088">
        <v>14</v>
      </c>
      <c r="K3088">
        <v>4918.09</v>
      </c>
      <c r="L3088">
        <v>0</v>
      </c>
      <c r="M3088" s="1" t="s">
        <v>52</v>
      </c>
      <c r="N3088" s="1" t="s">
        <v>34</v>
      </c>
      <c r="O3088" s="1" t="s">
        <v>29</v>
      </c>
      <c r="P3088" s="3">
        <f>Orders[[#This Row],[Quantity]]*Orders[[#This Row],[UnitPrice]]*(1-Orders[[#This Row],[Discount]])</f>
        <v>68853.260000000009</v>
      </c>
      <c r="Q3088" s="1" t="str">
        <f>IF(AND(Orders[[#This Row],[Order Value]]&gt;50000,Orders[[#This Row],[Status]]="Completed"),"Yes","No")</f>
        <v>Yes</v>
      </c>
      <c r="R3088" s="1" t="str">
        <f>IF(OR(Orders[[#This Row],[Region]]="Dhaka",Orders[[#This Row],[Region]]="Chattogram"),"Priority","Standard")</f>
        <v>Priority</v>
      </c>
      <c r="S3088" s="1" t="str">
        <f>_xlfn.CONCAT(Orders[[#This Row],[OrderID]],Orders[[#This Row],[CustomerID]],Orders[[#This Row],[Order Value]])</f>
        <v>O04373C013468853.26</v>
      </c>
    </row>
    <row r="3089" spans="1:19" x14ac:dyDescent="0.25">
      <c r="A3089" s="1" t="s">
        <v>3519</v>
      </c>
      <c r="B3089" s="1" t="s">
        <v>331</v>
      </c>
      <c r="C3089" s="1" t="s">
        <v>58</v>
      </c>
      <c r="D3089" s="1" t="str">
        <f>VLOOKUP(C3089,Products[],2,FALSE)</f>
        <v>Beverages Standard 258</v>
      </c>
      <c r="E3089" s="1" t="str">
        <f>VLOOKUP(Orders[[#This Row],[ProductID]],Products[],3,FALSE)</f>
        <v>Groceries</v>
      </c>
      <c r="F3089" s="1" t="s">
        <v>47</v>
      </c>
      <c r="G3089" s="1" t="str">
        <f>_xlfn.XLOOKUP(Orders[[#This Row],[CustomerID]],'Customers'!A:A,'Customers'!E:E)</f>
        <v>consumer</v>
      </c>
      <c r="H3089" s="2">
        <v>45385</v>
      </c>
      <c r="I3089" s="2">
        <v>45390</v>
      </c>
      <c r="J3089">
        <v>23</v>
      </c>
      <c r="K3089">
        <v>2377.7199999999998</v>
      </c>
      <c r="L3089">
        <v>0.15</v>
      </c>
      <c r="M3089" s="1" t="s">
        <v>20</v>
      </c>
      <c r="N3089" s="1" t="s">
        <v>84</v>
      </c>
      <c r="O3089" s="1" t="s">
        <v>24</v>
      </c>
      <c r="P3089" s="3">
        <f>Orders[[#This Row],[Quantity]]*Orders[[#This Row],[UnitPrice]]*(1-Orders[[#This Row],[Discount]])</f>
        <v>46484.425999999999</v>
      </c>
      <c r="Q3089" s="1" t="str">
        <f>IF(AND(Orders[[#This Row],[Order Value]]&gt;50000,Orders[[#This Row],[Status]]="Completed"),"Yes","No")</f>
        <v>No</v>
      </c>
      <c r="R3089" s="1" t="str">
        <f>IF(OR(Orders[[#This Row],[Region]]="Dhaka",Orders[[#This Row],[Region]]="Chattogram"),"Priority","Standard")</f>
        <v>Priority</v>
      </c>
      <c r="S3089" s="1" t="str">
        <f>_xlfn.CONCAT(Orders[[#This Row],[OrderID]],Orders[[#This Row],[CustomerID]],Orders[[#This Row],[Order Value]])</f>
        <v>O04146C026046484.426</v>
      </c>
    </row>
    <row r="3090" spans="1:19" x14ac:dyDescent="0.25">
      <c r="A3090" s="1" t="s">
        <v>3520</v>
      </c>
      <c r="B3090" s="1" t="s">
        <v>329</v>
      </c>
      <c r="C3090" s="1" t="s">
        <v>159</v>
      </c>
      <c r="D3090" s="1" t="str">
        <f>VLOOKUP(C3090,Products[],2,FALSE)</f>
        <v>Kids Pro 394</v>
      </c>
      <c r="E3090" s="1" t="str">
        <f>VLOOKUP(Orders[[#This Row],[ProductID]],Products[],3,FALSE)</f>
        <v>Apparel</v>
      </c>
      <c r="F3090" s="1" t="s">
        <v>63</v>
      </c>
      <c r="G3090" s="1" t="str">
        <f>_xlfn.XLOOKUP(Orders[[#This Row],[CustomerID]],'Customers'!A:A,'Customers'!E:E)</f>
        <v>SMB</v>
      </c>
      <c r="H3090" s="2">
        <v>45532</v>
      </c>
      <c r="I3090" s="2">
        <v>45533</v>
      </c>
      <c r="J3090">
        <v>19</v>
      </c>
      <c r="K3090">
        <v>6619.68</v>
      </c>
      <c r="L3090">
        <v>0</v>
      </c>
      <c r="M3090" s="1" t="s">
        <v>14</v>
      </c>
      <c r="N3090" s="1" t="s">
        <v>84</v>
      </c>
      <c r="O3090" s="1" t="s">
        <v>29</v>
      </c>
      <c r="P3090" s="3">
        <f>Orders[[#This Row],[Quantity]]*Orders[[#This Row],[UnitPrice]]*(1-Orders[[#This Row],[Discount]])</f>
        <v>125773.92000000001</v>
      </c>
      <c r="Q3090" s="1" t="str">
        <f>IF(AND(Orders[[#This Row],[Order Value]]&gt;50000,Orders[[#This Row],[Status]]="Completed"),"Yes","No")</f>
        <v>No</v>
      </c>
      <c r="R3090" s="1" t="str">
        <f>IF(OR(Orders[[#This Row],[Region]]="Dhaka",Orders[[#This Row],[Region]]="Chattogram"),"Priority","Standard")</f>
        <v>Standard</v>
      </c>
      <c r="S3090" s="1" t="str">
        <f>_xlfn.CONCAT(Orders[[#This Row],[OrderID]],Orders[[#This Row],[CustomerID]],Orders[[#This Row],[Order Value]])</f>
        <v>O03655C0440125773.92</v>
      </c>
    </row>
    <row r="3091" spans="1:19" hidden="1" x14ac:dyDescent="0.25">
      <c r="A3091" s="1" t="s">
        <v>3521</v>
      </c>
      <c r="B3091" s="1" t="s">
        <v>292</v>
      </c>
      <c r="C3091" s="1" t="s">
        <v>38</v>
      </c>
      <c r="D3091" s="1" t="e">
        <f>VLOOKUP(C3091,Products[],2,FALSE)</f>
        <v>#N/A</v>
      </c>
      <c r="E3091" s="1" t="e">
        <f>VLOOKUP(Orders[[#This Row],[ProductID]],Products[],3,FALSE)</f>
        <v>#N/A</v>
      </c>
      <c r="F3091" s="1" t="s">
        <v>105</v>
      </c>
      <c r="G3091" s="1" t="str">
        <f>_xlfn.XLOOKUP(Orders[[#This Row],[CustomerID]],'Customers'!A:A,'Customers'!E:E)</f>
        <v>SMB</v>
      </c>
      <c r="H3091" s="2">
        <v>45421</v>
      </c>
      <c r="I3091" s="2">
        <v>45430</v>
      </c>
      <c r="J3091">
        <v>14</v>
      </c>
      <c r="K3091">
        <v>1881</v>
      </c>
      <c r="L3091">
        <v>0</v>
      </c>
      <c r="M3091" s="1" t="s">
        <v>39</v>
      </c>
      <c r="N3091" s="1" t="s">
        <v>28</v>
      </c>
      <c r="O3091" s="1" t="s">
        <v>29</v>
      </c>
      <c r="P3091" s="3">
        <f>Orders[[#This Row],[Quantity]]*Orders[[#This Row],[UnitPrice]]*(1-Orders[[#This Row],[Discount]])</f>
        <v>26334</v>
      </c>
      <c r="Q3091" s="1" t="str">
        <f>IF(AND(Orders[[#This Row],[Order Value]]&gt;50000,Orders[[#This Row],[Status]]="Completed"),"Yes","No")</f>
        <v>No</v>
      </c>
      <c r="R3091" s="1" t="str">
        <f>IF(OR(Orders[[#This Row],[Region]]="Dhaka",Orders[[#This Row],[Region]]="Chattogram"),"Priority","Standard")</f>
        <v>Standard</v>
      </c>
      <c r="S3091" s="1" t="str">
        <f>_xlfn.CONCAT(Orders[[#This Row],[OrderID]],Orders[[#This Row],[CustomerID]],Orders[[#This Row],[Order Value]])</f>
        <v>O05182C040626334</v>
      </c>
    </row>
    <row r="3092" spans="1:19" x14ac:dyDescent="0.25">
      <c r="A3092" s="1" t="s">
        <v>3522</v>
      </c>
      <c r="B3092" s="1" t="s">
        <v>642</v>
      </c>
      <c r="C3092" s="1" t="s">
        <v>111</v>
      </c>
      <c r="D3092" s="1" t="str">
        <f>VLOOKUP(C3092,Products[],2,FALSE)</f>
        <v>Footwear Eco 867</v>
      </c>
      <c r="E3092" s="1" t="str">
        <f>VLOOKUP(Orders[[#This Row],[ProductID]],Products[],3,FALSE)</f>
        <v>Apparel</v>
      </c>
      <c r="F3092" s="1" t="s">
        <v>105</v>
      </c>
      <c r="G3092" s="1" t="str">
        <f>_xlfn.XLOOKUP(Orders[[#This Row],[CustomerID]],'Customers'!A:A,'Customers'!E:E)</f>
        <v>SMB</v>
      </c>
      <c r="H3092" s="2">
        <v>45977</v>
      </c>
      <c r="I3092" s="2">
        <v>45980</v>
      </c>
      <c r="J3092">
        <v>7</v>
      </c>
      <c r="K3092">
        <v>3634.99</v>
      </c>
      <c r="L3092">
        <v>0.15</v>
      </c>
      <c r="M3092" s="1" t="s">
        <v>52</v>
      </c>
      <c r="N3092" s="1" t="s">
        <v>28</v>
      </c>
      <c r="O3092" s="1" t="s">
        <v>35</v>
      </c>
      <c r="P3092" s="3">
        <f>Orders[[#This Row],[Quantity]]*Orders[[#This Row],[UnitPrice]]*(1-Orders[[#This Row],[Discount]])</f>
        <v>21628.190500000001</v>
      </c>
      <c r="Q3092" s="1" t="str">
        <f>IF(AND(Orders[[#This Row],[Order Value]]&gt;50000,Orders[[#This Row],[Status]]="Completed"),"Yes","No")</f>
        <v>No</v>
      </c>
      <c r="R3092" s="1" t="str">
        <f>IF(OR(Orders[[#This Row],[Region]]="Dhaka",Orders[[#This Row],[Region]]="Chattogram"),"Priority","Standard")</f>
        <v>Priority</v>
      </c>
      <c r="S3092" s="1" t="str">
        <f>_xlfn.CONCAT(Orders[[#This Row],[OrderID]],Orders[[#This Row],[CustomerID]],Orders[[#This Row],[Order Value]])</f>
        <v>O05197C049721628.1905</v>
      </c>
    </row>
    <row r="3093" spans="1:19" x14ac:dyDescent="0.25">
      <c r="A3093" s="1" t="s">
        <v>3523</v>
      </c>
      <c r="B3093" s="1" t="s">
        <v>530</v>
      </c>
      <c r="C3093" s="1" t="s">
        <v>124</v>
      </c>
      <c r="D3093" s="1" t="str">
        <f>VLOOKUP(C3093,Products[],2,FALSE)</f>
        <v>Decor Lite 474</v>
      </c>
      <c r="E3093" s="1" t="str">
        <f>VLOOKUP(Orders[[#This Row],[ProductID]],Products[],3,FALSE)</f>
        <v>Furniture</v>
      </c>
      <c r="F3093" s="1" t="s">
        <v>63</v>
      </c>
      <c r="G3093" s="1" t="str">
        <f>_xlfn.XLOOKUP(Orders[[#This Row],[CustomerID]],'Customers'!A:A,'Customers'!E:E)</f>
        <v>SMB</v>
      </c>
      <c r="H3093" s="2">
        <v>45537</v>
      </c>
      <c r="I3093" s="2">
        <v>45543</v>
      </c>
      <c r="J3093">
        <v>23</v>
      </c>
      <c r="K3093">
        <v>3246.36</v>
      </c>
      <c r="L3093">
        <v>0</v>
      </c>
      <c r="M3093" s="1" t="s">
        <v>14</v>
      </c>
      <c r="N3093" s="1" t="s">
        <v>34</v>
      </c>
      <c r="O3093" s="1" t="s">
        <v>21</v>
      </c>
      <c r="P3093" s="3">
        <f>Orders[[#This Row],[Quantity]]*Orders[[#This Row],[UnitPrice]]*(1-Orders[[#This Row],[Discount]])</f>
        <v>74666.28</v>
      </c>
      <c r="Q3093" s="1" t="str">
        <f>IF(AND(Orders[[#This Row],[Order Value]]&gt;50000,Orders[[#This Row],[Status]]="Completed"),"Yes","No")</f>
        <v>Yes</v>
      </c>
      <c r="R3093" s="1" t="str">
        <f>IF(OR(Orders[[#This Row],[Region]]="Dhaka",Orders[[#This Row],[Region]]="Chattogram"),"Priority","Standard")</f>
        <v>Standard</v>
      </c>
      <c r="S3093" s="1" t="str">
        <f>_xlfn.CONCAT(Orders[[#This Row],[OrderID]],Orders[[#This Row],[CustomerID]],Orders[[#This Row],[Order Value]])</f>
        <v>O02884C017074666.28</v>
      </c>
    </row>
    <row r="3094" spans="1:19" x14ac:dyDescent="0.25">
      <c r="A3094" s="1" t="s">
        <v>3524</v>
      </c>
      <c r="B3094" s="1" t="s">
        <v>622</v>
      </c>
      <c r="C3094" s="1" t="s">
        <v>473</v>
      </c>
      <c r="D3094" s="1" t="str">
        <f>VLOOKUP(C3094,Products[],2,FALSE)</f>
        <v>Laptops Prime 770</v>
      </c>
      <c r="E3094" s="1" t="str">
        <f>VLOOKUP(Orders[[#This Row],[ProductID]],Products[],3,FALSE)</f>
        <v>Electronics</v>
      </c>
      <c r="F3094" s="1" t="s">
        <v>55</v>
      </c>
      <c r="G3094" s="1" t="str">
        <f>_xlfn.XLOOKUP(Orders[[#This Row],[CustomerID]],'Customers'!A:A,'Customers'!E:E)</f>
        <v>Corporate</v>
      </c>
      <c r="H3094" s="2">
        <v>45707</v>
      </c>
      <c r="I3094" s="2">
        <v>45714</v>
      </c>
      <c r="J3094">
        <v>15</v>
      </c>
      <c r="K3094">
        <v>5858.66</v>
      </c>
      <c r="L3094">
        <v>0</v>
      </c>
      <c r="M3094" s="1" t="s">
        <v>52</v>
      </c>
      <c r="N3094" s="1" t="s">
        <v>34</v>
      </c>
      <c r="O3094" s="1" t="s">
        <v>29</v>
      </c>
      <c r="P3094" s="3">
        <f>Orders[[#This Row],[Quantity]]*Orders[[#This Row],[UnitPrice]]*(1-Orders[[#This Row],[Discount]])</f>
        <v>87879.9</v>
      </c>
      <c r="Q3094" s="1" t="str">
        <f>IF(AND(Orders[[#This Row],[Order Value]]&gt;50000,Orders[[#This Row],[Status]]="Completed"),"Yes","No")</f>
        <v>Yes</v>
      </c>
      <c r="R3094" s="1" t="str">
        <f>IF(OR(Orders[[#This Row],[Region]]="Dhaka",Orders[[#This Row],[Region]]="Chattogram"),"Priority","Standard")</f>
        <v>Priority</v>
      </c>
      <c r="S3094" s="1" t="str">
        <f>_xlfn.CONCAT(Orders[[#This Row],[OrderID]],Orders[[#This Row],[CustomerID]],Orders[[#This Row],[Order Value]])</f>
        <v>O05265C022887879.9</v>
      </c>
    </row>
    <row r="3095" spans="1:19" x14ac:dyDescent="0.25">
      <c r="A3095" s="1" t="s">
        <v>3525</v>
      </c>
      <c r="B3095" s="1" t="s">
        <v>516</v>
      </c>
      <c r="C3095" s="1" t="s">
        <v>160</v>
      </c>
      <c r="D3095" s="1" t="str">
        <f>VLOOKUP(C3095,Products[],2,FALSE)</f>
        <v>Audio Pro 619</v>
      </c>
      <c r="E3095" s="1" t="str">
        <f>VLOOKUP(Orders[[#This Row],[ProductID]],Products[],3,FALSE)</f>
        <v>Electronics</v>
      </c>
      <c r="F3095" s="1" t="s">
        <v>42</v>
      </c>
      <c r="G3095" s="1" t="str">
        <f>_xlfn.XLOOKUP(Orders[[#This Row],[CustomerID]],'Customers'!A:A,'Customers'!E:E)</f>
        <v>Home Office</v>
      </c>
      <c r="H3095" s="2">
        <v>45493</v>
      </c>
      <c r="I3095" s="2">
        <v>45495</v>
      </c>
      <c r="J3095">
        <v>13</v>
      </c>
      <c r="K3095">
        <v>2425.15</v>
      </c>
      <c r="L3095">
        <v>0</v>
      </c>
      <c r="M3095" s="1" t="s">
        <v>20</v>
      </c>
      <c r="N3095" s="1" t="s">
        <v>28</v>
      </c>
      <c r="O3095" s="1" t="s">
        <v>29</v>
      </c>
      <c r="P3095" s="3">
        <f>Orders[[#This Row],[Quantity]]*Orders[[#This Row],[UnitPrice]]*(1-Orders[[#This Row],[Discount]])</f>
        <v>31526.95</v>
      </c>
      <c r="Q3095" s="1" t="str">
        <f>IF(AND(Orders[[#This Row],[Order Value]]&gt;50000,Orders[[#This Row],[Status]]="Completed"),"Yes","No")</f>
        <v>No</v>
      </c>
      <c r="R3095" s="1" t="str">
        <f>IF(OR(Orders[[#This Row],[Region]]="Dhaka",Orders[[#This Row],[Region]]="Chattogram"),"Priority","Standard")</f>
        <v>Priority</v>
      </c>
      <c r="S3095" s="1" t="str">
        <f>_xlfn.CONCAT(Orders[[#This Row],[OrderID]],Orders[[#This Row],[CustomerID]],Orders[[#This Row],[Order Value]])</f>
        <v>O01568C018431526.95</v>
      </c>
    </row>
    <row r="3096" spans="1:19" x14ac:dyDescent="0.25">
      <c r="A3096" s="1" t="s">
        <v>3526</v>
      </c>
      <c r="B3096" s="1" t="s">
        <v>483</v>
      </c>
      <c r="C3096" s="1" t="s">
        <v>32</v>
      </c>
      <c r="D3096" s="1" t="str">
        <f>VLOOKUP(C3096,Products[],2,FALSE)</f>
        <v>Binders Max 146</v>
      </c>
      <c r="E3096" s="1" t="str">
        <f>VLOOKUP(Orders[[#This Row],[ProductID]],Products[],3,FALSE)</f>
        <v>Office Supplies</v>
      </c>
      <c r="F3096" s="1" t="s">
        <v>79</v>
      </c>
      <c r="G3096" s="1" t="str">
        <f>_xlfn.XLOOKUP(Orders[[#This Row],[CustomerID]],'Customers'!A:A,'Customers'!E:E)</f>
        <v>Consumer</v>
      </c>
      <c r="H3096" s="2">
        <v>45520</v>
      </c>
      <c r="I3096" s="2">
        <v>45519</v>
      </c>
      <c r="J3096">
        <v>5</v>
      </c>
      <c r="K3096">
        <v>7940.03</v>
      </c>
      <c r="L3096">
        <v>0.05</v>
      </c>
      <c r="M3096" s="1" t="s">
        <v>52</v>
      </c>
      <c r="N3096" s="1" t="s">
        <v>28</v>
      </c>
      <c r="O3096" s="1" t="s">
        <v>35</v>
      </c>
      <c r="P3096" s="3">
        <f>Orders[[#This Row],[Quantity]]*Orders[[#This Row],[UnitPrice]]*(1-Orders[[#This Row],[Discount]])</f>
        <v>37715.142500000002</v>
      </c>
      <c r="Q3096" s="1" t="str">
        <f>IF(AND(Orders[[#This Row],[Order Value]]&gt;50000,Orders[[#This Row],[Status]]="Completed"),"Yes","No")</f>
        <v>No</v>
      </c>
      <c r="R3096" s="1" t="str">
        <f>IF(OR(Orders[[#This Row],[Region]]="Dhaka",Orders[[#This Row],[Region]]="Chattogram"),"Priority","Standard")</f>
        <v>Priority</v>
      </c>
      <c r="S3096" s="1" t="str">
        <f>_xlfn.CONCAT(Orders[[#This Row],[OrderID]],Orders[[#This Row],[CustomerID]],Orders[[#This Row],[Order Value]])</f>
        <v>O05147C024537715.1425</v>
      </c>
    </row>
    <row r="3097" spans="1:19" x14ac:dyDescent="0.25">
      <c r="A3097" s="1" t="s">
        <v>3527</v>
      </c>
      <c r="B3097" s="1" t="s">
        <v>700</v>
      </c>
      <c r="C3097" s="1" t="s">
        <v>174</v>
      </c>
      <c r="D3097" s="1" t="str">
        <f>VLOOKUP(C3097,Products[],2,FALSE)</f>
        <v>Women Eco 309</v>
      </c>
      <c r="E3097" s="1" t="str">
        <f>VLOOKUP(Orders[[#This Row],[ProductID]],Products[],3,FALSE)</f>
        <v>Apparel</v>
      </c>
      <c r="F3097" s="1" t="s">
        <v>13</v>
      </c>
      <c r="G3097" s="1" t="str">
        <f>_xlfn.XLOOKUP(Orders[[#This Row],[CustomerID]],'Customers'!A:A,'Customers'!E:E)</f>
        <v>Home Office</v>
      </c>
      <c r="H3097" s="2">
        <v>45582</v>
      </c>
      <c r="I3097" s="2">
        <v>45580</v>
      </c>
      <c r="J3097">
        <v>21</v>
      </c>
      <c r="K3097">
        <v>3292.44</v>
      </c>
      <c r="L3097">
        <v>0</v>
      </c>
      <c r="M3097" s="1" t="s">
        <v>20</v>
      </c>
      <c r="N3097" s="1" t="s">
        <v>28</v>
      </c>
      <c r="O3097" s="1" t="s">
        <v>29</v>
      </c>
      <c r="P3097" s="3">
        <f>Orders[[#This Row],[Quantity]]*Orders[[#This Row],[UnitPrice]]*(1-Orders[[#This Row],[Discount]])</f>
        <v>69141.240000000005</v>
      </c>
      <c r="Q3097" s="1" t="str">
        <f>IF(AND(Orders[[#This Row],[Order Value]]&gt;50000,Orders[[#This Row],[Status]]="Completed"),"Yes","No")</f>
        <v>No</v>
      </c>
      <c r="R3097" s="1" t="str">
        <f>IF(OR(Orders[[#This Row],[Region]]="Dhaka",Orders[[#This Row],[Region]]="Chattogram"),"Priority","Standard")</f>
        <v>Priority</v>
      </c>
      <c r="S3097" s="1" t="str">
        <f>_xlfn.CONCAT(Orders[[#This Row],[OrderID]],Orders[[#This Row],[CustomerID]],Orders[[#This Row],[Order Value]])</f>
        <v>O04348C033769141.24</v>
      </c>
    </row>
    <row r="3098" spans="1:19" x14ac:dyDescent="0.25">
      <c r="A3098" s="1" t="s">
        <v>3528</v>
      </c>
      <c r="B3098" s="1" t="s">
        <v>1028</v>
      </c>
      <c r="C3098" s="1" t="s">
        <v>141</v>
      </c>
      <c r="D3098" s="1" t="str">
        <f>VLOOKUP(C3098,Products[],2,FALSE)</f>
        <v>Footwear Deluxe 366</v>
      </c>
      <c r="E3098" s="1" t="str">
        <f>VLOOKUP(Orders[[#This Row],[ProductID]],Products[],3,FALSE)</f>
        <v>Apparel</v>
      </c>
      <c r="F3098" s="1" t="s">
        <v>42</v>
      </c>
      <c r="G3098" s="1" t="str">
        <f>_xlfn.XLOOKUP(Orders[[#This Row],[CustomerID]],'Customers'!A:A,'Customers'!E:E)</f>
        <v>SMB</v>
      </c>
      <c r="H3098" s="2">
        <v>45384</v>
      </c>
      <c r="I3098" s="2">
        <v>45393</v>
      </c>
      <c r="J3098">
        <v>3</v>
      </c>
      <c r="K3098">
        <v>3392.18</v>
      </c>
      <c r="L3098">
        <v>0.15</v>
      </c>
      <c r="M3098" s="1" t="s">
        <v>20</v>
      </c>
      <c r="N3098" s="1" t="s">
        <v>84</v>
      </c>
      <c r="O3098" s="1" t="s">
        <v>35</v>
      </c>
      <c r="P3098" s="3">
        <f>Orders[[#This Row],[Quantity]]*Orders[[#This Row],[UnitPrice]]*(1-Orders[[#This Row],[Discount]])</f>
        <v>8650.0589999999993</v>
      </c>
      <c r="Q3098" s="1" t="str">
        <f>IF(AND(Orders[[#This Row],[Order Value]]&gt;50000,Orders[[#This Row],[Status]]="Completed"),"Yes","No")</f>
        <v>No</v>
      </c>
      <c r="R3098" s="1" t="str">
        <f>IF(OR(Orders[[#This Row],[Region]]="Dhaka",Orders[[#This Row],[Region]]="Chattogram"),"Priority","Standard")</f>
        <v>Priority</v>
      </c>
      <c r="S3098" s="1" t="str">
        <f>_xlfn.CONCAT(Orders[[#This Row],[OrderID]],Orders[[#This Row],[CustomerID]],Orders[[#This Row],[Order Value]])</f>
        <v>O01430C02538650.059</v>
      </c>
    </row>
    <row r="3099" spans="1:19" x14ac:dyDescent="0.25">
      <c r="A3099" s="1" t="s">
        <v>3529</v>
      </c>
      <c r="B3099" s="1" t="s">
        <v>1122</v>
      </c>
      <c r="C3099" s="1" t="s">
        <v>128</v>
      </c>
      <c r="D3099" s="1" t="str">
        <f>VLOOKUP(C3099,Products[],2,FALSE)</f>
        <v>Paper Prime 195</v>
      </c>
      <c r="E3099" s="1" t="str">
        <f>VLOOKUP(Orders[[#This Row],[ProductID]],Products[],3,FALSE)</f>
        <v>Office Supplies</v>
      </c>
      <c r="F3099" s="1" t="s">
        <v>79</v>
      </c>
      <c r="G3099" s="1" t="str">
        <f>_xlfn.XLOOKUP(Orders[[#This Row],[CustomerID]],'Customers'!A:A,'Customers'!E:E)</f>
        <v>Consumer</v>
      </c>
      <c r="H3099" s="2">
        <v>45737</v>
      </c>
      <c r="I3099" s="2">
        <v>45736</v>
      </c>
      <c r="J3099">
        <v>13</v>
      </c>
      <c r="K3099">
        <v>3698.16</v>
      </c>
      <c r="L3099">
        <v>0</v>
      </c>
      <c r="M3099" s="1" t="s">
        <v>39</v>
      </c>
      <c r="N3099" s="1" t="s">
        <v>84</v>
      </c>
      <c r="O3099" s="1" t="s">
        <v>35</v>
      </c>
      <c r="P3099" s="3">
        <f>Orders[[#This Row],[Quantity]]*Orders[[#This Row],[UnitPrice]]*(1-Orders[[#This Row],[Discount]])</f>
        <v>48076.08</v>
      </c>
      <c r="Q3099" s="1" t="str">
        <f>IF(AND(Orders[[#This Row],[Order Value]]&gt;50000,Orders[[#This Row],[Status]]="Completed"),"Yes","No")</f>
        <v>No</v>
      </c>
      <c r="R3099" s="1" t="str">
        <f>IF(OR(Orders[[#This Row],[Region]]="Dhaka",Orders[[#This Row],[Region]]="Chattogram"),"Priority","Standard")</f>
        <v>Standard</v>
      </c>
      <c r="S3099" s="1" t="str">
        <f>_xlfn.CONCAT(Orders[[#This Row],[OrderID]],Orders[[#This Row],[CustomerID]],Orders[[#This Row],[Order Value]])</f>
        <v>O02126C041348076.08</v>
      </c>
    </row>
    <row r="3100" spans="1:19" x14ac:dyDescent="0.25">
      <c r="A3100" s="1" t="s">
        <v>3530</v>
      </c>
      <c r="B3100" s="1" t="s">
        <v>423</v>
      </c>
      <c r="C3100" s="1" t="s">
        <v>104</v>
      </c>
      <c r="D3100" s="1" t="str">
        <f>VLOOKUP(C3100,Products[],2,FALSE)</f>
        <v>Audio Prime 238</v>
      </c>
      <c r="E3100" s="1" t="str">
        <f>VLOOKUP(Orders[[#This Row],[ProductID]],Products[],3,FALSE)</f>
        <v>Electronics</v>
      </c>
      <c r="F3100" s="1" t="s">
        <v>42</v>
      </c>
      <c r="G3100" s="1" t="str">
        <f>_xlfn.XLOOKUP(Orders[[#This Row],[CustomerID]],'Customers'!A:A,'Customers'!E:E)</f>
        <v>SMB</v>
      </c>
      <c r="H3100" s="2">
        <v>45820</v>
      </c>
      <c r="I3100" s="2">
        <v>45831</v>
      </c>
      <c r="J3100">
        <v>10</v>
      </c>
      <c r="K3100">
        <v>7234.85</v>
      </c>
      <c r="L3100">
        <v>0.1</v>
      </c>
      <c r="M3100" s="1" t="s">
        <v>20</v>
      </c>
      <c r="N3100" s="1" t="s">
        <v>34</v>
      </c>
      <c r="O3100" s="1" t="s">
        <v>35</v>
      </c>
      <c r="P3100" s="3">
        <f>Orders[[#This Row],[Quantity]]*Orders[[#This Row],[UnitPrice]]*(1-Orders[[#This Row],[Discount]])</f>
        <v>65113.65</v>
      </c>
      <c r="Q3100" s="1" t="str">
        <f>IF(AND(Orders[[#This Row],[Order Value]]&gt;50000,Orders[[#This Row],[Status]]="Completed"),"Yes","No")</f>
        <v>Yes</v>
      </c>
      <c r="R3100" s="1" t="str">
        <f>IF(OR(Orders[[#This Row],[Region]]="Dhaka",Orders[[#This Row],[Region]]="Chattogram"),"Priority","Standard")</f>
        <v>Priority</v>
      </c>
      <c r="S3100" s="1" t="str">
        <f>_xlfn.CONCAT(Orders[[#This Row],[OrderID]],Orders[[#This Row],[CustomerID]],Orders[[#This Row],[Order Value]])</f>
        <v>O03184C032865113.65</v>
      </c>
    </row>
    <row r="3101" spans="1:19" x14ac:dyDescent="0.25">
      <c r="A3101" s="1" t="s">
        <v>3531</v>
      </c>
      <c r="B3101" s="1" t="s">
        <v>867</v>
      </c>
      <c r="C3101" s="1" t="s">
        <v>297</v>
      </c>
      <c r="D3101" s="1" t="str">
        <f>VLOOKUP(C3101,Products[],2,FALSE)</f>
        <v>Household Standard 552</v>
      </c>
      <c r="E3101" s="1" t="str">
        <f>VLOOKUP(Orders[[#This Row],[ProductID]],Products[],3,FALSE)</f>
        <v>Groceries</v>
      </c>
      <c r="F3101" s="1" t="s">
        <v>55</v>
      </c>
      <c r="G3101" s="1" t="str">
        <f>_xlfn.XLOOKUP(Orders[[#This Row],[CustomerID]],'Customers'!A:A,'Customers'!E:E)</f>
        <v>Corporate</v>
      </c>
      <c r="H3101" s="2">
        <v>45685</v>
      </c>
      <c r="I3101" s="2">
        <v>45690</v>
      </c>
      <c r="J3101">
        <v>20</v>
      </c>
      <c r="K3101">
        <v>832.77</v>
      </c>
      <c r="L3101">
        <v>0</v>
      </c>
      <c r="M3101" s="1" t="s">
        <v>43</v>
      </c>
      <c r="N3101" s="1" t="s">
        <v>34</v>
      </c>
      <c r="O3101" s="1" t="s">
        <v>35</v>
      </c>
      <c r="P3101" s="3">
        <f>Orders[[#This Row],[Quantity]]*Orders[[#This Row],[UnitPrice]]*(1-Orders[[#This Row],[Discount]])</f>
        <v>16655.400000000001</v>
      </c>
      <c r="Q3101" s="1" t="str">
        <f>IF(AND(Orders[[#This Row],[Order Value]]&gt;50000,Orders[[#This Row],[Status]]="Completed"),"Yes","No")</f>
        <v>No</v>
      </c>
      <c r="R3101" s="1" t="str">
        <f>IF(OR(Orders[[#This Row],[Region]]="Dhaka",Orders[[#This Row],[Region]]="Chattogram"),"Priority","Standard")</f>
        <v>Standard</v>
      </c>
      <c r="S3101" s="1" t="str">
        <f>_xlfn.CONCAT(Orders[[#This Row],[OrderID]],Orders[[#This Row],[CustomerID]],Orders[[#This Row],[Order Value]])</f>
        <v>O00273C014216655.4</v>
      </c>
    </row>
    <row r="3102" spans="1:19" x14ac:dyDescent="0.25">
      <c r="A3102" s="1" t="s">
        <v>3532</v>
      </c>
      <c r="B3102" s="1" t="s">
        <v>666</v>
      </c>
      <c r="C3102" s="1" t="s">
        <v>162</v>
      </c>
      <c r="D3102" s="1" t="str">
        <f>VLOOKUP(C3102,Products[],2,FALSE)</f>
        <v>Binders Lite 852</v>
      </c>
      <c r="E3102" s="1" t="str">
        <f>VLOOKUP(Orders[[#This Row],[ProductID]],Products[],3,FALSE)</f>
        <v>Office Supplies</v>
      </c>
      <c r="F3102" s="1" t="s">
        <v>63</v>
      </c>
      <c r="G3102" s="1" t="str">
        <f>_xlfn.XLOOKUP(Orders[[#This Row],[CustomerID]],'Customers'!A:A,'Customers'!E:E)</f>
        <v>Corporate</v>
      </c>
      <c r="H3102" s="2">
        <v>45483</v>
      </c>
      <c r="I3102" s="2">
        <v>45493</v>
      </c>
      <c r="J3102">
        <v>18</v>
      </c>
      <c r="K3102">
        <v>4485.16</v>
      </c>
      <c r="L3102">
        <v>0</v>
      </c>
      <c r="M3102" s="1" t="s">
        <v>20</v>
      </c>
      <c r="N3102" s="1" t="s">
        <v>34</v>
      </c>
      <c r="O3102" s="1" t="s">
        <v>35</v>
      </c>
      <c r="P3102" s="3">
        <f>Orders[[#This Row],[Quantity]]*Orders[[#This Row],[UnitPrice]]*(1-Orders[[#This Row],[Discount]])</f>
        <v>80732.88</v>
      </c>
      <c r="Q3102" s="1" t="str">
        <f>IF(AND(Orders[[#This Row],[Order Value]]&gt;50000,Orders[[#This Row],[Status]]="Completed"),"Yes","No")</f>
        <v>Yes</v>
      </c>
      <c r="R3102" s="1" t="str">
        <f>IF(OR(Orders[[#This Row],[Region]]="Dhaka",Orders[[#This Row],[Region]]="Chattogram"),"Priority","Standard")</f>
        <v>Priority</v>
      </c>
      <c r="S3102" s="1" t="str">
        <f>_xlfn.CONCAT(Orders[[#This Row],[OrderID]],Orders[[#This Row],[CustomerID]],Orders[[#This Row],[Order Value]])</f>
        <v>O03064C036580732.88</v>
      </c>
    </row>
    <row r="3103" spans="1:19" x14ac:dyDescent="0.25">
      <c r="A3103" s="1" t="s">
        <v>3533</v>
      </c>
      <c r="B3103" s="1" t="s">
        <v>1060</v>
      </c>
      <c r="C3103" s="1" t="s">
        <v>62</v>
      </c>
      <c r="D3103" s="1" t="str">
        <f>VLOOKUP(C3103,Products[],2,FALSE)</f>
        <v>Mobile Accessories Lite 346</v>
      </c>
      <c r="E3103" s="1" t="str">
        <f>VLOOKUP(Orders[[#This Row],[ProductID]],Products[],3,FALSE)</f>
        <v>Electronics</v>
      </c>
      <c r="F3103" s="1" t="s">
        <v>105</v>
      </c>
      <c r="G3103" s="1" t="str">
        <f>_xlfn.XLOOKUP(Orders[[#This Row],[CustomerID]],'Customers'!A:A,'Customers'!E:E)</f>
        <v>Home Office</v>
      </c>
      <c r="H3103" s="2">
        <v>45926</v>
      </c>
      <c r="I3103" s="2">
        <v>45924</v>
      </c>
      <c r="J3103">
        <v>22</v>
      </c>
      <c r="K3103">
        <v>2766.17</v>
      </c>
      <c r="L3103">
        <v>0</v>
      </c>
      <c r="M3103" s="1" t="s">
        <v>52</v>
      </c>
      <c r="N3103" s="1" t="s">
        <v>28</v>
      </c>
      <c r="O3103" s="1" t="s">
        <v>29</v>
      </c>
      <c r="P3103" s="3">
        <f>Orders[[#This Row],[Quantity]]*Orders[[#This Row],[UnitPrice]]*(1-Orders[[#This Row],[Discount]])</f>
        <v>60855.740000000005</v>
      </c>
      <c r="Q3103" s="1" t="str">
        <f>IF(AND(Orders[[#This Row],[Order Value]]&gt;50000,Orders[[#This Row],[Status]]="Completed"),"Yes","No")</f>
        <v>No</v>
      </c>
      <c r="R3103" s="1" t="str">
        <f>IF(OR(Orders[[#This Row],[Region]]="Dhaka",Orders[[#This Row],[Region]]="Chattogram"),"Priority","Standard")</f>
        <v>Priority</v>
      </c>
      <c r="S3103" s="1" t="str">
        <f>_xlfn.CONCAT(Orders[[#This Row],[OrderID]],Orders[[#This Row],[CustomerID]],Orders[[#This Row],[Order Value]])</f>
        <v>O00906C018560855.74</v>
      </c>
    </row>
    <row r="3104" spans="1:19" x14ac:dyDescent="0.25">
      <c r="A3104" s="1" t="s">
        <v>3534</v>
      </c>
      <c r="B3104" s="1" t="s">
        <v>57</v>
      </c>
      <c r="C3104" s="1" t="s">
        <v>124</v>
      </c>
      <c r="D3104" s="1" t="str">
        <f>VLOOKUP(C3104,Products[],2,FALSE)</f>
        <v>Decor Lite 474</v>
      </c>
      <c r="E3104" s="1" t="str">
        <f>VLOOKUP(Orders[[#This Row],[ProductID]],Products[],3,FALSE)</f>
        <v>Furniture</v>
      </c>
      <c r="F3104" s="1" t="s">
        <v>13</v>
      </c>
      <c r="G3104" s="1" t="str">
        <f>_xlfn.XLOOKUP(Orders[[#This Row],[CustomerID]],'Customers'!A:A,'Customers'!E:E)</f>
        <v>Home Office</v>
      </c>
      <c r="H3104" s="2">
        <v>45651</v>
      </c>
      <c r="I3104" s="2">
        <v>45649</v>
      </c>
      <c r="J3104">
        <v>1</v>
      </c>
      <c r="K3104">
        <v>2406.35</v>
      </c>
      <c r="L3104">
        <v>0.15</v>
      </c>
      <c r="M3104" s="1" t="s">
        <v>20</v>
      </c>
      <c r="N3104" s="1" t="s">
        <v>15</v>
      </c>
      <c r="O3104" s="1" t="s">
        <v>35</v>
      </c>
      <c r="P3104" s="3">
        <f>Orders[[#This Row],[Quantity]]*Orders[[#This Row],[UnitPrice]]*(1-Orders[[#This Row],[Discount]])</f>
        <v>2045.3974999999998</v>
      </c>
      <c r="Q3104" s="1" t="str">
        <f>IF(AND(Orders[[#This Row],[Order Value]]&gt;50000,Orders[[#This Row],[Status]]="Completed"),"Yes","No")</f>
        <v>No</v>
      </c>
      <c r="R3104" s="1" t="str">
        <f>IF(OR(Orders[[#This Row],[Region]]="Dhaka",Orders[[#This Row],[Region]]="Chattogram"),"Priority","Standard")</f>
        <v>Priority</v>
      </c>
      <c r="S3104" s="1" t="str">
        <f>_xlfn.CONCAT(Orders[[#This Row],[OrderID]],Orders[[#This Row],[CustomerID]],Orders[[#This Row],[Order Value]])</f>
        <v>O03126C04432045.3975</v>
      </c>
    </row>
    <row r="3105" spans="1:19" x14ac:dyDescent="0.25">
      <c r="A3105" s="1" t="s">
        <v>3535</v>
      </c>
      <c r="B3105" s="1" t="s">
        <v>564</v>
      </c>
      <c r="C3105" s="1" t="s">
        <v>178</v>
      </c>
      <c r="D3105" s="1" t="str">
        <f>VLOOKUP(C3105,Products[],2,FALSE)</f>
        <v>Personal Care Mini 570</v>
      </c>
      <c r="E3105" s="1" t="str">
        <f>VLOOKUP(Orders[[#This Row],[ProductID]],Products[],3,FALSE)</f>
        <v>Groceries</v>
      </c>
      <c r="F3105" s="1" t="s">
        <v>59</v>
      </c>
      <c r="G3105" s="1" t="str">
        <f>_xlfn.XLOOKUP(Orders[[#This Row],[CustomerID]],'Customers'!A:A,'Customers'!E:E)</f>
        <v>Home Office</v>
      </c>
      <c r="H3105" s="2">
        <v>45982</v>
      </c>
      <c r="I3105" s="2">
        <v>45993</v>
      </c>
      <c r="J3105">
        <v>10</v>
      </c>
      <c r="K3105">
        <v>1165.52</v>
      </c>
      <c r="L3105">
        <v>0.05</v>
      </c>
      <c r="M3105" s="1" t="s">
        <v>39</v>
      </c>
      <c r="N3105" s="1" t="s">
        <v>15</v>
      </c>
      <c r="O3105" s="1" t="s">
        <v>24</v>
      </c>
      <c r="P3105" s="3">
        <f>Orders[[#This Row],[Quantity]]*Orders[[#This Row],[UnitPrice]]*(1-Orders[[#This Row],[Discount]])</f>
        <v>11072.44</v>
      </c>
      <c r="Q3105" s="1" t="str">
        <f>IF(AND(Orders[[#This Row],[Order Value]]&gt;50000,Orders[[#This Row],[Status]]="Completed"),"Yes","No")</f>
        <v>No</v>
      </c>
      <c r="R3105" s="1" t="str">
        <f>IF(OR(Orders[[#This Row],[Region]]="Dhaka",Orders[[#This Row],[Region]]="Chattogram"),"Priority","Standard")</f>
        <v>Standard</v>
      </c>
      <c r="S3105" s="1" t="str">
        <f>_xlfn.CONCAT(Orders[[#This Row],[OrderID]],Orders[[#This Row],[CustomerID]],Orders[[#This Row],[Order Value]])</f>
        <v>O02944C031211072.44</v>
      </c>
    </row>
    <row r="3106" spans="1:19" x14ac:dyDescent="0.25">
      <c r="A3106" s="1" t="s">
        <v>3536</v>
      </c>
      <c r="B3106" s="1" t="s">
        <v>697</v>
      </c>
      <c r="C3106" s="1" t="s">
        <v>65</v>
      </c>
      <c r="D3106" s="1" t="str">
        <f>VLOOKUP(C3106,Products[],2,FALSE)</f>
        <v>Household Classic 671</v>
      </c>
      <c r="E3106" s="1" t="str">
        <f>VLOOKUP(Orders[[#This Row],[ProductID]],Products[],3,FALSE)</f>
        <v>Groceries</v>
      </c>
      <c r="F3106" s="1" t="s">
        <v>125</v>
      </c>
      <c r="G3106" s="1" t="str">
        <f>_xlfn.XLOOKUP(Orders[[#This Row],[CustomerID]],'Customers'!A:A,'Customers'!E:E)</f>
        <v>SMB</v>
      </c>
      <c r="H3106" s="2">
        <v>45993</v>
      </c>
      <c r="I3106" s="2">
        <v>45995</v>
      </c>
      <c r="J3106">
        <v>1</v>
      </c>
      <c r="K3106">
        <v>4423.53</v>
      </c>
      <c r="L3106">
        <v>0</v>
      </c>
      <c r="M3106" s="1" t="s">
        <v>52</v>
      </c>
      <c r="N3106" s="1" t="s">
        <v>84</v>
      </c>
      <c r="O3106" s="1" t="s">
        <v>29</v>
      </c>
      <c r="P3106" s="3">
        <f>Orders[[#This Row],[Quantity]]*Orders[[#This Row],[UnitPrice]]*(1-Orders[[#This Row],[Discount]])</f>
        <v>4423.53</v>
      </c>
      <c r="Q3106" s="1" t="str">
        <f>IF(AND(Orders[[#This Row],[Order Value]]&gt;50000,Orders[[#This Row],[Status]]="Completed"),"Yes","No")</f>
        <v>No</v>
      </c>
      <c r="R3106" s="1" t="str">
        <f>IF(OR(Orders[[#This Row],[Region]]="Dhaka",Orders[[#This Row],[Region]]="Chattogram"),"Priority","Standard")</f>
        <v>Priority</v>
      </c>
      <c r="S3106" s="1" t="str">
        <f>_xlfn.CONCAT(Orders[[#This Row],[OrderID]],Orders[[#This Row],[CustomerID]],Orders[[#This Row],[Order Value]])</f>
        <v>O00508C02464423.53</v>
      </c>
    </row>
    <row r="3107" spans="1:19" x14ac:dyDescent="0.25">
      <c r="A3107" s="1" t="s">
        <v>2854</v>
      </c>
      <c r="B3107" s="1" t="s">
        <v>482</v>
      </c>
      <c r="C3107" s="1" t="s">
        <v>267</v>
      </c>
      <c r="D3107" s="1" t="str">
        <f>VLOOKUP(C3107,Products[],2,FALSE)</f>
        <v>Decor Prime 953</v>
      </c>
      <c r="E3107" s="1" t="str">
        <f>VLOOKUP(Orders[[#This Row],[ProductID]],Products[],3,FALSE)</f>
        <v>Furniture</v>
      </c>
      <c r="F3107" s="1" t="s">
        <v>125</v>
      </c>
      <c r="G3107" s="1" t="str">
        <f>_xlfn.XLOOKUP(Orders[[#This Row],[CustomerID]],'Customers'!A:A,'Customers'!E:E)</f>
        <v>SMB</v>
      </c>
      <c r="H3107" s="2">
        <v>45995</v>
      </c>
      <c r="I3107" s="2">
        <v>46001</v>
      </c>
      <c r="J3107">
        <v>15</v>
      </c>
      <c r="K3107">
        <v>2292.34</v>
      </c>
      <c r="L3107">
        <v>0.15</v>
      </c>
      <c r="M3107" s="1" t="s">
        <v>52</v>
      </c>
      <c r="N3107" s="1" t="s">
        <v>84</v>
      </c>
      <c r="O3107" s="1" t="s">
        <v>21</v>
      </c>
      <c r="P3107" s="3">
        <f>Orders[[#This Row],[Quantity]]*Orders[[#This Row],[UnitPrice]]*(1-Orders[[#This Row],[Discount]])</f>
        <v>29227.335000000003</v>
      </c>
      <c r="Q3107" s="1" t="str">
        <f>IF(AND(Orders[[#This Row],[Order Value]]&gt;50000,Orders[[#This Row],[Status]]="Completed"),"Yes","No")</f>
        <v>No</v>
      </c>
      <c r="R3107" s="1" t="str">
        <f>IF(OR(Orders[[#This Row],[Region]]="Dhaka",Orders[[#This Row],[Region]]="Chattogram"),"Priority","Standard")</f>
        <v>Priority</v>
      </c>
      <c r="S3107" s="1" t="str">
        <f>_xlfn.CONCAT(Orders[[#This Row],[OrderID]],Orders[[#This Row],[CustomerID]],Orders[[#This Row],[Order Value]])</f>
        <v>O01087C046729227.335</v>
      </c>
    </row>
    <row r="3108" spans="1:19" x14ac:dyDescent="0.25">
      <c r="A3108" s="1" t="s">
        <v>3537</v>
      </c>
      <c r="B3108" s="1" t="s">
        <v>732</v>
      </c>
      <c r="C3108" s="1" t="s">
        <v>12</v>
      </c>
      <c r="D3108" s="1" t="str">
        <f>VLOOKUP(C3108,Products[],2,FALSE)</f>
        <v>Beverages Plus 578</v>
      </c>
      <c r="E3108" s="1" t="str">
        <f>VLOOKUP(Orders[[#This Row],[ProductID]],Products[],3,FALSE)</f>
        <v>Groceries</v>
      </c>
      <c r="F3108" s="1" t="s">
        <v>51</v>
      </c>
      <c r="G3108" s="1" t="str">
        <f>_xlfn.XLOOKUP(Orders[[#This Row],[CustomerID]],'Customers'!A:A,'Customers'!E:E)</f>
        <v>consumer</v>
      </c>
      <c r="H3108" s="2">
        <v>45368</v>
      </c>
      <c r="I3108" s="2">
        <v>45366</v>
      </c>
      <c r="J3108">
        <v>17</v>
      </c>
      <c r="K3108">
        <v>3812.55</v>
      </c>
      <c r="L3108">
        <v>0.15</v>
      </c>
      <c r="M3108" s="1" t="s">
        <v>43</v>
      </c>
      <c r="N3108" s="1" t="s">
        <v>34</v>
      </c>
      <c r="O3108" s="1" t="s">
        <v>29</v>
      </c>
      <c r="P3108" s="3">
        <f>Orders[[#This Row],[Quantity]]*Orders[[#This Row],[UnitPrice]]*(1-Orders[[#This Row],[Discount]])</f>
        <v>55091.347500000003</v>
      </c>
      <c r="Q3108" s="1" t="str">
        <f>IF(AND(Orders[[#This Row],[Order Value]]&gt;50000,Orders[[#This Row],[Status]]="Completed"),"Yes","No")</f>
        <v>Yes</v>
      </c>
      <c r="R3108" s="1" t="str">
        <f>IF(OR(Orders[[#This Row],[Region]]="Dhaka",Orders[[#This Row],[Region]]="Chattogram"),"Priority","Standard")</f>
        <v>Standard</v>
      </c>
      <c r="S3108" s="1" t="str">
        <f>_xlfn.CONCAT(Orders[[#This Row],[OrderID]],Orders[[#This Row],[CustomerID]],Orders[[#This Row],[Order Value]])</f>
        <v>O04841C021955091.3475</v>
      </c>
    </row>
    <row r="3109" spans="1:19" x14ac:dyDescent="0.25">
      <c r="A3109" s="1" t="s">
        <v>3538</v>
      </c>
      <c r="B3109" s="1" t="s">
        <v>1252</v>
      </c>
      <c r="C3109" s="1" t="s">
        <v>65</v>
      </c>
      <c r="D3109" s="1" t="str">
        <f>VLOOKUP(C3109,Products[],2,FALSE)</f>
        <v>Household Classic 671</v>
      </c>
      <c r="E3109" s="1" t="str">
        <f>VLOOKUP(Orders[[#This Row],[ProductID]],Products[],3,FALSE)</f>
        <v>Groceries</v>
      </c>
      <c r="F3109" s="1" t="s">
        <v>152</v>
      </c>
      <c r="G3109" s="1" t="str">
        <f>_xlfn.XLOOKUP(Orders[[#This Row],[CustomerID]],'Customers'!A:A,'Customers'!E:E)</f>
        <v>SMB</v>
      </c>
      <c r="H3109" s="2">
        <v>45389</v>
      </c>
      <c r="I3109" s="2">
        <v>45396</v>
      </c>
      <c r="J3109">
        <v>5</v>
      </c>
      <c r="K3109">
        <v>1232.47</v>
      </c>
      <c r="L3109">
        <v>0.15</v>
      </c>
      <c r="M3109" s="1" t="s">
        <v>52</v>
      </c>
      <c r="N3109" s="1" t="s">
        <v>34</v>
      </c>
      <c r="O3109" s="1" t="s">
        <v>21</v>
      </c>
      <c r="P3109" s="3">
        <f>Orders[[#This Row],[Quantity]]*Orders[[#This Row],[UnitPrice]]*(1-Orders[[#This Row],[Discount]])</f>
        <v>5237.9975000000004</v>
      </c>
      <c r="Q3109" s="1" t="str">
        <f>IF(AND(Orders[[#This Row],[Order Value]]&gt;50000,Orders[[#This Row],[Status]]="Completed"),"Yes","No")</f>
        <v>No</v>
      </c>
      <c r="R3109" s="1" t="str">
        <f>IF(OR(Orders[[#This Row],[Region]]="Dhaka",Orders[[#This Row],[Region]]="Chattogram"),"Priority","Standard")</f>
        <v>Priority</v>
      </c>
      <c r="S3109" s="1" t="str">
        <f>_xlfn.CONCAT(Orders[[#This Row],[OrderID]],Orders[[#This Row],[CustomerID]],Orders[[#This Row],[Order Value]])</f>
        <v>O01180C02055237.9975</v>
      </c>
    </row>
    <row r="3110" spans="1:19" x14ac:dyDescent="0.25">
      <c r="A3110" s="1" t="s">
        <v>3539</v>
      </c>
      <c r="B3110" s="1" t="s">
        <v>1574</v>
      </c>
      <c r="C3110" s="1" t="s">
        <v>191</v>
      </c>
      <c r="D3110" s="1" t="str">
        <f>VLOOKUP(C3110,Products[],2,FALSE)</f>
        <v>Snacks Standard 597</v>
      </c>
      <c r="E3110" s="1" t="str">
        <f>VLOOKUP(Orders[[#This Row],[ProductID]],Products[],3,FALSE)</f>
        <v>Groceries</v>
      </c>
      <c r="F3110" s="1" t="s">
        <v>55</v>
      </c>
      <c r="G3110" s="1" t="str">
        <f>_xlfn.XLOOKUP(Orders[[#This Row],[CustomerID]],'Customers'!A:A,'Customers'!E:E)</f>
        <v>Consumer</v>
      </c>
      <c r="H3110" s="2">
        <v>45747</v>
      </c>
      <c r="I3110" s="2">
        <v>45747</v>
      </c>
      <c r="J3110">
        <v>14</v>
      </c>
      <c r="K3110">
        <v>4645.68</v>
      </c>
      <c r="L3110">
        <v>0.2</v>
      </c>
      <c r="M3110" s="1" t="s">
        <v>20</v>
      </c>
      <c r="N3110" s="1" t="s">
        <v>28</v>
      </c>
      <c r="O3110" s="1" t="s">
        <v>29</v>
      </c>
      <c r="P3110" s="3">
        <f>Orders[[#This Row],[Quantity]]*Orders[[#This Row],[UnitPrice]]*(1-Orders[[#This Row],[Discount]])</f>
        <v>52031.616000000009</v>
      </c>
      <c r="Q3110" s="1" t="str">
        <f>IF(AND(Orders[[#This Row],[Order Value]]&gt;50000,Orders[[#This Row],[Status]]="Completed"),"Yes","No")</f>
        <v>No</v>
      </c>
      <c r="R3110" s="1" t="str">
        <f>IF(OR(Orders[[#This Row],[Region]]="Dhaka",Orders[[#This Row],[Region]]="Chattogram"),"Priority","Standard")</f>
        <v>Priority</v>
      </c>
      <c r="S3110" s="1" t="str">
        <f>_xlfn.CONCAT(Orders[[#This Row],[OrderID]],Orders[[#This Row],[CustomerID]],Orders[[#This Row],[Order Value]])</f>
        <v>O02327C030352031.616</v>
      </c>
    </row>
    <row r="3111" spans="1:19" x14ac:dyDescent="0.25">
      <c r="A3111" s="1" t="s">
        <v>3540</v>
      </c>
      <c r="B3111" s="1" t="s">
        <v>564</v>
      </c>
      <c r="C3111" s="1" t="s">
        <v>78</v>
      </c>
      <c r="D3111" s="1" t="str">
        <f>VLOOKUP(C3111,Products[],2,FALSE)</f>
        <v>Personal Care Eco 185</v>
      </c>
      <c r="E3111" s="1" t="str">
        <f>VLOOKUP(Orders[[#This Row],[ProductID]],Products[],3,FALSE)</f>
        <v>Groceries</v>
      </c>
      <c r="F3111" s="1" t="s">
        <v>13</v>
      </c>
      <c r="G3111" s="1" t="str">
        <f>_xlfn.XLOOKUP(Orders[[#This Row],[CustomerID]],'Customers'!A:A,'Customers'!E:E)</f>
        <v>Home Office</v>
      </c>
      <c r="H3111" s="2">
        <v>45331</v>
      </c>
      <c r="I3111" s="2">
        <v>45331</v>
      </c>
      <c r="J3111">
        <v>12</v>
      </c>
      <c r="K3111">
        <v>4552.2</v>
      </c>
      <c r="L3111">
        <v>0.1</v>
      </c>
      <c r="M3111" s="1" t="s">
        <v>20</v>
      </c>
      <c r="N3111" s="1" t="s">
        <v>84</v>
      </c>
      <c r="O3111" s="1" t="s">
        <v>24</v>
      </c>
      <c r="P3111" s="3">
        <f>Orders[[#This Row],[Quantity]]*Orders[[#This Row],[UnitPrice]]*(1-Orders[[#This Row],[Discount]])</f>
        <v>49163.759999999995</v>
      </c>
      <c r="Q3111" s="1" t="str">
        <f>IF(AND(Orders[[#This Row],[Order Value]]&gt;50000,Orders[[#This Row],[Status]]="Completed"),"Yes","No")</f>
        <v>No</v>
      </c>
      <c r="R3111" s="1" t="str">
        <f>IF(OR(Orders[[#This Row],[Region]]="Dhaka",Orders[[#This Row],[Region]]="Chattogram"),"Priority","Standard")</f>
        <v>Priority</v>
      </c>
      <c r="S3111" s="1" t="str">
        <f>_xlfn.CONCAT(Orders[[#This Row],[OrderID]],Orders[[#This Row],[CustomerID]],Orders[[#This Row],[Order Value]])</f>
        <v>O04354C031249163.76</v>
      </c>
    </row>
    <row r="3112" spans="1:19" x14ac:dyDescent="0.25">
      <c r="A3112" s="1" t="s">
        <v>3541</v>
      </c>
      <c r="B3112" s="1" t="s">
        <v>1007</v>
      </c>
      <c r="C3112" s="1" t="s">
        <v>41</v>
      </c>
      <c r="D3112" s="1" t="str">
        <f>VLOOKUP(C3112,Products[],2,FALSE)</f>
        <v>Personal Care Mini 941</v>
      </c>
      <c r="E3112" s="1" t="str">
        <f>VLOOKUP(Orders[[#This Row],[ProductID]],Products[],3,FALSE)</f>
        <v>Groceries</v>
      </c>
      <c r="F3112" s="1" t="s">
        <v>33</v>
      </c>
      <c r="G3112" s="1" t="str">
        <f>_xlfn.XLOOKUP(Orders[[#This Row],[CustomerID]],'Customers'!A:A,'Customers'!E:E)</f>
        <v>Home Office</v>
      </c>
      <c r="H3112" s="2">
        <v>45421</v>
      </c>
      <c r="I3112" s="2">
        <v>45426</v>
      </c>
      <c r="J3112">
        <v>6</v>
      </c>
      <c r="K3112">
        <v>5982.18</v>
      </c>
      <c r="L3112">
        <v>0.15</v>
      </c>
      <c r="M3112" s="1" t="s">
        <v>39</v>
      </c>
      <c r="N3112" s="1" t="s">
        <v>34</v>
      </c>
      <c r="O3112" s="1" t="s">
        <v>35</v>
      </c>
      <c r="P3112" s="3">
        <f>Orders[[#This Row],[Quantity]]*Orders[[#This Row],[UnitPrice]]*(1-Orders[[#This Row],[Discount]])</f>
        <v>30509.118000000002</v>
      </c>
      <c r="Q3112" s="1" t="str">
        <f>IF(AND(Orders[[#This Row],[Order Value]]&gt;50000,Orders[[#This Row],[Status]]="Completed"),"Yes","No")</f>
        <v>No</v>
      </c>
      <c r="R3112" s="1" t="str">
        <f>IF(OR(Orders[[#This Row],[Region]]="Dhaka",Orders[[#This Row],[Region]]="Chattogram"),"Priority","Standard")</f>
        <v>Standard</v>
      </c>
      <c r="S3112" s="1" t="str">
        <f>_xlfn.CONCAT(Orders[[#This Row],[OrderID]],Orders[[#This Row],[CustomerID]],Orders[[#This Row],[Order Value]])</f>
        <v>O00765C030730509.118</v>
      </c>
    </row>
    <row r="3113" spans="1:19" x14ac:dyDescent="0.25">
      <c r="A3113" s="1" t="s">
        <v>3542</v>
      </c>
      <c r="B3113" s="1" t="s">
        <v>362</v>
      </c>
      <c r="C3113" s="1" t="s">
        <v>102</v>
      </c>
      <c r="D3113" s="1" t="str">
        <f>VLOOKUP(C3113,Products[],2,FALSE)</f>
        <v>Pens Mini 821</v>
      </c>
      <c r="E3113" s="1" t="str">
        <f>VLOOKUP(Orders[[#This Row],[ProductID]],Products[],3,FALSE)</f>
        <v>Office Supplies</v>
      </c>
      <c r="F3113" s="1" t="s">
        <v>55</v>
      </c>
      <c r="G3113" s="1" t="str">
        <f>_xlfn.XLOOKUP(Orders[[#This Row],[CustomerID]],'Customers'!A:A,'Customers'!E:E)</f>
        <v>Consumer</v>
      </c>
      <c r="H3113" s="2">
        <v>45889</v>
      </c>
      <c r="I3113" s="2">
        <v>45894</v>
      </c>
      <c r="J3113">
        <v>9</v>
      </c>
      <c r="K3113">
        <v>3013.86</v>
      </c>
      <c r="L3113">
        <v>0</v>
      </c>
      <c r="M3113" s="1" t="s">
        <v>20</v>
      </c>
      <c r="N3113" s="1" t="s">
        <v>28</v>
      </c>
      <c r="O3113" s="1" t="s">
        <v>21</v>
      </c>
      <c r="P3113" s="3">
        <f>Orders[[#This Row],[Quantity]]*Orders[[#This Row],[UnitPrice]]*(1-Orders[[#This Row],[Discount]])</f>
        <v>27124.74</v>
      </c>
      <c r="Q3113" s="1" t="str">
        <f>IF(AND(Orders[[#This Row],[Order Value]]&gt;50000,Orders[[#This Row],[Status]]="Completed"),"Yes","No")</f>
        <v>No</v>
      </c>
      <c r="R3113" s="1" t="str">
        <f>IF(OR(Orders[[#This Row],[Region]]="Dhaka",Orders[[#This Row],[Region]]="Chattogram"),"Priority","Standard")</f>
        <v>Priority</v>
      </c>
      <c r="S3113" s="1" t="str">
        <f>_xlfn.CONCAT(Orders[[#This Row],[OrderID]],Orders[[#This Row],[CustomerID]],Orders[[#This Row],[Order Value]])</f>
        <v>O04370C019827124.74</v>
      </c>
    </row>
    <row r="3114" spans="1:19" x14ac:dyDescent="0.25">
      <c r="A3114" s="1" t="s">
        <v>3543</v>
      </c>
      <c r="B3114" s="1" t="s">
        <v>528</v>
      </c>
      <c r="C3114" s="1" t="s">
        <v>50</v>
      </c>
      <c r="D3114" s="1" t="str">
        <f>VLOOKUP(C3114,Products[],2,FALSE)</f>
        <v>Kids Pro 311</v>
      </c>
      <c r="E3114" s="1" t="str">
        <f>VLOOKUP(Orders[[#This Row],[ProductID]],Products[],3,FALSE)</f>
        <v>Apparel</v>
      </c>
      <c r="F3114" s="1" t="s">
        <v>19</v>
      </c>
      <c r="G3114" s="1" t="str">
        <f>_xlfn.XLOOKUP(Orders[[#This Row],[CustomerID]],'Customers'!A:A,'Customers'!E:E)</f>
        <v>SMB</v>
      </c>
      <c r="H3114" s="2">
        <v>45646</v>
      </c>
      <c r="I3114" s="2">
        <v>45651</v>
      </c>
      <c r="J3114">
        <v>3</v>
      </c>
      <c r="K3114">
        <v>6299.45</v>
      </c>
      <c r="L3114">
        <v>0</v>
      </c>
      <c r="M3114" s="1" t="s">
        <v>20</v>
      </c>
      <c r="N3114" s="1" t="s">
        <v>34</v>
      </c>
      <c r="O3114" s="1" t="s">
        <v>24</v>
      </c>
      <c r="P3114" s="3">
        <f>Orders[[#This Row],[Quantity]]*Orders[[#This Row],[UnitPrice]]*(1-Orders[[#This Row],[Discount]])</f>
        <v>18898.349999999999</v>
      </c>
      <c r="Q3114" s="1" t="str">
        <f>IF(AND(Orders[[#This Row],[Order Value]]&gt;50000,Orders[[#This Row],[Status]]="Completed"),"Yes","No")</f>
        <v>No</v>
      </c>
      <c r="R3114" s="1" t="str">
        <f>IF(OR(Orders[[#This Row],[Region]]="Dhaka",Orders[[#This Row],[Region]]="Chattogram"),"Priority","Standard")</f>
        <v>Priority</v>
      </c>
      <c r="S3114" s="1" t="str">
        <f>_xlfn.CONCAT(Orders[[#This Row],[OrderID]],Orders[[#This Row],[CustomerID]],Orders[[#This Row],[Order Value]])</f>
        <v>O03346C048818898.35</v>
      </c>
    </row>
    <row r="3115" spans="1:19" x14ac:dyDescent="0.25">
      <c r="A3115" s="1" t="s">
        <v>3544</v>
      </c>
      <c r="B3115" s="1" t="s">
        <v>583</v>
      </c>
      <c r="C3115" s="1" t="s">
        <v>284</v>
      </c>
      <c r="D3115" s="1" t="str">
        <f>VLOOKUP(C3115,Products[],2,FALSE)</f>
        <v>Labels Lite 562</v>
      </c>
      <c r="E3115" s="1" t="str">
        <f>VLOOKUP(Orders[[#This Row],[ProductID]],Products[],3,FALSE)</f>
        <v>Office Supplies</v>
      </c>
      <c r="F3115" s="1" t="s">
        <v>42</v>
      </c>
      <c r="G3115" s="1" t="str">
        <f>_xlfn.XLOOKUP(Orders[[#This Row],[CustomerID]],'Customers'!A:A,'Customers'!E:E)</f>
        <v>consumer</v>
      </c>
      <c r="H3115" s="2">
        <v>45746</v>
      </c>
      <c r="I3115" s="2">
        <v>45752</v>
      </c>
      <c r="J3115">
        <v>24</v>
      </c>
      <c r="K3115">
        <v>1066.92</v>
      </c>
      <c r="L3115">
        <v>0</v>
      </c>
      <c r="M3115" s="1" t="s">
        <v>20</v>
      </c>
      <c r="N3115" s="1" t="s">
        <v>28</v>
      </c>
      <c r="O3115" s="1" t="s">
        <v>24</v>
      </c>
      <c r="P3115" s="3">
        <f>Orders[[#This Row],[Quantity]]*Orders[[#This Row],[UnitPrice]]*(1-Orders[[#This Row],[Discount]])</f>
        <v>25606.080000000002</v>
      </c>
      <c r="Q3115" s="1" t="str">
        <f>IF(AND(Orders[[#This Row],[Order Value]]&gt;50000,Orders[[#This Row],[Status]]="Completed"),"Yes","No")</f>
        <v>No</v>
      </c>
      <c r="R3115" s="1" t="str">
        <f>IF(OR(Orders[[#This Row],[Region]]="Dhaka",Orders[[#This Row],[Region]]="Chattogram"),"Priority","Standard")</f>
        <v>Priority</v>
      </c>
      <c r="S3115" s="1" t="str">
        <f>_xlfn.CONCAT(Orders[[#This Row],[OrderID]],Orders[[#This Row],[CustomerID]],Orders[[#This Row],[Order Value]])</f>
        <v>O02111C010125606.08</v>
      </c>
    </row>
    <row r="3116" spans="1:19" x14ac:dyDescent="0.25">
      <c r="A3116" s="1" t="s">
        <v>3545</v>
      </c>
      <c r="B3116" s="1" t="s">
        <v>224</v>
      </c>
      <c r="C3116" s="1" t="s">
        <v>68</v>
      </c>
      <c r="D3116" s="1" t="str">
        <f>VLOOKUP(C3116,Products[],2,FALSE)</f>
        <v>Tables Prime 385</v>
      </c>
      <c r="E3116" s="1" t="str">
        <f>VLOOKUP(Orders[[#This Row],[ProductID]],Products[],3,FALSE)</f>
        <v>Furniture</v>
      </c>
      <c r="F3116" s="1" t="s">
        <v>47</v>
      </c>
      <c r="G3116" s="1" t="str">
        <f>_xlfn.XLOOKUP(Orders[[#This Row],[CustomerID]],'Customers'!A:A,'Customers'!E:E)</f>
        <v>SMB</v>
      </c>
      <c r="H3116" s="2">
        <v>45471</v>
      </c>
      <c r="I3116" s="2">
        <v>45480</v>
      </c>
      <c r="J3116">
        <v>16</v>
      </c>
      <c r="K3116">
        <v>5857.85</v>
      </c>
      <c r="L3116">
        <v>0.1</v>
      </c>
      <c r="M3116" s="1" t="s">
        <v>52</v>
      </c>
      <c r="N3116" s="1" t="s">
        <v>34</v>
      </c>
      <c r="O3116" s="1" t="s">
        <v>35</v>
      </c>
      <c r="P3116" s="3">
        <f>Orders[[#This Row],[Quantity]]*Orders[[#This Row],[UnitPrice]]*(1-Orders[[#This Row],[Discount]])</f>
        <v>84353.040000000008</v>
      </c>
      <c r="Q3116" s="1" t="str">
        <f>IF(AND(Orders[[#This Row],[Order Value]]&gt;50000,Orders[[#This Row],[Status]]="Completed"),"Yes","No")</f>
        <v>Yes</v>
      </c>
      <c r="R3116" s="1" t="str">
        <f>IF(OR(Orders[[#This Row],[Region]]="Dhaka",Orders[[#This Row],[Region]]="Chattogram"),"Priority","Standard")</f>
        <v>Priority</v>
      </c>
      <c r="S3116" s="1" t="str">
        <f>_xlfn.CONCAT(Orders[[#This Row],[OrderID]],Orders[[#This Row],[CustomerID]],Orders[[#This Row],[Order Value]])</f>
        <v>O04357C048184353.04</v>
      </c>
    </row>
    <row r="3117" spans="1:19" x14ac:dyDescent="0.25">
      <c r="A3117" s="1" t="s">
        <v>3546</v>
      </c>
      <c r="B3117" s="1" t="s">
        <v>394</v>
      </c>
      <c r="C3117" s="1" t="s">
        <v>46</v>
      </c>
      <c r="D3117" s="1" t="str">
        <f>VLOOKUP(C3117,Products[],2,FALSE)</f>
        <v>Tables Max 631</v>
      </c>
      <c r="E3117" s="1" t="str">
        <f>VLOOKUP(Orders[[#This Row],[ProductID]],Products[],3,FALSE)</f>
        <v>Furniture</v>
      </c>
      <c r="F3117" s="1" t="s">
        <v>82</v>
      </c>
      <c r="G3117" s="1" t="str">
        <f>_xlfn.XLOOKUP(Orders[[#This Row],[CustomerID]],'Customers'!A:A,'Customers'!E:E)</f>
        <v>Corporate</v>
      </c>
      <c r="H3117" s="2">
        <v>46017</v>
      </c>
      <c r="I3117" s="2">
        <v>46030</v>
      </c>
      <c r="J3117">
        <v>19</v>
      </c>
      <c r="K3117">
        <v>3396.29</v>
      </c>
      <c r="L3117">
        <v>0</v>
      </c>
      <c r="M3117" s="1" t="s">
        <v>39</v>
      </c>
      <c r="N3117" s="1" t="s">
        <v>34</v>
      </c>
      <c r="O3117" s="1" t="s">
        <v>24</v>
      </c>
      <c r="P3117" s="3">
        <f>Orders[[#This Row],[Quantity]]*Orders[[#This Row],[UnitPrice]]*(1-Orders[[#This Row],[Discount]])</f>
        <v>64529.51</v>
      </c>
      <c r="Q3117" s="1" t="str">
        <f>IF(AND(Orders[[#This Row],[Order Value]]&gt;50000,Orders[[#This Row],[Status]]="Completed"),"Yes","No")</f>
        <v>Yes</v>
      </c>
      <c r="R3117" s="1" t="str">
        <f>IF(OR(Orders[[#This Row],[Region]]="Dhaka",Orders[[#This Row],[Region]]="Chattogram"),"Priority","Standard")</f>
        <v>Standard</v>
      </c>
      <c r="S3117" s="1" t="str">
        <f>_xlfn.CONCAT(Orders[[#This Row],[OrderID]],Orders[[#This Row],[CustomerID]],Orders[[#This Row],[Order Value]])</f>
        <v>O03755C035364529.51</v>
      </c>
    </row>
    <row r="3118" spans="1:19" x14ac:dyDescent="0.25">
      <c r="A3118" s="1" t="s">
        <v>3547</v>
      </c>
      <c r="B3118" s="1" t="s">
        <v>166</v>
      </c>
      <c r="C3118" s="1" t="s">
        <v>78</v>
      </c>
      <c r="D3118" s="1" t="str">
        <f>VLOOKUP(C3118,Products[],2,FALSE)</f>
        <v>Personal Care Eco 185</v>
      </c>
      <c r="E3118" s="1" t="str">
        <f>VLOOKUP(Orders[[#This Row],[ProductID]],Products[],3,FALSE)</f>
        <v>Groceries</v>
      </c>
      <c r="F3118" s="1" t="s">
        <v>47</v>
      </c>
      <c r="G3118" s="1" t="str">
        <f>_xlfn.XLOOKUP(Orders[[#This Row],[CustomerID]],'Customers'!A:A,'Customers'!E:E)</f>
        <v>consumer</v>
      </c>
      <c r="H3118" s="2">
        <v>45840</v>
      </c>
      <c r="I3118" s="2">
        <v>45854</v>
      </c>
      <c r="J3118">
        <v>1</v>
      </c>
      <c r="K3118">
        <v>4261.51</v>
      </c>
      <c r="L3118">
        <v>0.2</v>
      </c>
      <c r="M3118" s="1" t="s">
        <v>43</v>
      </c>
      <c r="N3118" s="1" t="s">
        <v>15</v>
      </c>
      <c r="O3118" s="1" t="s">
        <v>24</v>
      </c>
      <c r="P3118" s="3">
        <f>Orders[[#This Row],[Quantity]]*Orders[[#This Row],[UnitPrice]]*(1-Orders[[#This Row],[Discount]])</f>
        <v>3409.2080000000005</v>
      </c>
      <c r="Q3118" s="1" t="str">
        <f>IF(AND(Orders[[#This Row],[Order Value]]&gt;50000,Orders[[#This Row],[Status]]="Completed"),"Yes","No")</f>
        <v>No</v>
      </c>
      <c r="R3118" s="1" t="str">
        <f>IF(OR(Orders[[#This Row],[Region]]="Dhaka",Orders[[#This Row],[Region]]="Chattogram"),"Priority","Standard")</f>
        <v>Standard</v>
      </c>
      <c r="S3118" s="1" t="str">
        <f>_xlfn.CONCAT(Orders[[#This Row],[OrderID]],Orders[[#This Row],[CustomerID]],Orders[[#This Row],[Order Value]])</f>
        <v>O00503C03543409.208</v>
      </c>
    </row>
    <row r="3119" spans="1:19" x14ac:dyDescent="0.25">
      <c r="A3119" s="1" t="s">
        <v>3548</v>
      </c>
      <c r="B3119" s="1" t="s">
        <v>1210</v>
      </c>
      <c r="C3119" s="1" t="s">
        <v>76</v>
      </c>
      <c r="D3119" s="1" t="str">
        <f>VLOOKUP(C3119,Products[],2,FALSE)</f>
        <v>Mobile Accessories Mini 994</v>
      </c>
      <c r="E3119" s="1" t="str">
        <f>VLOOKUP(Orders[[#This Row],[ProductID]],Products[],3,FALSE)</f>
        <v>Electronics</v>
      </c>
      <c r="F3119" s="1" t="s">
        <v>33</v>
      </c>
      <c r="G3119" s="1" t="str">
        <f>_xlfn.XLOOKUP(Orders[[#This Row],[CustomerID]],'Customers'!A:A,'Customers'!E:E)</f>
        <v>Consumer</v>
      </c>
      <c r="H3119" s="2">
        <v>45400</v>
      </c>
      <c r="I3119" s="2">
        <v>45411</v>
      </c>
      <c r="J3119">
        <v>5</v>
      </c>
      <c r="K3119">
        <v>6041.64</v>
      </c>
      <c r="L3119">
        <v>0</v>
      </c>
      <c r="M3119" s="1" t="s">
        <v>43</v>
      </c>
      <c r="N3119" s="1" t="s">
        <v>15</v>
      </c>
      <c r="O3119" s="1" t="s">
        <v>29</v>
      </c>
      <c r="P3119" s="3">
        <f>Orders[[#This Row],[Quantity]]*Orders[[#This Row],[UnitPrice]]*(1-Orders[[#This Row],[Discount]])</f>
        <v>30208.2</v>
      </c>
      <c r="Q3119" s="1" t="str">
        <f>IF(AND(Orders[[#This Row],[Order Value]]&gt;50000,Orders[[#This Row],[Status]]="Completed"),"Yes","No")</f>
        <v>No</v>
      </c>
      <c r="R3119" s="1" t="str">
        <f>IF(OR(Orders[[#This Row],[Region]]="Dhaka",Orders[[#This Row],[Region]]="Chattogram"),"Priority","Standard")</f>
        <v>Standard</v>
      </c>
      <c r="S3119" s="1" t="str">
        <f>_xlfn.CONCAT(Orders[[#This Row],[OrderID]],Orders[[#This Row],[CustomerID]],Orders[[#This Row],[Order Value]])</f>
        <v>O02048C045130208.2</v>
      </c>
    </row>
    <row r="3120" spans="1:19" x14ac:dyDescent="0.25">
      <c r="A3120" s="1" t="s">
        <v>3549</v>
      </c>
      <c r="B3120" s="1" t="s">
        <v>350</v>
      </c>
      <c r="C3120" s="1" t="s">
        <v>87</v>
      </c>
      <c r="D3120" s="1" t="str">
        <f>VLOOKUP(C3120,Products[],2,FALSE)</f>
        <v>Storage Plus 812</v>
      </c>
      <c r="E3120" s="1" t="str">
        <f>VLOOKUP(Orders[[#This Row],[ProductID]],Products[],3,FALSE)</f>
        <v>Furniture</v>
      </c>
      <c r="F3120" s="1" t="s">
        <v>47</v>
      </c>
      <c r="G3120" s="1" t="str">
        <f>_xlfn.XLOOKUP(Orders[[#This Row],[CustomerID]],'Customers'!A:A,'Customers'!E:E)</f>
        <v>consumer</v>
      </c>
      <c r="H3120" s="2">
        <v>45343</v>
      </c>
      <c r="I3120" s="2">
        <v>45346</v>
      </c>
      <c r="J3120">
        <v>1</v>
      </c>
      <c r="K3120">
        <v>4928.7</v>
      </c>
      <c r="L3120">
        <v>0</v>
      </c>
      <c r="M3120" s="1" t="s">
        <v>14</v>
      </c>
      <c r="N3120" s="1" t="s">
        <v>28</v>
      </c>
      <c r="O3120" s="1" t="s">
        <v>21</v>
      </c>
      <c r="P3120" s="3">
        <f>Orders[[#This Row],[Quantity]]*Orders[[#This Row],[UnitPrice]]*(1-Orders[[#This Row],[Discount]])</f>
        <v>4928.7</v>
      </c>
      <c r="Q3120" s="1" t="str">
        <f>IF(AND(Orders[[#This Row],[Order Value]]&gt;50000,Orders[[#This Row],[Status]]="Completed"),"Yes","No")</f>
        <v>No</v>
      </c>
      <c r="R3120" s="1" t="str">
        <f>IF(OR(Orders[[#This Row],[Region]]="Dhaka",Orders[[#This Row],[Region]]="Chattogram"),"Priority","Standard")</f>
        <v>Standard</v>
      </c>
      <c r="S3120" s="1" t="str">
        <f>_xlfn.CONCAT(Orders[[#This Row],[OrderID]],Orders[[#This Row],[CustomerID]],Orders[[#This Row],[Order Value]])</f>
        <v>O05232C02484928.7</v>
      </c>
    </row>
    <row r="3121" spans="1:19" x14ac:dyDescent="0.25">
      <c r="A3121" s="1" t="s">
        <v>3550</v>
      </c>
      <c r="B3121" s="1" t="s">
        <v>324</v>
      </c>
      <c r="C3121" s="1" t="s">
        <v>194</v>
      </c>
      <c r="D3121" s="1" t="str">
        <f>VLOOKUP(C3121,Products[],2,FALSE)</f>
        <v>Pens Mini 388</v>
      </c>
      <c r="E3121" s="1" t="str">
        <f>VLOOKUP(Orders[[#This Row],[ProductID]],Products[],3,FALSE)</f>
        <v>Office Supplies</v>
      </c>
      <c r="F3121" s="1" t="s">
        <v>23</v>
      </c>
      <c r="G3121" s="1" t="str">
        <f>_xlfn.XLOOKUP(Orders[[#This Row],[CustomerID]],'Customers'!A:A,'Customers'!E:E)</f>
        <v>SMB</v>
      </c>
      <c r="H3121" s="2">
        <v>45986</v>
      </c>
      <c r="I3121" s="2">
        <v>45988</v>
      </c>
      <c r="J3121">
        <v>22</v>
      </c>
      <c r="K3121">
        <v>6020.5</v>
      </c>
      <c r="L3121">
        <v>0</v>
      </c>
      <c r="M3121" s="1" t="s">
        <v>43</v>
      </c>
      <c r="N3121" s="1" t="s">
        <v>34</v>
      </c>
      <c r="O3121" s="1" t="s">
        <v>35</v>
      </c>
      <c r="P3121" s="3">
        <f>Orders[[#This Row],[Quantity]]*Orders[[#This Row],[UnitPrice]]*(1-Orders[[#This Row],[Discount]])</f>
        <v>132451</v>
      </c>
      <c r="Q3121" s="1" t="str">
        <f>IF(AND(Orders[[#This Row],[Order Value]]&gt;50000,Orders[[#This Row],[Status]]="Completed"),"Yes","No")</f>
        <v>Yes</v>
      </c>
      <c r="R3121" s="1" t="str">
        <f>IF(OR(Orders[[#This Row],[Region]]="Dhaka",Orders[[#This Row],[Region]]="Chattogram"),"Priority","Standard")</f>
        <v>Standard</v>
      </c>
      <c r="S3121" s="1" t="str">
        <f>_xlfn.CONCAT(Orders[[#This Row],[OrderID]],Orders[[#This Row],[CustomerID]],Orders[[#This Row],[Order Value]])</f>
        <v>O03377C0152132451</v>
      </c>
    </row>
    <row r="3122" spans="1:19" x14ac:dyDescent="0.25">
      <c r="A3122" s="1" t="s">
        <v>3551</v>
      </c>
      <c r="B3122" s="1" t="s">
        <v>1144</v>
      </c>
      <c r="C3122" s="1" t="s">
        <v>71</v>
      </c>
      <c r="D3122" s="1" t="str">
        <f>VLOOKUP(C3122,Products[],2,FALSE)</f>
        <v>Cameras Classic 922</v>
      </c>
      <c r="E3122" s="1" t="str">
        <f>VLOOKUP(Orders[[#This Row],[ProductID]],Products[],3,FALSE)</f>
        <v>Electronics</v>
      </c>
      <c r="F3122" s="1" t="s">
        <v>33</v>
      </c>
      <c r="G3122" s="1" t="str">
        <f>_xlfn.XLOOKUP(Orders[[#This Row],[CustomerID]],'Customers'!A:A,'Customers'!E:E)</f>
        <v>consumer</v>
      </c>
      <c r="H3122" s="2">
        <v>45576</v>
      </c>
      <c r="I3122" s="2">
        <v>45581</v>
      </c>
      <c r="J3122">
        <v>24</v>
      </c>
      <c r="K3122">
        <v>1621.47</v>
      </c>
      <c r="L3122">
        <v>0.2</v>
      </c>
      <c r="M3122" s="1" t="s">
        <v>43</v>
      </c>
      <c r="N3122" s="1" t="s">
        <v>34</v>
      </c>
      <c r="O3122" s="1" t="s">
        <v>35</v>
      </c>
      <c r="P3122" s="3">
        <f>Orders[[#This Row],[Quantity]]*Orders[[#This Row],[UnitPrice]]*(1-Orders[[#This Row],[Discount]])</f>
        <v>31132.224000000002</v>
      </c>
      <c r="Q3122" s="1" t="str">
        <f>IF(AND(Orders[[#This Row],[Order Value]]&gt;50000,Orders[[#This Row],[Status]]="Completed"),"Yes","No")</f>
        <v>No</v>
      </c>
      <c r="R3122" s="1" t="str">
        <f>IF(OR(Orders[[#This Row],[Region]]="Dhaka",Orders[[#This Row],[Region]]="Chattogram"),"Priority","Standard")</f>
        <v>Standard</v>
      </c>
      <c r="S3122" s="1" t="str">
        <f>_xlfn.CONCAT(Orders[[#This Row],[OrderID]],Orders[[#This Row],[CustomerID]],Orders[[#This Row],[Order Value]])</f>
        <v>O00253C014931132.224</v>
      </c>
    </row>
    <row r="3123" spans="1:19" x14ac:dyDescent="0.25">
      <c r="A3123" s="1" t="s">
        <v>3552</v>
      </c>
      <c r="B3123" s="1" t="s">
        <v>501</v>
      </c>
      <c r="C3123" s="1" t="s">
        <v>62</v>
      </c>
      <c r="D3123" s="1" t="str">
        <f>VLOOKUP(C3123,Products[],2,FALSE)</f>
        <v>Mobile Accessories Lite 346</v>
      </c>
      <c r="E3123" s="1" t="str">
        <f>VLOOKUP(Orders[[#This Row],[ProductID]],Products[],3,FALSE)</f>
        <v>Electronics</v>
      </c>
      <c r="F3123" s="1" t="s">
        <v>79</v>
      </c>
      <c r="G3123" s="1" t="str">
        <f>_xlfn.XLOOKUP(Orders[[#This Row],[CustomerID]],'Customers'!A:A,'Customers'!E:E)</f>
        <v>Consumer</v>
      </c>
      <c r="H3123" s="2">
        <v>46008</v>
      </c>
      <c r="I3123" s="2">
        <v>46012</v>
      </c>
      <c r="J3123">
        <v>20</v>
      </c>
      <c r="K3123">
        <v>7555.9</v>
      </c>
      <c r="L3123">
        <v>0</v>
      </c>
      <c r="M3123" s="1" t="s">
        <v>20</v>
      </c>
      <c r="N3123" s="1" t="s">
        <v>34</v>
      </c>
      <c r="O3123" s="1" t="s">
        <v>29</v>
      </c>
      <c r="P3123" s="3">
        <f>Orders[[#This Row],[Quantity]]*Orders[[#This Row],[UnitPrice]]*(1-Orders[[#This Row],[Discount]])</f>
        <v>151118</v>
      </c>
      <c r="Q3123" s="1" t="str">
        <f>IF(AND(Orders[[#This Row],[Order Value]]&gt;50000,Orders[[#This Row],[Status]]="Completed"),"Yes","No")</f>
        <v>Yes</v>
      </c>
      <c r="R3123" s="1" t="str">
        <f>IF(OR(Orders[[#This Row],[Region]]="Dhaka",Orders[[#This Row],[Region]]="Chattogram"),"Priority","Standard")</f>
        <v>Priority</v>
      </c>
      <c r="S3123" s="1" t="str">
        <f>_xlfn.CONCAT(Orders[[#This Row],[OrderID]],Orders[[#This Row],[CustomerID]],Orders[[#This Row],[Order Value]])</f>
        <v>O03074C0115151118</v>
      </c>
    </row>
    <row r="3124" spans="1:19" x14ac:dyDescent="0.25">
      <c r="A3124" s="1" t="s">
        <v>3553</v>
      </c>
      <c r="B3124" s="1" t="s">
        <v>644</v>
      </c>
      <c r="C3124" s="1" t="s">
        <v>473</v>
      </c>
      <c r="D3124" s="1" t="str">
        <f>VLOOKUP(C3124,Products[],2,FALSE)</f>
        <v>Laptops Prime 770</v>
      </c>
      <c r="E3124" s="1" t="str">
        <f>VLOOKUP(Orders[[#This Row],[ProductID]],Products[],3,FALSE)</f>
        <v>Electronics</v>
      </c>
      <c r="F3124" s="1" t="s">
        <v>13</v>
      </c>
      <c r="G3124" s="1" t="str">
        <f>_xlfn.XLOOKUP(Orders[[#This Row],[CustomerID]],'Customers'!A:A,'Customers'!E:E)</f>
        <v>Consumer</v>
      </c>
      <c r="H3124" s="2">
        <v>45867</v>
      </c>
      <c r="I3124" s="2">
        <v>45872</v>
      </c>
      <c r="J3124">
        <v>8</v>
      </c>
      <c r="K3124">
        <v>5827.54</v>
      </c>
      <c r="L3124">
        <v>0</v>
      </c>
      <c r="M3124" s="1" t="s">
        <v>20</v>
      </c>
      <c r="N3124" s="1" t="s">
        <v>28</v>
      </c>
      <c r="O3124" s="1" t="s">
        <v>21</v>
      </c>
      <c r="P3124" s="3">
        <f>Orders[[#This Row],[Quantity]]*Orders[[#This Row],[UnitPrice]]*(1-Orders[[#This Row],[Discount]])</f>
        <v>46620.32</v>
      </c>
      <c r="Q3124" s="1" t="str">
        <f>IF(AND(Orders[[#This Row],[Order Value]]&gt;50000,Orders[[#This Row],[Status]]="Completed"),"Yes","No")</f>
        <v>No</v>
      </c>
      <c r="R3124" s="1" t="str">
        <f>IF(OR(Orders[[#This Row],[Region]]="Dhaka",Orders[[#This Row],[Region]]="Chattogram"),"Priority","Standard")</f>
        <v>Priority</v>
      </c>
      <c r="S3124" s="1" t="str">
        <f>_xlfn.CONCAT(Orders[[#This Row],[OrderID]],Orders[[#This Row],[CustomerID]],Orders[[#This Row],[Order Value]])</f>
        <v>O04972C015346620.32</v>
      </c>
    </row>
    <row r="3125" spans="1:19" x14ac:dyDescent="0.25">
      <c r="A3125" s="1" t="s">
        <v>3554</v>
      </c>
      <c r="B3125" s="1" t="s">
        <v>101</v>
      </c>
      <c r="C3125" s="1" t="s">
        <v>154</v>
      </c>
      <c r="D3125" s="1" t="str">
        <f>VLOOKUP(C3125,Products[],2,FALSE)</f>
        <v>Household Standard 873</v>
      </c>
      <c r="E3125" s="1" t="str">
        <f>VLOOKUP(Orders[[#This Row],[ProductID]],Products[],3,FALSE)</f>
        <v>Groceries</v>
      </c>
      <c r="F3125" s="1" t="s">
        <v>152</v>
      </c>
      <c r="G3125" s="1" t="str">
        <f>_xlfn.XLOOKUP(Orders[[#This Row],[CustomerID]],'Customers'!A:A,'Customers'!E:E)</f>
        <v>Home Office</v>
      </c>
      <c r="H3125" s="2">
        <v>45320</v>
      </c>
      <c r="I3125" s="2">
        <v>45324</v>
      </c>
      <c r="J3125">
        <v>11</v>
      </c>
      <c r="K3125">
        <v>6491.41</v>
      </c>
      <c r="L3125">
        <v>0.05</v>
      </c>
      <c r="M3125" s="1" t="s">
        <v>43</v>
      </c>
      <c r="N3125" s="1" t="s">
        <v>15</v>
      </c>
      <c r="O3125" s="1" t="s">
        <v>24</v>
      </c>
      <c r="P3125" s="3">
        <f>Orders[[#This Row],[Quantity]]*Orders[[#This Row],[UnitPrice]]*(1-Orders[[#This Row],[Discount]])</f>
        <v>67835.234499999991</v>
      </c>
      <c r="Q3125" s="1" t="str">
        <f>IF(AND(Orders[[#This Row],[Order Value]]&gt;50000,Orders[[#This Row],[Status]]="Completed"),"Yes","No")</f>
        <v>No</v>
      </c>
      <c r="R3125" s="1" t="str">
        <f>IF(OR(Orders[[#This Row],[Region]]="Dhaka",Orders[[#This Row],[Region]]="Chattogram"),"Priority","Standard")</f>
        <v>Standard</v>
      </c>
      <c r="S3125" s="1" t="str">
        <f>_xlfn.CONCAT(Orders[[#This Row],[OrderID]],Orders[[#This Row],[CustomerID]],Orders[[#This Row],[Order Value]])</f>
        <v>O05887C015867835.2345</v>
      </c>
    </row>
    <row r="3126" spans="1:19" x14ac:dyDescent="0.25">
      <c r="A3126" s="1" t="s">
        <v>3555</v>
      </c>
      <c r="B3126" s="1" t="s">
        <v>1077</v>
      </c>
      <c r="C3126" s="1" t="s">
        <v>473</v>
      </c>
      <c r="D3126" s="1" t="str">
        <f>VLOOKUP(C3126,Products[],2,FALSE)</f>
        <v>Laptops Prime 770</v>
      </c>
      <c r="E3126" s="1" t="str">
        <f>VLOOKUP(Orders[[#This Row],[ProductID]],Products[],3,FALSE)</f>
        <v>Electronics</v>
      </c>
      <c r="F3126" s="1" t="s">
        <v>105</v>
      </c>
      <c r="G3126" s="1" t="str">
        <f>_xlfn.XLOOKUP(Orders[[#This Row],[CustomerID]],'Customers'!A:A,'Customers'!E:E)</f>
        <v>Home Office</v>
      </c>
      <c r="H3126" s="2">
        <v>45479</v>
      </c>
      <c r="I3126" s="2">
        <v>45479</v>
      </c>
      <c r="J3126">
        <v>1</v>
      </c>
      <c r="K3126">
        <v>6619.19</v>
      </c>
      <c r="L3126">
        <v>0.15</v>
      </c>
      <c r="M3126" s="1" t="s">
        <v>52</v>
      </c>
      <c r="N3126" s="1" t="s">
        <v>28</v>
      </c>
      <c r="O3126" s="1" t="s">
        <v>21</v>
      </c>
      <c r="P3126" s="3">
        <f>Orders[[#This Row],[Quantity]]*Orders[[#This Row],[UnitPrice]]*(1-Orders[[#This Row],[Discount]])</f>
        <v>5626.3114999999998</v>
      </c>
      <c r="Q3126" s="1" t="str">
        <f>IF(AND(Orders[[#This Row],[Order Value]]&gt;50000,Orders[[#This Row],[Status]]="Completed"),"Yes","No")</f>
        <v>No</v>
      </c>
      <c r="R3126" s="1" t="str">
        <f>IF(OR(Orders[[#This Row],[Region]]="Dhaka",Orders[[#This Row],[Region]]="Chattogram"),"Priority","Standard")</f>
        <v>Priority</v>
      </c>
      <c r="S3126" s="1" t="str">
        <f>_xlfn.CONCAT(Orders[[#This Row],[OrderID]],Orders[[#This Row],[CustomerID]],Orders[[#This Row],[Order Value]])</f>
        <v>O02770C00345626.3115</v>
      </c>
    </row>
    <row r="3127" spans="1:19" x14ac:dyDescent="0.25">
      <c r="A3127" s="1" t="s">
        <v>3556</v>
      </c>
      <c r="B3127" s="1" t="s">
        <v>80</v>
      </c>
      <c r="C3127" s="1" t="s">
        <v>197</v>
      </c>
      <c r="D3127" s="1" t="str">
        <f>VLOOKUP(C3127,Products[],2,FALSE)</f>
        <v>Chairs Prime 149</v>
      </c>
      <c r="E3127" s="1" t="str">
        <f>VLOOKUP(Orders[[#This Row],[ProductID]],Products[],3,FALSE)</f>
        <v>Furniture</v>
      </c>
      <c r="F3127" s="1" t="s">
        <v>63</v>
      </c>
      <c r="G3127" s="1" t="str">
        <f>_xlfn.XLOOKUP(Orders[[#This Row],[CustomerID]],'Customers'!A:A,'Customers'!E:E)</f>
        <v>SMB</v>
      </c>
      <c r="H3127" s="2">
        <v>45832</v>
      </c>
      <c r="I3127" s="2">
        <v>45841</v>
      </c>
      <c r="J3127">
        <v>19</v>
      </c>
      <c r="K3127">
        <v>4730.4799999999996</v>
      </c>
      <c r="L3127">
        <v>0</v>
      </c>
      <c r="M3127" s="1" t="s">
        <v>39</v>
      </c>
      <c r="N3127" s="1" t="s">
        <v>34</v>
      </c>
      <c r="O3127" s="1" t="s">
        <v>21</v>
      </c>
      <c r="P3127" s="3">
        <f>Orders[[#This Row],[Quantity]]*Orders[[#This Row],[UnitPrice]]*(1-Orders[[#This Row],[Discount]])</f>
        <v>89879.12</v>
      </c>
      <c r="Q3127" s="1" t="str">
        <f>IF(AND(Orders[[#This Row],[Order Value]]&gt;50000,Orders[[#This Row],[Status]]="Completed"),"Yes","No")</f>
        <v>Yes</v>
      </c>
      <c r="R3127" s="1" t="str">
        <f>IF(OR(Orders[[#This Row],[Region]]="Dhaka",Orders[[#This Row],[Region]]="Chattogram"),"Priority","Standard")</f>
        <v>Standard</v>
      </c>
      <c r="S3127" s="1" t="str">
        <f>_xlfn.CONCAT(Orders[[#This Row],[OrderID]],Orders[[#This Row],[CustomerID]],Orders[[#This Row],[Order Value]])</f>
        <v>O01234C008389879.12</v>
      </c>
    </row>
    <row r="3128" spans="1:19" hidden="1" x14ac:dyDescent="0.25">
      <c r="A3128" s="1" t="s">
        <v>3557</v>
      </c>
      <c r="B3128" s="1" t="s">
        <v>173</v>
      </c>
      <c r="C3128" s="1" t="s">
        <v>95</v>
      </c>
      <c r="D3128" s="1" t="e">
        <f>VLOOKUP(C3128,Products[],2,FALSE)</f>
        <v>#N/A</v>
      </c>
      <c r="E3128" s="1" t="e">
        <f>VLOOKUP(Orders[[#This Row],[ProductID]],Products[],3,FALSE)</f>
        <v>#N/A</v>
      </c>
      <c r="F3128" s="1" t="s">
        <v>63</v>
      </c>
      <c r="G3128" s="1" t="str">
        <f>_xlfn.XLOOKUP(Orders[[#This Row],[CustomerID]],'Customers'!A:A,'Customers'!E:E)</f>
        <v>Corporate</v>
      </c>
      <c r="H3128" s="2">
        <v>45839</v>
      </c>
      <c r="I3128" s="2">
        <v>45840</v>
      </c>
      <c r="J3128">
        <v>24</v>
      </c>
      <c r="K3128">
        <v>3741.75</v>
      </c>
      <c r="L3128">
        <v>0</v>
      </c>
      <c r="M3128" s="1" t="s">
        <v>39</v>
      </c>
      <c r="N3128" s="1" t="s">
        <v>34</v>
      </c>
      <c r="O3128" s="1" t="s">
        <v>24</v>
      </c>
      <c r="P3128" s="3">
        <f>Orders[[#This Row],[Quantity]]*Orders[[#This Row],[UnitPrice]]*(1-Orders[[#This Row],[Discount]])</f>
        <v>89802</v>
      </c>
      <c r="Q3128" s="1" t="str">
        <f>IF(AND(Orders[[#This Row],[Order Value]]&gt;50000,Orders[[#This Row],[Status]]="Completed"),"Yes","No")</f>
        <v>Yes</v>
      </c>
      <c r="R3128" s="1" t="str">
        <f>IF(OR(Orders[[#This Row],[Region]]="Dhaka",Orders[[#This Row],[Region]]="Chattogram"),"Priority","Standard")</f>
        <v>Standard</v>
      </c>
      <c r="S3128" s="1" t="str">
        <f>_xlfn.CONCAT(Orders[[#This Row],[OrderID]],Orders[[#This Row],[CustomerID]],Orders[[#This Row],[Order Value]])</f>
        <v>O00896C005289802</v>
      </c>
    </row>
    <row r="3129" spans="1:19" x14ac:dyDescent="0.25">
      <c r="A3129" s="1" t="s">
        <v>3558</v>
      </c>
      <c r="B3129" s="1" t="s">
        <v>792</v>
      </c>
      <c r="C3129" s="1" t="s">
        <v>81</v>
      </c>
      <c r="D3129" s="1" t="str">
        <f>VLOOKUP(C3129,Products[],2,FALSE)</f>
        <v>Beverages Pro 760</v>
      </c>
      <c r="E3129" s="1" t="str">
        <f>VLOOKUP(Orders[[#This Row],[ProductID]],Products[],3,FALSE)</f>
        <v>Groceries</v>
      </c>
      <c r="F3129" s="1" t="s">
        <v>152</v>
      </c>
      <c r="G3129" s="1" t="str">
        <f>_xlfn.XLOOKUP(Orders[[#This Row],[CustomerID]],'Customers'!A:A,'Customers'!E:E)</f>
        <v>SMB</v>
      </c>
      <c r="H3129" s="2">
        <v>45458</v>
      </c>
      <c r="I3129" s="2">
        <v>45463</v>
      </c>
      <c r="J3129">
        <v>12</v>
      </c>
      <c r="K3129">
        <v>7272.67</v>
      </c>
      <c r="L3129">
        <v>0.05</v>
      </c>
      <c r="M3129" s="1" t="s">
        <v>20</v>
      </c>
      <c r="N3129" s="1" t="s">
        <v>28</v>
      </c>
      <c r="O3129" s="1" t="s">
        <v>29</v>
      </c>
      <c r="P3129" s="3">
        <f>Orders[[#This Row],[Quantity]]*Orders[[#This Row],[UnitPrice]]*(1-Orders[[#This Row],[Discount]])</f>
        <v>82908.438000000009</v>
      </c>
      <c r="Q3129" s="1" t="str">
        <f>IF(AND(Orders[[#This Row],[Order Value]]&gt;50000,Orders[[#This Row],[Status]]="Completed"),"Yes","No")</f>
        <v>No</v>
      </c>
      <c r="R3129" s="1" t="str">
        <f>IF(OR(Orders[[#This Row],[Region]]="Dhaka",Orders[[#This Row],[Region]]="Chattogram"),"Priority","Standard")</f>
        <v>Priority</v>
      </c>
      <c r="S3129" s="1" t="str">
        <f>_xlfn.CONCAT(Orders[[#This Row],[OrderID]],Orders[[#This Row],[CustomerID]],Orders[[#This Row],[Order Value]])</f>
        <v>O01954C001782908.438</v>
      </c>
    </row>
    <row r="3130" spans="1:19" x14ac:dyDescent="0.25">
      <c r="A3130" s="1" t="s">
        <v>3559</v>
      </c>
      <c r="B3130" s="1" t="s">
        <v>1434</v>
      </c>
      <c r="C3130" s="1" t="s">
        <v>12</v>
      </c>
      <c r="D3130" s="1" t="str">
        <f>VLOOKUP(C3130,Products[],2,FALSE)</f>
        <v>Beverages Plus 578</v>
      </c>
      <c r="E3130" s="1" t="str">
        <f>VLOOKUP(Orders[[#This Row],[ProductID]],Products[],3,FALSE)</f>
        <v>Groceries</v>
      </c>
      <c r="F3130" s="1" t="s">
        <v>82</v>
      </c>
      <c r="G3130" s="1" t="str">
        <f>_xlfn.XLOOKUP(Orders[[#This Row],[CustomerID]],'Customers'!A:A,'Customers'!E:E)</f>
        <v>Corporate</v>
      </c>
      <c r="H3130" s="2">
        <v>45468</v>
      </c>
      <c r="I3130" s="2">
        <v>45466</v>
      </c>
      <c r="J3130">
        <v>17</v>
      </c>
      <c r="K3130">
        <v>3680.22</v>
      </c>
      <c r="L3130">
        <v>0</v>
      </c>
      <c r="M3130" s="1" t="s">
        <v>14</v>
      </c>
      <c r="N3130" s="1" t="s">
        <v>84</v>
      </c>
      <c r="O3130" s="1" t="s">
        <v>35</v>
      </c>
      <c r="P3130" s="3">
        <f>Orders[[#This Row],[Quantity]]*Orders[[#This Row],[UnitPrice]]*(1-Orders[[#This Row],[Discount]])</f>
        <v>62563.74</v>
      </c>
      <c r="Q3130" s="1" t="str">
        <f>IF(AND(Orders[[#This Row],[Order Value]]&gt;50000,Orders[[#This Row],[Status]]="Completed"),"Yes","No")</f>
        <v>No</v>
      </c>
      <c r="R3130" s="1" t="str">
        <f>IF(OR(Orders[[#This Row],[Region]]="Dhaka",Orders[[#This Row],[Region]]="Chattogram"),"Priority","Standard")</f>
        <v>Standard</v>
      </c>
      <c r="S3130" s="1" t="str">
        <f>_xlfn.CONCAT(Orders[[#This Row],[OrderID]],Orders[[#This Row],[CustomerID]],Orders[[#This Row],[Order Value]])</f>
        <v>O01212C010662563.74</v>
      </c>
    </row>
    <row r="3131" spans="1:19" x14ac:dyDescent="0.25">
      <c r="A3131" s="1" t="s">
        <v>3560</v>
      </c>
      <c r="B3131" s="1" t="s">
        <v>757</v>
      </c>
      <c r="C3131" s="1" t="s">
        <v>162</v>
      </c>
      <c r="D3131" s="1" t="str">
        <f>VLOOKUP(C3131,Products[],2,FALSE)</f>
        <v>Binders Lite 852</v>
      </c>
      <c r="E3131" s="1" t="str">
        <f>VLOOKUP(Orders[[#This Row],[ProductID]],Products[],3,FALSE)</f>
        <v>Office Supplies</v>
      </c>
      <c r="F3131" s="1" t="s">
        <v>19</v>
      </c>
      <c r="G3131" s="1" t="str">
        <f>_xlfn.XLOOKUP(Orders[[#This Row],[CustomerID]],'Customers'!A:A,'Customers'!E:E)</f>
        <v>Corporate</v>
      </c>
      <c r="H3131" s="2">
        <v>45680</v>
      </c>
      <c r="I3131" s="2">
        <v>45687</v>
      </c>
      <c r="J3131">
        <v>15</v>
      </c>
      <c r="K3131">
        <v>1343.02</v>
      </c>
      <c r="L3131">
        <v>0</v>
      </c>
      <c r="M3131" s="1" t="s">
        <v>43</v>
      </c>
      <c r="N3131" s="1" t="s">
        <v>15</v>
      </c>
      <c r="O3131" s="1" t="s">
        <v>24</v>
      </c>
      <c r="P3131" s="3">
        <f>Orders[[#This Row],[Quantity]]*Orders[[#This Row],[UnitPrice]]*(1-Orders[[#This Row],[Discount]])</f>
        <v>20145.3</v>
      </c>
      <c r="Q3131" s="1" t="str">
        <f>IF(AND(Orders[[#This Row],[Order Value]]&gt;50000,Orders[[#This Row],[Status]]="Completed"),"Yes","No")</f>
        <v>No</v>
      </c>
      <c r="R3131" s="1" t="str">
        <f>IF(OR(Orders[[#This Row],[Region]]="Dhaka",Orders[[#This Row],[Region]]="Chattogram"),"Priority","Standard")</f>
        <v>Standard</v>
      </c>
      <c r="S3131" s="1" t="str">
        <f>_xlfn.CONCAT(Orders[[#This Row],[OrderID]],Orders[[#This Row],[CustomerID]],Orders[[#This Row],[Order Value]])</f>
        <v>O02113C026720145.3</v>
      </c>
    </row>
    <row r="3132" spans="1:19" x14ac:dyDescent="0.25">
      <c r="A3132" s="1" t="s">
        <v>3561</v>
      </c>
      <c r="B3132" s="1" t="s">
        <v>164</v>
      </c>
      <c r="C3132" s="1" t="s">
        <v>162</v>
      </c>
      <c r="D3132" s="1" t="str">
        <f>VLOOKUP(C3132,Products[],2,FALSE)</f>
        <v>Binders Lite 852</v>
      </c>
      <c r="E3132" s="1" t="str">
        <f>VLOOKUP(Orders[[#This Row],[ProductID]],Products[],3,FALSE)</f>
        <v>Office Supplies</v>
      </c>
      <c r="F3132" s="1" t="s">
        <v>13</v>
      </c>
      <c r="G3132" s="1" t="str">
        <f>_xlfn.XLOOKUP(Orders[[#This Row],[CustomerID]],'Customers'!A:A,'Customers'!E:E)</f>
        <v>consumer</v>
      </c>
      <c r="H3132" s="2">
        <v>45297</v>
      </c>
      <c r="I3132" s="2">
        <v>45309</v>
      </c>
      <c r="J3132">
        <v>4</v>
      </c>
      <c r="K3132">
        <v>5425.74</v>
      </c>
      <c r="L3132">
        <v>0.1</v>
      </c>
      <c r="M3132" s="1" t="s">
        <v>52</v>
      </c>
      <c r="N3132" s="1" t="s">
        <v>84</v>
      </c>
      <c r="O3132" s="1" t="s">
        <v>35</v>
      </c>
      <c r="P3132" s="3">
        <f>Orders[[#This Row],[Quantity]]*Orders[[#This Row],[UnitPrice]]*(1-Orders[[#This Row],[Discount]])</f>
        <v>19532.664000000001</v>
      </c>
      <c r="Q3132" s="1" t="str">
        <f>IF(AND(Orders[[#This Row],[Order Value]]&gt;50000,Orders[[#This Row],[Status]]="Completed"),"Yes","No")</f>
        <v>No</v>
      </c>
      <c r="R3132" s="1" t="str">
        <f>IF(OR(Orders[[#This Row],[Region]]="Dhaka",Orders[[#This Row],[Region]]="Chattogram"),"Priority","Standard")</f>
        <v>Priority</v>
      </c>
      <c r="S3132" s="1" t="str">
        <f>_xlfn.CONCAT(Orders[[#This Row],[OrderID]],Orders[[#This Row],[CustomerID]],Orders[[#This Row],[Order Value]])</f>
        <v>O00855C030619532.664</v>
      </c>
    </row>
    <row r="3133" spans="1:19" x14ac:dyDescent="0.25">
      <c r="A3133" s="1" t="s">
        <v>3562</v>
      </c>
      <c r="B3133" s="1" t="s">
        <v>480</v>
      </c>
      <c r="C3133" s="1" t="s">
        <v>58</v>
      </c>
      <c r="D3133" s="1" t="str">
        <f>VLOOKUP(C3133,Products[],2,FALSE)</f>
        <v>Beverages Standard 258</v>
      </c>
      <c r="E3133" s="1" t="str">
        <f>VLOOKUP(Orders[[#This Row],[ProductID]],Products[],3,FALSE)</f>
        <v>Groceries</v>
      </c>
      <c r="F3133" s="1" t="s">
        <v>33</v>
      </c>
      <c r="G3133" s="1" t="str">
        <f>_xlfn.XLOOKUP(Orders[[#This Row],[CustomerID]],'Customers'!A:A,'Customers'!E:E)</f>
        <v>Corporate</v>
      </c>
      <c r="H3133" s="2">
        <v>45456</v>
      </c>
      <c r="I3133" s="2">
        <v>45467</v>
      </c>
      <c r="J3133">
        <v>24</v>
      </c>
      <c r="K3133">
        <v>7314.95</v>
      </c>
      <c r="L3133">
        <v>0</v>
      </c>
      <c r="M3133" s="1" t="s">
        <v>43</v>
      </c>
      <c r="N3133" s="1" t="s">
        <v>28</v>
      </c>
      <c r="O3133" s="1" t="s">
        <v>24</v>
      </c>
      <c r="P3133" s="3">
        <f>Orders[[#This Row],[Quantity]]*Orders[[#This Row],[UnitPrice]]*(1-Orders[[#This Row],[Discount]])</f>
        <v>175558.8</v>
      </c>
      <c r="Q3133" s="1" t="str">
        <f>IF(AND(Orders[[#This Row],[Order Value]]&gt;50000,Orders[[#This Row],[Status]]="Completed"),"Yes","No")</f>
        <v>No</v>
      </c>
      <c r="R3133" s="1" t="str">
        <f>IF(OR(Orders[[#This Row],[Region]]="Dhaka",Orders[[#This Row],[Region]]="Chattogram"),"Priority","Standard")</f>
        <v>Standard</v>
      </c>
      <c r="S3133" s="1" t="str">
        <f>_xlfn.CONCAT(Orders[[#This Row],[OrderID]],Orders[[#This Row],[CustomerID]],Orders[[#This Row],[Order Value]])</f>
        <v>O00416C0157175558.8</v>
      </c>
    </row>
    <row r="3134" spans="1:19" x14ac:dyDescent="0.25">
      <c r="A3134" s="1" t="s">
        <v>3563</v>
      </c>
      <c r="B3134" s="1" t="s">
        <v>759</v>
      </c>
      <c r="C3134" s="1" t="s">
        <v>267</v>
      </c>
      <c r="D3134" s="1" t="str">
        <f>VLOOKUP(C3134,Products[],2,FALSE)</f>
        <v>Decor Prime 953</v>
      </c>
      <c r="E3134" s="1" t="str">
        <f>VLOOKUP(Orders[[#This Row],[ProductID]],Products[],3,FALSE)</f>
        <v>Furniture</v>
      </c>
      <c r="F3134" s="1" t="s">
        <v>33</v>
      </c>
      <c r="G3134" s="1" t="str">
        <f>_xlfn.XLOOKUP(Orders[[#This Row],[CustomerID]],'Customers'!A:A,'Customers'!E:E)</f>
        <v>consumer</v>
      </c>
      <c r="H3134" s="2">
        <v>45607</v>
      </c>
      <c r="I3134" s="2">
        <v>45618</v>
      </c>
      <c r="J3134">
        <v>21</v>
      </c>
      <c r="K3134">
        <v>801.82</v>
      </c>
      <c r="L3134">
        <v>0</v>
      </c>
      <c r="M3134" s="1" t="s">
        <v>52</v>
      </c>
      <c r="N3134" s="1" t="s">
        <v>34</v>
      </c>
      <c r="O3134" s="1" t="s">
        <v>21</v>
      </c>
      <c r="P3134" s="3">
        <f>Orders[[#This Row],[Quantity]]*Orders[[#This Row],[UnitPrice]]*(1-Orders[[#This Row],[Discount]])</f>
        <v>16838.22</v>
      </c>
      <c r="Q3134" s="1" t="str">
        <f>IF(AND(Orders[[#This Row],[Order Value]]&gt;50000,Orders[[#This Row],[Status]]="Completed"),"Yes","No")</f>
        <v>No</v>
      </c>
      <c r="R3134" s="1" t="str">
        <f>IF(OR(Orders[[#This Row],[Region]]="Dhaka",Orders[[#This Row],[Region]]="Chattogram"),"Priority","Standard")</f>
        <v>Priority</v>
      </c>
      <c r="S3134" s="1" t="str">
        <f>_xlfn.CONCAT(Orders[[#This Row],[OrderID]],Orders[[#This Row],[CustomerID]],Orders[[#This Row],[Order Value]])</f>
        <v>O04857C046116838.22</v>
      </c>
    </row>
    <row r="3135" spans="1:19" x14ac:dyDescent="0.25">
      <c r="A3135" s="1" t="s">
        <v>3564</v>
      </c>
      <c r="B3135" s="1" t="s">
        <v>1387</v>
      </c>
      <c r="C3135" s="1" t="s">
        <v>473</v>
      </c>
      <c r="D3135" s="1" t="str">
        <f>VLOOKUP(C3135,Products[],2,FALSE)</f>
        <v>Laptops Prime 770</v>
      </c>
      <c r="E3135" s="1" t="str">
        <f>VLOOKUP(Orders[[#This Row],[ProductID]],Products[],3,FALSE)</f>
        <v>Electronics</v>
      </c>
      <c r="F3135" s="1" t="s">
        <v>152</v>
      </c>
      <c r="G3135" s="1" t="str">
        <f>_xlfn.XLOOKUP(Orders[[#This Row],[CustomerID]],'Customers'!A:A,'Customers'!E:E)</f>
        <v>Corporate</v>
      </c>
      <c r="H3135" s="2">
        <v>45623</v>
      </c>
      <c r="I3135" s="2">
        <v>45633</v>
      </c>
      <c r="J3135">
        <v>2</v>
      </c>
      <c r="K3135">
        <v>447.03</v>
      </c>
      <c r="L3135">
        <v>0</v>
      </c>
      <c r="M3135" s="1" t="s">
        <v>43</v>
      </c>
      <c r="N3135" s="1" t="s">
        <v>15</v>
      </c>
      <c r="O3135" s="1" t="s">
        <v>21</v>
      </c>
      <c r="P3135" s="3">
        <f>Orders[[#This Row],[Quantity]]*Orders[[#This Row],[UnitPrice]]*(1-Orders[[#This Row],[Discount]])</f>
        <v>894.06</v>
      </c>
      <c r="Q3135" s="1" t="str">
        <f>IF(AND(Orders[[#This Row],[Order Value]]&gt;50000,Orders[[#This Row],[Status]]="Completed"),"Yes","No")</f>
        <v>No</v>
      </c>
      <c r="R3135" s="1" t="str">
        <f>IF(OR(Orders[[#This Row],[Region]]="Dhaka",Orders[[#This Row],[Region]]="Chattogram"),"Priority","Standard")</f>
        <v>Standard</v>
      </c>
      <c r="S3135" s="1" t="str">
        <f>_xlfn.CONCAT(Orders[[#This Row],[OrderID]],Orders[[#This Row],[CustomerID]],Orders[[#This Row],[Order Value]])</f>
        <v>O03208C0044894.06</v>
      </c>
    </row>
    <row r="3136" spans="1:19" x14ac:dyDescent="0.25">
      <c r="A3136" s="1" t="s">
        <v>3565</v>
      </c>
      <c r="B3136" s="1" t="s">
        <v>1333</v>
      </c>
      <c r="C3136" s="1" t="s">
        <v>114</v>
      </c>
      <c r="D3136" s="1" t="str">
        <f>VLOOKUP(C3136,Products[],2,FALSE)</f>
        <v>Snacks Standard 963</v>
      </c>
      <c r="E3136" s="1" t="str">
        <f>VLOOKUP(Orders[[#This Row],[ProductID]],Products[],3,FALSE)</f>
        <v>Groceries</v>
      </c>
      <c r="F3136" s="1" t="s">
        <v>47</v>
      </c>
      <c r="G3136" s="1" t="str">
        <f>_xlfn.XLOOKUP(Orders[[#This Row],[CustomerID]],'Customers'!A:A,'Customers'!E:E)</f>
        <v>consumer</v>
      </c>
      <c r="H3136" s="2">
        <v>45835</v>
      </c>
      <c r="I3136" s="2">
        <v>45848</v>
      </c>
      <c r="J3136">
        <v>5</v>
      </c>
      <c r="K3136">
        <v>6638.95</v>
      </c>
      <c r="L3136">
        <v>0</v>
      </c>
      <c r="M3136" s="1" t="s">
        <v>14</v>
      </c>
      <c r="N3136" s="1" t="s">
        <v>15</v>
      </c>
      <c r="O3136" s="1" t="s">
        <v>21</v>
      </c>
      <c r="P3136" s="3">
        <f>Orders[[#This Row],[Quantity]]*Orders[[#This Row],[UnitPrice]]*(1-Orders[[#This Row],[Discount]])</f>
        <v>33194.75</v>
      </c>
      <c r="Q3136" s="1" t="str">
        <f>IF(AND(Orders[[#This Row],[Order Value]]&gt;50000,Orders[[#This Row],[Status]]="Completed"),"Yes","No")</f>
        <v>No</v>
      </c>
      <c r="R3136" s="1" t="str">
        <f>IF(OR(Orders[[#This Row],[Region]]="Dhaka",Orders[[#This Row],[Region]]="Chattogram"),"Priority","Standard")</f>
        <v>Standard</v>
      </c>
      <c r="S3136" s="1" t="str">
        <f>_xlfn.CONCAT(Orders[[#This Row],[OrderID]],Orders[[#This Row],[CustomerID]],Orders[[#This Row],[Order Value]])</f>
        <v>O05345C022233194.75</v>
      </c>
    </row>
    <row r="3137" spans="1:19" x14ac:dyDescent="0.25">
      <c r="A3137" s="1" t="s">
        <v>3566</v>
      </c>
      <c r="B3137" s="1" t="s">
        <v>331</v>
      </c>
      <c r="C3137" s="1" t="s">
        <v>212</v>
      </c>
      <c r="D3137" s="1" t="str">
        <f>VLOOKUP(C3137,Products[],2,FALSE)</f>
        <v>Binders Lite 858</v>
      </c>
      <c r="E3137" s="1" t="str">
        <f>VLOOKUP(Orders[[#This Row],[ProductID]],Products[],3,FALSE)</f>
        <v>Office Supplies</v>
      </c>
      <c r="F3137" s="1" t="s">
        <v>55</v>
      </c>
      <c r="G3137" s="1" t="str">
        <f>_xlfn.XLOOKUP(Orders[[#This Row],[CustomerID]],'Customers'!A:A,'Customers'!E:E)</f>
        <v>consumer</v>
      </c>
      <c r="H3137" s="2">
        <v>45463</v>
      </c>
      <c r="I3137" s="2">
        <v>45469</v>
      </c>
      <c r="J3137">
        <v>8</v>
      </c>
      <c r="K3137">
        <v>141.21</v>
      </c>
      <c r="L3137">
        <v>0.05</v>
      </c>
      <c r="M3137" s="1" t="s">
        <v>39</v>
      </c>
      <c r="N3137" s="1" t="s">
        <v>15</v>
      </c>
      <c r="O3137" s="1" t="s">
        <v>35</v>
      </c>
      <c r="P3137" s="3">
        <f>Orders[[#This Row],[Quantity]]*Orders[[#This Row],[UnitPrice]]*(1-Orders[[#This Row],[Discount]])</f>
        <v>1073.1959999999999</v>
      </c>
      <c r="Q3137" s="1" t="str">
        <f>IF(AND(Orders[[#This Row],[Order Value]]&gt;50000,Orders[[#This Row],[Status]]="Completed"),"Yes","No")</f>
        <v>No</v>
      </c>
      <c r="R3137" s="1" t="str">
        <f>IF(OR(Orders[[#This Row],[Region]]="Dhaka",Orders[[#This Row],[Region]]="Chattogram"),"Priority","Standard")</f>
        <v>Standard</v>
      </c>
      <c r="S3137" s="1" t="str">
        <f>_xlfn.CONCAT(Orders[[#This Row],[OrderID]],Orders[[#This Row],[CustomerID]],Orders[[#This Row],[Order Value]])</f>
        <v>O02751C02601073.196</v>
      </c>
    </row>
    <row r="3138" spans="1:19" x14ac:dyDescent="0.25">
      <c r="A3138" s="1" t="s">
        <v>3567</v>
      </c>
      <c r="B3138" s="1" t="s">
        <v>2214</v>
      </c>
      <c r="C3138" s="1" t="s">
        <v>22</v>
      </c>
      <c r="D3138" s="1" t="str">
        <f>VLOOKUP(C3138,Products[],2,FALSE)</f>
        <v>Laptops Lite 159</v>
      </c>
      <c r="E3138" s="1" t="str">
        <f>VLOOKUP(Orders[[#This Row],[ProductID]],Products[],3,FALSE)</f>
        <v>Electronics</v>
      </c>
      <c r="F3138" s="1" t="s">
        <v>152</v>
      </c>
      <c r="G3138" s="1" t="str">
        <f>_xlfn.XLOOKUP(Orders[[#This Row],[CustomerID]],'Customers'!A:A,'Customers'!E:E)</f>
        <v>consumer</v>
      </c>
      <c r="H3138" s="2">
        <v>45737</v>
      </c>
      <c r="I3138" s="2">
        <v>45736</v>
      </c>
      <c r="J3138">
        <v>13</v>
      </c>
      <c r="K3138">
        <v>1662.75</v>
      </c>
      <c r="L3138">
        <v>0.15</v>
      </c>
      <c r="M3138" s="1" t="s">
        <v>20</v>
      </c>
      <c r="N3138" s="1" t="s">
        <v>15</v>
      </c>
      <c r="O3138" s="1" t="s">
        <v>24</v>
      </c>
      <c r="P3138" s="3">
        <f>Orders[[#This Row],[Quantity]]*Orders[[#This Row],[UnitPrice]]*(1-Orders[[#This Row],[Discount]])</f>
        <v>18373.387500000001</v>
      </c>
      <c r="Q3138" s="1" t="str">
        <f>IF(AND(Orders[[#This Row],[Order Value]]&gt;50000,Orders[[#This Row],[Status]]="Completed"),"Yes","No")</f>
        <v>No</v>
      </c>
      <c r="R3138" s="1" t="str">
        <f>IF(OR(Orders[[#This Row],[Region]]="Dhaka",Orders[[#This Row],[Region]]="Chattogram"),"Priority","Standard")</f>
        <v>Priority</v>
      </c>
      <c r="S3138" s="1" t="str">
        <f>_xlfn.CONCAT(Orders[[#This Row],[OrderID]],Orders[[#This Row],[CustomerID]],Orders[[#This Row],[Order Value]])</f>
        <v>O03804C048318373.3875</v>
      </c>
    </row>
    <row r="3139" spans="1:19" x14ac:dyDescent="0.25">
      <c r="A3139" s="1" t="s">
        <v>3568</v>
      </c>
      <c r="B3139" s="1" t="s">
        <v>61</v>
      </c>
      <c r="C3139" s="1" t="s">
        <v>71</v>
      </c>
      <c r="D3139" s="1" t="str">
        <f>VLOOKUP(C3139,Products[],2,FALSE)</f>
        <v>Cameras Classic 922</v>
      </c>
      <c r="E3139" s="1" t="str">
        <f>VLOOKUP(Orders[[#This Row],[ProductID]],Products[],3,FALSE)</f>
        <v>Electronics</v>
      </c>
      <c r="F3139" s="1" t="s">
        <v>42</v>
      </c>
      <c r="G3139" s="1" t="str">
        <f>_xlfn.XLOOKUP(Orders[[#This Row],[CustomerID]],'Customers'!A:A,'Customers'!E:E)</f>
        <v>SMB</v>
      </c>
      <c r="H3139" s="2">
        <v>45461</v>
      </c>
      <c r="I3139" s="2">
        <v>45468</v>
      </c>
      <c r="J3139">
        <v>2</v>
      </c>
      <c r="K3139">
        <v>6163.31</v>
      </c>
      <c r="L3139">
        <v>0.15</v>
      </c>
      <c r="M3139" s="1" t="s">
        <v>39</v>
      </c>
      <c r="N3139" s="1" t="s">
        <v>34</v>
      </c>
      <c r="O3139" s="1" t="s">
        <v>24</v>
      </c>
      <c r="P3139" s="3">
        <f>Orders[[#This Row],[Quantity]]*Orders[[#This Row],[UnitPrice]]*(1-Orders[[#This Row],[Discount]])</f>
        <v>10477.627</v>
      </c>
      <c r="Q3139" s="1" t="str">
        <f>IF(AND(Orders[[#This Row],[Order Value]]&gt;50000,Orders[[#This Row],[Status]]="Completed"),"Yes","No")</f>
        <v>No</v>
      </c>
      <c r="R3139" s="1" t="str">
        <f>IF(OR(Orders[[#This Row],[Region]]="Dhaka",Orders[[#This Row],[Region]]="Chattogram"),"Priority","Standard")</f>
        <v>Standard</v>
      </c>
      <c r="S3139" s="1" t="str">
        <f>_xlfn.CONCAT(Orders[[#This Row],[OrderID]],Orders[[#This Row],[CustomerID]],Orders[[#This Row],[Order Value]])</f>
        <v>O00830C038010477.627</v>
      </c>
    </row>
    <row r="3140" spans="1:19" x14ac:dyDescent="0.25">
      <c r="A3140" s="1" t="s">
        <v>3569</v>
      </c>
      <c r="B3140" s="1" t="s">
        <v>1033</v>
      </c>
      <c r="C3140" s="1" t="s">
        <v>160</v>
      </c>
      <c r="D3140" s="1" t="str">
        <f>VLOOKUP(C3140,Products[],2,FALSE)</f>
        <v>Audio Pro 619</v>
      </c>
      <c r="E3140" s="1" t="str">
        <f>VLOOKUP(Orders[[#This Row],[ProductID]],Products[],3,FALSE)</f>
        <v>Electronics</v>
      </c>
      <c r="F3140" s="1" t="s">
        <v>125</v>
      </c>
      <c r="G3140" s="1" t="str">
        <f>_xlfn.XLOOKUP(Orders[[#This Row],[CustomerID]],'Customers'!A:A,'Customers'!E:E)</f>
        <v>SMB</v>
      </c>
      <c r="H3140" s="2">
        <v>45473</v>
      </c>
      <c r="I3140" s="2">
        <v>45480</v>
      </c>
      <c r="J3140">
        <v>18</v>
      </c>
      <c r="K3140">
        <v>6079.66</v>
      </c>
      <c r="L3140">
        <v>0.05</v>
      </c>
      <c r="M3140" s="1" t="s">
        <v>39</v>
      </c>
      <c r="N3140" s="1" t="s">
        <v>28</v>
      </c>
      <c r="O3140" s="1" t="s">
        <v>24</v>
      </c>
      <c r="P3140" s="3">
        <f>Orders[[#This Row],[Quantity]]*Orders[[#This Row],[UnitPrice]]*(1-Orders[[#This Row],[Discount]])</f>
        <v>103962.186</v>
      </c>
      <c r="Q3140" s="1" t="str">
        <f>IF(AND(Orders[[#This Row],[Order Value]]&gt;50000,Orders[[#This Row],[Status]]="Completed"),"Yes","No")</f>
        <v>No</v>
      </c>
      <c r="R3140" s="1" t="str">
        <f>IF(OR(Orders[[#This Row],[Region]]="Dhaka",Orders[[#This Row],[Region]]="Chattogram"),"Priority","Standard")</f>
        <v>Standard</v>
      </c>
      <c r="S3140" s="1" t="str">
        <f>_xlfn.CONCAT(Orders[[#This Row],[OrderID]],Orders[[#This Row],[CustomerID]],Orders[[#This Row],[Order Value]])</f>
        <v>O01123C0350103962.186</v>
      </c>
    </row>
    <row r="3141" spans="1:19" x14ac:dyDescent="0.25">
      <c r="A3141" s="1" t="s">
        <v>3570</v>
      </c>
      <c r="B3141" s="1" t="s">
        <v>556</v>
      </c>
      <c r="C3141" s="1" t="s">
        <v>162</v>
      </c>
      <c r="D3141" s="1" t="str">
        <f>VLOOKUP(C3141,Products[],2,FALSE)</f>
        <v>Binders Lite 852</v>
      </c>
      <c r="E3141" s="1" t="str">
        <f>VLOOKUP(Orders[[#This Row],[ProductID]],Products[],3,FALSE)</f>
        <v>Office Supplies</v>
      </c>
      <c r="F3141" s="1" t="s">
        <v>55</v>
      </c>
      <c r="G3141" s="1" t="str">
        <f>_xlfn.XLOOKUP(Orders[[#This Row],[CustomerID]],'Customers'!A:A,'Customers'!E:E)</f>
        <v>SMB</v>
      </c>
      <c r="H3141" s="2">
        <v>45728</v>
      </c>
      <c r="I3141" s="2">
        <v>45730</v>
      </c>
      <c r="J3141">
        <v>3</v>
      </c>
      <c r="K3141">
        <v>4466.0200000000004</v>
      </c>
      <c r="L3141">
        <v>0</v>
      </c>
      <c r="M3141" s="1" t="s">
        <v>14</v>
      </c>
      <c r="N3141" s="1" t="s">
        <v>84</v>
      </c>
      <c r="O3141" s="1" t="s">
        <v>24</v>
      </c>
      <c r="P3141" s="3">
        <f>Orders[[#This Row],[Quantity]]*Orders[[#This Row],[UnitPrice]]*(1-Orders[[#This Row],[Discount]])</f>
        <v>13398.060000000001</v>
      </c>
      <c r="Q3141" s="1" t="str">
        <f>IF(AND(Orders[[#This Row],[Order Value]]&gt;50000,Orders[[#This Row],[Status]]="Completed"),"Yes","No")</f>
        <v>No</v>
      </c>
      <c r="R3141" s="1" t="str">
        <f>IF(OR(Orders[[#This Row],[Region]]="Dhaka",Orders[[#This Row],[Region]]="Chattogram"),"Priority","Standard")</f>
        <v>Standard</v>
      </c>
      <c r="S3141" s="1" t="str">
        <f>_xlfn.CONCAT(Orders[[#This Row],[OrderID]],Orders[[#This Row],[CustomerID]],Orders[[#This Row],[Order Value]])</f>
        <v>O01856C026113398.06</v>
      </c>
    </row>
    <row r="3142" spans="1:19" x14ac:dyDescent="0.25">
      <c r="A3142" s="1" t="s">
        <v>3571</v>
      </c>
      <c r="B3142" s="1" t="s">
        <v>604</v>
      </c>
      <c r="C3142" s="1" t="s">
        <v>131</v>
      </c>
      <c r="D3142" s="1" t="str">
        <f>VLOOKUP(C3142,Products[],2,FALSE)</f>
        <v>Tables Plus 844</v>
      </c>
      <c r="E3142" s="1" t="str">
        <f>VLOOKUP(Orders[[#This Row],[ProductID]],Products[],3,FALSE)</f>
        <v>Furniture</v>
      </c>
      <c r="F3142" s="1" t="s">
        <v>63</v>
      </c>
      <c r="G3142" s="1" t="str">
        <f>_xlfn.XLOOKUP(Orders[[#This Row],[CustomerID]],'Customers'!A:A,'Customers'!E:E)</f>
        <v>consumer</v>
      </c>
      <c r="H3142" s="2">
        <v>46020</v>
      </c>
      <c r="I3142" s="2">
        <v>46026</v>
      </c>
      <c r="J3142">
        <v>14</v>
      </c>
      <c r="K3142">
        <v>2427.06</v>
      </c>
      <c r="L3142">
        <v>0</v>
      </c>
      <c r="M3142" s="1" t="s">
        <v>20</v>
      </c>
      <c r="N3142" s="1" t="s">
        <v>28</v>
      </c>
      <c r="O3142" s="1" t="s">
        <v>29</v>
      </c>
      <c r="P3142" s="3">
        <f>Orders[[#This Row],[Quantity]]*Orders[[#This Row],[UnitPrice]]*(1-Orders[[#This Row],[Discount]])</f>
        <v>33978.839999999997</v>
      </c>
      <c r="Q3142" s="1" t="str">
        <f>IF(AND(Orders[[#This Row],[Order Value]]&gt;50000,Orders[[#This Row],[Status]]="Completed"),"Yes","No")</f>
        <v>No</v>
      </c>
      <c r="R3142" s="1" t="str">
        <f>IF(OR(Orders[[#This Row],[Region]]="Dhaka",Orders[[#This Row],[Region]]="Chattogram"),"Priority","Standard")</f>
        <v>Priority</v>
      </c>
      <c r="S3142" s="1" t="str">
        <f>_xlfn.CONCAT(Orders[[#This Row],[OrderID]],Orders[[#This Row],[CustomerID]],Orders[[#This Row],[Order Value]])</f>
        <v>O05344C047933978.84</v>
      </c>
    </row>
    <row r="3143" spans="1:19" x14ac:dyDescent="0.25">
      <c r="A3143" s="1" t="s">
        <v>3572</v>
      </c>
      <c r="B3143" s="1" t="s">
        <v>171</v>
      </c>
      <c r="C3143" s="1" t="s">
        <v>267</v>
      </c>
      <c r="D3143" s="1" t="str">
        <f>VLOOKUP(C3143,Products[],2,FALSE)</f>
        <v>Decor Prime 953</v>
      </c>
      <c r="E3143" s="1" t="str">
        <f>VLOOKUP(Orders[[#This Row],[ProductID]],Products[],3,FALSE)</f>
        <v>Furniture</v>
      </c>
      <c r="F3143" s="1" t="s">
        <v>47</v>
      </c>
      <c r="G3143" s="1" t="str">
        <f>_xlfn.XLOOKUP(Orders[[#This Row],[CustomerID]],'Customers'!A:A,'Customers'!E:E)</f>
        <v>Home Office</v>
      </c>
      <c r="H3143" s="2">
        <v>45541</v>
      </c>
      <c r="I3143" s="2">
        <v>45539</v>
      </c>
      <c r="J3143">
        <v>5</v>
      </c>
      <c r="K3143">
        <v>7224.98</v>
      </c>
      <c r="L3143">
        <v>0</v>
      </c>
      <c r="M3143" s="1" t="s">
        <v>14</v>
      </c>
      <c r="N3143" s="1" t="s">
        <v>34</v>
      </c>
      <c r="O3143" s="1" t="s">
        <v>29</v>
      </c>
      <c r="P3143" s="3">
        <f>Orders[[#This Row],[Quantity]]*Orders[[#This Row],[UnitPrice]]*(1-Orders[[#This Row],[Discount]])</f>
        <v>36124.899999999994</v>
      </c>
      <c r="Q3143" s="1" t="str">
        <f>IF(AND(Orders[[#This Row],[Order Value]]&gt;50000,Orders[[#This Row],[Status]]="Completed"),"Yes","No")</f>
        <v>No</v>
      </c>
      <c r="R3143" s="1" t="str">
        <f>IF(OR(Orders[[#This Row],[Region]]="Dhaka",Orders[[#This Row],[Region]]="Chattogram"),"Priority","Standard")</f>
        <v>Standard</v>
      </c>
      <c r="S3143" s="1" t="str">
        <f>_xlfn.CONCAT(Orders[[#This Row],[OrderID]],Orders[[#This Row],[CustomerID]],Orders[[#This Row],[Order Value]])</f>
        <v>O02418C005336124.9</v>
      </c>
    </row>
    <row r="3144" spans="1:19" x14ac:dyDescent="0.25">
      <c r="A3144" s="1" t="s">
        <v>3573</v>
      </c>
      <c r="B3144" s="1" t="s">
        <v>1224</v>
      </c>
      <c r="C3144" s="1" t="s">
        <v>12</v>
      </c>
      <c r="D3144" s="1" t="str">
        <f>VLOOKUP(C3144,Products[],2,FALSE)</f>
        <v>Beverages Plus 578</v>
      </c>
      <c r="E3144" s="1" t="str">
        <f>VLOOKUP(Orders[[#This Row],[ProductID]],Products[],3,FALSE)</f>
        <v>Groceries</v>
      </c>
      <c r="F3144" s="1" t="s">
        <v>19</v>
      </c>
      <c r="G3144" s="1" t="str">
        <f>_xlfn.XLOOKUP(Orders[[#This Row],[CustomerID]],'Customers'!A:A,'Customers'!E:E)</f>
        <v>consumer</v>
      </c>
      <c r="H3144" s="2">
        <v>45696</v>
      </c>
      <c r="I3144" s="2">
        <v>45697</v>
      </c>
      <c r="J3144">
        <v>5</v>
      </c>
      <c r="K3144">
        <v>914.49</v>
      </c>
      <c r="L3144">
        <v>0.2</v>
      </c>
      <c r="M3144" s="1" t="s">
        <v>14</v>
      </c>
      <c r="N3144" s="1" t="s">
        <v>15</v>
      </c>
      <c r="O3144" s="1" t="s">
        <v>24</v>
      </c>
      <c r="P3144" s="3">
        <f>Orders[[#This Row],[Quantity]]*Orders[[#This Row],[UnitPrice]]*(1-Orders[[#This Row],[Discount]])</f>
        <v>3657.96</v>
      </c>
      <c r="Q3144" s="1" t="str">
        <f>IF(AND(Orders[[#This Row],[Order Value]]&gt;50000,Orders[[#This Row],[Status]]="Completed"),"Yes","No")</f>
        <v>No</v>
      </c>
      <c r="R3144" s="1" t="str">
        <f>IF(OR(Orders[[#This Row],[Region]]="Dhaka",Orders[[#This Row],[Region]]="Chattogram"),"Priority","Standard")</f>
        <v>Standard</v>
      </c>
      <c r="S3144" s="1" t="str">
        <f>_xlfn.CONCAT(Orders[[#This Row],[OrderID]],Orders[[#This Row],[CustomerID]],Orders[[#This Row],[Order Value]])</f>
        <v>O01541C00713657.96</v>
      </c>
    </row>
    <row r="3145" spans="1:19" x14ac:dyDescent="0.25">
      <c r="A3145" s="1" t="s">
        <v>3574</v>
      </c>
      <c r="B3145" s="1" t="s">
        <v>468</v>
      </c>
      <c r="C3145" s="1" t="s">
        <v>157</v>
      </c>
      <c r="D3145" s="1" t="str">
        <f>VLOOKUP(C3145,Products[],2,FALSE)</f>
        <v>Snacks Deluxe 862</v>
      </c>
      <c r="E3145" s="1" t="str">
        <f>VLOOKUP(Orders[[#This Row],[ProductID]],Products[],3,FALSE)</f>
        <v>Groceries</v>
      </c>
      <c r="F3145" s="1" t="s">
        <v>59</v>
      </c>
      <c r="G3145" s="1" t="str">
        <f>_xlfn.XLOOKUP(Orders[[#This Row],[CustomerID]],'Customers'!A:A,'Customers'!E:E)</f>
        <v>Corporate</v>
      </c>
      <c r="H3145" s="2">
        <v>45708</v>
      </c>
      <c r="I3145" s="2">
        <v>45714</v>
      </c>
      <c r="J3145">
        <v>16</v>
      </c>
      <c r="K3145">
        <v>4550.99</v>
      </c>
      <c r="L3145">
        <v>0.1</v>
      </c>
      <c r="M3145" s="1" t="s">
        <v>39</v>
      </c>
      <c r="N3145" s="1" t="s">
        <v>15</v>
      </c>
      <c r="O3145" s="1" t="s">
        <v>24</v>
      </c>
      <c r="P3145" s="3">
        <f>Orders[[#This Row],[Quantity]]*Orders[[#This Row],[UnitPrice]]*(1-Orders[[#This Row],[Discount]])</f>
        <v>65534.256000000001</v>
      </c>
      <c r="Q3145" s="1" t="str">
        <f>IF(AND(Orders[[#This Row],[Order Value]]&gt;50000,Orders[[#This Row],[Status]]="Completed"),"Yes","No")</f>
        <v>No</v>
      </c>
      <c r="R3145" s="1" t="str">
        <f>IF(OR(Orders[[#This Row],[Region]]="Dhaka",Orders[[#This Row],[Region]]="Chattogram"),"Priority","Standard")</f>
        <v>Standard</v>
      </c>
      <c r="S3145" s="1" t="str">
        <f>_xlfn.CONCAT(Orders[[#This Row],[OrderID]],Orders[[#This Row],[CustomerID]],Orders[[#This Row],[Order Value]])</f>
        <v>O04891C025565534.256</v>
      </c>
    </row>
    <row r="3146" spans="1:19" x14ac:dyDescent="0.25">
      <c r="A3146" s="1" t="s">
        <v>3575</v>
      </c>
      <c r="B3146" s="1" t="s">
        <v>110</v>
      </c>
      <c r="C3146" s="1" t="s">
        <v>148</v>
      </c>
      <c r="D3146" s="1" t="str">
        <f>VLOOKUP(C3146,Products[],2,FALSE)</f>
        <v>Audio Classic 927</v>
      </c>
      <c r="E3146" s="1" t="str">
        <f>VLOOKUP(Orders[[#This Row],[ProductID]],Products[],3,FALSE)</f>
        <v>Electronics</v>
      </c>
      <c r="F3146" s="1" t="s">
        <v>105</v>
      </c>
      <c r="G3146" s="1" t="str">
        <f>_xlfn.XLOOKUP(Orders[[#This Row],[CustomerID]],'Customers'!A:A,'Customers'!E:E)</f>
        <v>consumer</v>
      </c>
      <c r="H3146" s="2">
        <v>45811</v>
      </c>
      <c r="I3146" s="2">
        <v>45813</v>
      </c>
      <c r="J3146">
        <v>22</v>
      </c>
      <c r="K3146">
        <v>6551.51</v>
      </c>
      <c r="L3146">
        <v>0</v>
      </c>
      <c r="M3146" s="1" t="s">
        <v>43</v>
      </c>
      <c r="N3146" s="1" t="s">
        <v>34</v>
      </c>
      <c r="O3146" s="1" t="s">
        <v>35</v>
      </c>
      <c r="P3146" s="3">
        <f>Orders[[#This Row],[Quantity]]*Orders[[#This Row],[UnitPrice]]*(1-Orders[[#This Row],[Discount]])</f>
        <v>144133.22</v>
      </c>
      <c r="Q3146" s="1" t="str">
        <f>IF(AND(Orders[[#This Row],[Order Value]]&gt;50000,Orders[[#This Row],[Status]]="Completed"),"Yes","No")</f>
        <v>Yes</v>
      </c>
      <c r="R3146" s="1" t="str">
        <f>IF(OR(Orders[[#This Row],[Region]]="Dhaka",Orders[[#This Row],[Region]]="Chattogram"),"Priority","Standard")</f>
        <v>Standard</v>
      </c>
      <c r="S3146" s="1" t="str">
        <f>_xlfn.CONCAT(Orders[[#This Row],[OrderID]],Orders[[#This Row],[CustomerID]],Orders[[#This Row],[Order Value]])</f>
        <v>O05816C0356144133.22</v>
      </c>
    </row>
    <row r="3147" spans="1:19" x14ac:dyDescent="0.25">
      <c r="A3147" s="1" t="s">
        <v>3576</v>
      </c>
      <c r="B3147" s="1" t="s">
        <v>895</v>
      </c>
      <c r="C3147" s="1" t="s">
        <v>270</v>
      </c>
      <c r="D3147" s="1" t="str">
        <f>VLOOKUP(C3147,Products[],2,FALSE)</f>
        <v>Storage Mini 899</v>
      </c>
      <c r="E3147" s="1" t="str">
        <f>VLOOKUP(Orders[[#This Row],[ProductID]],Products[],3,FALSE)</f>
        <v>Furniture</v>
      </c>
      <c r="F3147" s="1" t="s">
        <v>152</v>
      </c>
      <c r="G3147" s="1" t="str">
        <f>_xlfn.XLOOKUP(Orders[[#This Row],[CustomerID]],'Customers'!A:A,'Customers'!E:E)</f>
        <v>SMB</v>
      </c>
      <c r="H3147" s="2">
        <v>45404</v>
      </c>
      <c r="I3147" s="2">
        <v>45413</v>
      </c>
      <c r="J3147">
        <v>18</v>
      </c>
      <c r="K3147">
        <v>692.64</v>
      </c>
      <c r="L3147">
        <v>0.1</v>
      </c>
      <c r="M3147" s="1" t="s">
        <v>14</v>
      </c>
      <c r="N3147" s="1" t="s">
        <v>34</v>
      </c>
      <c r="O3147" s="1" t="s">
        <v>21</v>
      </c>
      <c r="P3147" s="3">
        <f>Orders[[#This Row],[Quantity]]*Orders[[#This Row],[UnitPrice]]*(1-Orders[[#This Row],[Discount]])</f>
        <v>11220.768</v>
      </c>
      <c r="Q3147" s="1" t="str">
        <f>IF(AND(Orders[[#This Row],[Order Value]]&gt;50000,Orders[[#This Row],[Status]]="Completed"),"Yes","No")</f>
        <v>No</v>
      </c>
      <c r="R3147" s="1" t="str">
        <f>IF(OR(Orders[[#This Row],[Region]]="Dhaka",Orders[[#This Row],[Region]]="Chattogram"),"Priority","Standard")</f>
        <v>Standard</v>
      </c>
      <c r="S3147" s="1" t="str">
        <f>_xlfn.CONCAT(Orders[[#This Row],[OrderID]],Orders[[#This Row],[CustomerID]],Orders[[#This Row],[Order Value]])</f>
        <v>O00537C043411220.768</v>
      </c>
    </row>
    <row r="3148" spans="1:19" x14ac:dyDescent="0.25">
      <c r="A3148" s="1" t="s">
        <v>3577</v>
      </c>
      <c r="B3148" s="1" t="s">
        <v>1142</v>
      </c>
      <c r="C3148" s="1" t="s">
        <v>141</v>
      </c>
      <c r="D3148" s="1" t="str">
        <f>VLOOKUP(C3148,Products[],2,FALSE)</f>
        <v>Footwear Deluxe 366</v>
      </c>
      <c r="E3148" s="1" t="str">
        <f>VLOOKUP(Orders[[#This Row],[ProductID]],Products[],3,FALSE)</f>
        <v>Apparel</v>
      </c>
      <c r="F3148" s="1" t="s">
        <v>105</v>
      </c>
      <c r="G3148" s="1" t="str">
        <f>_xlfn.XLOOKUP(Orders[[#This Row],[CustomerID]],'Customers'!A:A,'Customers'!E:E)</f>
        <v>Home Office</v>
      </c>
      <c r="H3148" s="2">
        <v>45735</v>
      </c>
      <c r="I3148" s="2">
        <v>45737</v>
      </c>
      <c r="J3148">
        <v>19</v>
      </c>
      <c r="K3148">
        <v>2060.35</v>
      </c>
      <c r="L3148">
        <v>0.05</v>
      </c>
      <c r="M3148" s="1" t="s">
        <v>43</v>
      </c>
      <c r="N3148" s="1" t="s">
        <v>34</v>
      </c>
      <c r="O3148" s="1" t="s">
        <v>35</v>
      </c>
      <c r="P3148" s="3">
        <f>Orders[[#This Row],[Quantity]]*Orders[[#This Row],[UnitPrice]]*(1-Orders[[#This Row],[Discount]])</f>
        <v>37189.317499999997</v>
      </c>
      <c r="Q3148" s="1" t="str">
        <f>IF(AND(Orders[[#This Row],[Order Value]]&gt;50000,Orders[[#This Row],[Status]]="Completed"),"Yes","No")</f>
        <v>No</v>
      </c>
      <c r="R3148" s="1" t="str">
        <f>IF(OR(Orders[[#This Row],[Region]]="Dhaka",Orders[[#This Row],[Region]]="Chattogram"),"Priority","Standard")</f>
        <v>Standard</v>
      </c>
      <c r="S3148" s="1" t="str">
        <f>_xlfn.CONCAT(Orders[[#This Row],[OrderID]],Orders[[#This Row],[CustomerID]],Orders[[#This Row],[Order Value]])</f>
        <v>O04532C019737189.3175</v>
      </c>
    </row>
    <row r="3149" spans="1:19" x14ac:dyDescent="0.25">
      <c r="A3149" s="1" t="s">
        <v>3578</v>
      </c>
      <c r="B3149" s="1" t="s">
        <v>666</v>
      </c>
      <c r="C3149" s="1" t="s">
        <v>178</v>
      </c>
      <c r="D3149" s="1" t="str">
        <f>VLOOKUP(C3149,Products[],2,FALSE)</f>
        <v>Personal Care Mini 570</v>
      </c>
      <c r="E3149" s="1" t="str">
        <f>VLOOKUP(Orders[[#This Row],[ProductID]],Products[],3,FALSE)</f>
        <v>Groceries</v>
      </c>
      <c r="F3149" s="1" t="s">
        <v>125</v>
      </c>
      <c r="G3149" s="1" t="str">
        <f>_xlfn.XLOOKUP(Orders[[#This Row],[CustomerID]],'Customers'!A:A,'Customers'!E:E)</f>
        <v>Corporate</v>
      </c>
      <c r="H3149" s="2">
        <v>45565</v>
      </c>
      <c r="I3149" s="2">
        <v>45571</v>
      </c>
      <c r="J3149">
        <v>2</v>
      </c>
      <c r="K3149">
        <v>2880.25</v>
      </c>
      <c r="L3149">
        <v>0</v>
      </c>
      <c r="M3149" s="1" t="s">
        <v>14</v>
      </c>
      <c r="N3149" s="1" t="s">
        <v>15</v>
      </c>
      <c r="O3149" s="1" t="s">
        <v>29</v>
      </c>
      <c r="P3149" s="3">
        <f>Orders[[#This Row],[Quantity]]*Orders[[#This Row],[UnitPrice]]*(1-Orders[[#This Row],[Discount]])</f>
        <v>5760.5</v>
      </c>
      <c r="Q3149" s="1" t="str">
        <f>IF(AND(Orders[[#This Row],[Order Value]]&gt;50000,Orders[[#This Row],[Status]]="Completed"),"Yes","No")</f>
        <v>No</v>
      </c>
      <c r="R3149" s="1" t="str">
        <f>IF(OR(Orders[[#This Row],[Region]]="Dhaka",Orders[[#This Row],[Region]]="Chattogram"),"Priority","Standard")</f>
        <v>Standard</v>
      </c>
      <c r="S3149" s="1" t="str">
        <f>_xlfn.CONCAT(Orders[[#This Row],[OrderID]],Orders[[#This Row],[CustomerID]],Orders[[#This Row],[Order Value]])</f>
        <v>O00606C03655760.5</v>
      </c>
    </row>
    <row r="3150" spans="1:19" x14ac:dyDescent="0.25">
      <c r="A3150" s="1" t="s">
        <v>3579</v>
      </c>
      <c r="B3150" s="1" t="s">
        <v>292</v>
      </c>
      <c r="C3150" s="1" t="s">
        <v>22</v>
      </c>
      <c r="D3150" s="1" t="str">
        <f>VLOOKUP(C3150,Products[],2,FALSE)</f>
        <v>Laptops Lite 159</v>
      </c>
      <c r="E3150" s="1" t="str">
        <f>VLOOKUP(Orders[[#This Row],[ProductID]],Products[],3,FALSE)</f>
        <v>Electronics</v>
      </c>
      <c r="F3150" s="1" t="s">
        <v>55</v>
      </c>
      <c r="G3150" s="1" t="str">
        <f>_xlfn.XLOOKUP(Orders[[#This Row],[CustomerID]],'Customers'!A:A,'Customers'!E:E)</f>
        <v>SMB</v>
      </c>
      <c r="H3150" s="2">
        <v>45459</v>
      </c>
      <c r="I3150" s="2">
        <v>45459</v>
      </c>
      <c r="J3150">
        <v>20</v>
      </c>
      <c r="K3150">
        <v>5023.82</v>
      </c>
      <c r="L3150">
        <v>0.15</v>
      </c>
      <c r="M3150" s="1" t="s">
        <v>39</v>
      </c>
      <c r="N3150" s="1" t="s">
        <v>34</v>
      </c>
      <c r="O3150" s="1" t="s">
        <v>35</v>
      </c>
      <c r="P3150" s="3">
        <f>Orders[[#This Row],[Quantity]]*Orders[[#This Row],[UnitPrice]]*(1-Orders[[#This Row],[Discount]])</f>
        <v>85404.939999999988</v>
      </c>
      <c r="Q3150" s="1" t="str">
        <f>IF(AND(Orders[[#This Row],[Order Value]]&gt;50000,Orders[[#This Row],[Status]]="Completed"),"Yes","No")</f>
        <v>Yes</v>
      </c>
      <c r="R3150" s="1" t="str">
        <f>IF(OR(Orders[[#This Row],[Region]]="Dhaka",Orders[[#This Row],[Region]]="Chattogram"),"Priority","Standard")</f>
        <v>Standard</v>
      </c>
      <c r="S3150" s="1" t="str">
        <f>_xlfn.CONCAT(Orders[[#This Row],[OrderID]],Orders[[#This Row],[CustomerID]],Orders[[#This Row],[Order Value]])</f>
        <v>O04415C040685404.94</v>
      </c>
    </row>
    <row r="3151" spans="1:19" x14ac:dyDescent="0.25">
      <c r="A3151" s="1" t="s">
        <v>3580</v>
      </c>
      <c r="B3151" s="1" t="s">
        <v>292</v>
      </c>
      <c r="C3151" s="1" t="s">
        <v>160</v>
      </c>
      <c r="D3151" s="1" t="str">
        <f>VLOOKUP(C3151,Products[],2,FALSE)</f>
        <v>Audio Pro 619</v>
      </c>
      <c r="E3151" s="1" t="str">
        <f>VLOOKUP(Orders[[#This Row],[ProductID]],Products[],3,FALSE)</f>
        <v>Electronics</v>
      </c>
      <c r="F3151" s="1" t="s">
        <v>42</v>
      </c>
      <c r="G3151" s="1" t="str">
        <f>_xlfn.XLOOKUP(Orders[[#This Row],[CustomerID]],'Customers'!A:A,'Customers'!E:E)</f>
        <v>SMB</v>
      </c>
      <c r="H3151" s="2">
        <v>45851</v>
      </c>
      <c r="I3151" s="2">
        <v>45862</v>
      </c>
      <c r="J3151">
        <v>7</v>
      </c>
      <c r="K3151">
        <v>2931.8</v>
      </c>
      <c r="L3151">
        <v>0.15</v>
      </c>
      <c r="M3151" s="1" t="s">
        <v>39</v>
      </c>
      <c r="N3151" s="1" t="s">
        <v>34</v>
      </c>
      <c r="O3151" s="1" t="s">
        <v>24</v>
      </c>
      <c r="P3151" s="3">
        <f>Orders[[#This Row],[Quantity]]*Orders[[#This Row],[UnitPrice]]*(1-Orders[[#This Row],[Discount]])</f>
        <v>17444.210000000003</v>
      </c>
      <c r="Q3151" s="1" t="str">
        <f>IF(AND(Orders[[#This Row],[Order Value]]&gt;50000,Orders[[#This Row],[Status]]="Completed"),"Yes","No")</f>
        <v>No</v>
      </c>
      <c r="R3151" s="1" t="str">
        <f>IF(OR(Orders[[#This Row],[Region]]="Dhaka",Orders[[#This Row],[Region]]="Chattogram"),"Priority","Standard")</f>
        <v>Standard</v>
      </c>
      <c r="S3151" s="1" t="str">
        <f>_xlfn.CONCAT(Orders[[#This Row],[OrderID]],Orders[[#This Row],[CustomerID]],Orders[[#This Row],[Order Value]])</f>
        <v>O01928C040617444.21</v>
      </c>
    </row>
    <row r="3152" spans="1:19" x14ac:dyDescent="0.25">
      <c r="A3152" s="1" t="s">
        <v>3581</v>
      </c>
      <c r="B3152" s="1" t="s">
        <v>1164</v>
      </c>
      <c r="C3152" s="1" t="s">
        <v>230</v>
      </c>
      <c r="D3152" s="1" t="str">
        <f>VLOOKUP(C3152,Products[],2,FALSE)</f>
        <v>Footwear Eco 532</v>
      </c>
      <c r="E3152" s="1" t="str">
        <f>VLOOKUP(Orders[[#This Row],[ProductID]],Products[],3,FALSE)</f>
        <v>Apparel</v>
      </c>
      <c r="F3152" s="1" t="s">
        <v>51</v>
      </c>
      <c r="G3152" s="1" t="str">
        <f>_xlfn.XLOOKUP(Orders[[#This Row],[CustomerID]],'Customers'!A:A,'Customers'!E:E)</f>
        <v>Home Office</v>
      </c>
      <c r="H3152" s="2">
        <v>45661</v>
      </c>
      <c r="I3152" s="2">
        <v>45666</v>
      </c>
      <c r="J3152">
        <v>22</v>
      </c>
      <c r="K3152">
        <v>5185.6899999999996</v>
      </c>
      <c r="L3152">
        <v>0</v>
      </c>
      <c r="M3152" s="1" t="s">
        <v>20</v>
      </c>
      <c r="N3152" s="1" t="s">
        <v>84</v>
      </c>
      <c r="O3152" s="1" t="s">
        <v>24</v>
      </c>
      <c r="P3152" s="3">
        <f>Orders[[#This Row],[Quantity]]*Orders[[#This Row],[UnitPrice]]*(1-Orders[[#This Row],[Discount]])</f>
        <v>114085.18</v>
      </c>
      <c r="Q3152" s="1" t="str">
        <f>IF(AND(Orders[[#This Row],[Order Value]]&gt;50000,Orders[[#This Row],[Status]]="Completed"),"Yes","No")</f>
        <v>No</v>
      </c>
      <c r="R3152" s="1" t="str">
        <f>IF(OR(Orders[[#This Row],[Region]]="Dhaka",Orders[[#This Row],[Region]]="Chattogram"),"Priority","Standard")</f>
        <v>Priority</v>
      </c>
      <c r="S3152" s="1" t="str">
        <f>_xlfn.CONCAT(Orders[[#This Row],[OrderID]],Orders[[#This Row],[CustomerID]],Orders[[#This Row],[Order Value]])</f>
        <v>O01408C0029114085.18</v>
      </c>
    </row>
    <row r="3153" spans="1:19" x14ac:dyDescent="0.25">
      <c r="A3153" s="1" t="s">
        <v>3582</v>
      </c>
      <c r="B3153" s="1" t="s">
        <v>1153</v>
      </c>
      <c r="C3153" s="1" t="s">
        <v>141</v>
      </c>
      <c r="D3153" s="1" t="str">
        <f>VLOOKUP(C3153,Products[],2,FALSE)</f>
        <v>Footwear Deluxe 366</v>
      </c>
      <c r="E3153" s="1" t="str">
        <f>VLOOKUP(Orders[[#This Row],[ProductID]],Products[],3,FALSE)</f>
        <v>Apparel</v>
      </c>
      <c r="F3153" s="1" t="s">
        <v>19</v>
      </c>
      <c r="G3153" s="1" t="str">
        <f>_xlfn.XLOOKUP(Orders[[#This Row],[CustomerID]],'Customers'!A:A,'Customers'!E:E)</f>
        <v>Consumer</v>
      </c>
      <c r="H3153" s="2">
        <v>45683</v>
      </c>
      <c r="I3153" s="2">
        <v>45686</v>
      </c>
      <c r="J3153">
        <v>7</v>
      </c>
      <c r="K3153">
        <v>7635.57</v>
      </c>
      <c r="L3153">
        <v>0.15</v>
      </c>
      <c r="M3153" s="1" t="s">
        <v>43</v>
      </c>
      <c r="N3153" s="1" t="s">
        <v>15</v>
      </c>
      <c r="O3153" s="1" t="s">
        <v>24</v>
      </c>
      <c r="P3153" s="3">
        <f>Orders[[#This Row],[Quantity]]*Orders[[#This Row],[UnitPrice]]*(1-Orders[[#This Row],[Discount]])</f>
        <v>45431.641499999998</v>
      </c>
      <c r="Q3153" s="1" t="str">
        <f>IF(AND(Orders[[#This Row],[Order Value]]&gt;50000,Orders[[#This Row],[Status]]="Completed"),"Yes","No")</f>
        <v>No</v>
      </c>
      <c r="R3153" s="1" t="str">
        <f>IF(OR(Orders[[#This Row],[Region]]="Dhaka",Orders[[#This Row],[Region]]="Chattogram"),"Priority","Standard")</f>
        <v>Standard</v>
      </c>
      <c r="S3153" s="1" t="str">
        <f>_xlfn.CONCAT(Orders[[#This Row],[OrderID]],Orders[[#This Row],[CustomerID]],Orders[[#This Row],[Order Value]])</f>
        <v>O04607C000445431.6415</v>
      </c>
    </row>
    <row r="3154" spans="1:19" x14ac:dyDescent="0.25">
      <c r="A3154" s="1" t="s">
        <v>3583</v>
      </c>
      <c r="B3154" s="1" t="s">
        <v>1010</v>
      </c>
      <c r="C3154" s="1" t="s">
        <v>297</v>
      </c>
      <c r="D3154" s="1" t="str">
        <f>VLOOKUP(C3154,Products[],2,FALSE)</f>
        <v>Household Standard 552</v>
      </c>
      <c r="E3154" s="1" t="str">
        <f>VLOOKUP(Orders[[#This Row],[ProductID]],Products[],3,FALSE)</f>
        <v>Groceries</v>
      </c>
      <c r="F3154" s="1" t="s">
        <v>152</v>
      </c>
      <c r="G3154" s="1" t="str">
        <f>_xlfn.XLOOKUP(Orders[[#This Row],[CustomerID]],'Customers'!A:A,'Customers'!E:E)</f>
        <v>SMB</v>
      </c>
      <c r="H3154" s="2">
        <v>45341</v>
      </c>
      <c r="I3154" s="2">
        <v>45355</v>
      </c>
      <c r="J3154">
        <v>14</v>
      </c>
      <c r="K3154">
        <v>2031.44</v>
      </c>
      <c r="L3154">
        <v>0</v>
      </c>
      <c r="M3154" s="1" t="s">
        <v>39</v>
      </c>
      <c r="N3154" s="1" t="s">
        <v>34</v>
      </c>
      <c r="O3154" s="1" t="s">
        <v>24</v>
      </c>
      <c r="P3154" s="3">
        <f>Orders[[#This Row],[Quantity]]*Orders[[#This Row],[UnitPrice]]*(1-Orders[[#This Row],[Discount]])</f>
        <v>28440.16</v>
      </c>
      <c r="Q3154" s="1" t="str">
        <f>IF(AND(Orders[[#This Row],[Order Value]]&gt;50000,Orders[[#This Row],[Status]]="Completed"),"Yes","No")</f>
        <v>No</v>
      </c>
      <c r="R3154" s="1" t="str">
        <f>IF(OR(Orders[[#This Row],[Region]]="Dhaka",Orders[[#This Row],[Region]]="Chattogram"),"Priority","Standard")</f>
        <v>Standard</v>
      </c>
      <c r="S3154" s="1" t="str">
        <f>_xlfn.CONCAT(Orders[[#This Row],[OrderID]],Orders[[#This Row],[CustomerID]],Orders[[#This Row],[Order Value]])</f>
        <v>O05667C019428440.16</v>
      </c>
    </row>
    <row r="3155" spans="1:19" x14ac:dyDescent="0.25">
      <c r="A3155" s="1" t="s">
        <v>3584</v>
      </c>
      <c r="B3155" s="1" t="s">
        <v>674</v>
      </c>
      <c r="C3155" s="1" t="s">
        <v>62</v>
      </c>
      <c r="D3155" s="1" t="str">
        <f>VLOOKUP(C3155,Products[],2,FALSE)</f>
        <v>Mobile Accessories Lite 346</v>
      </c>
      <c r="E3155" s="1" t="str">
        <f>VLOOKUP(Orders[[#This Row],[ProductID]],Products[],3,FALSE)</f>
        <v>Electronics</v>
      </c>
      <c r="F3155" s="1" t="s">
        <v>51</v>
      </c>
      <c r="G3155" s="1" t="str">
        <f>_xlfn.XLOOKUP(Orders[[#This Row],[CustomerID]],'Customers'!A:A,'Customers'!E:E)</f>
        <v>SMB</v>
      </c>
      <c r="H3155" s="2">
        <v>45610</v>
      </c>
      <c r="I3155" s="2">
        <v>45619</v>
      </c>
      <c r="J3155">
        <v>23</v>
      </c>
      <c r="K3155">
        <v>4386.83</v>
      </c>
      <c r="L3155">
        <v>0</v>
      </c>
      <c r="M3155" s="1" t="s">
        <v>39</v>
      </c>
      <c r="N3155" s="1" t="s">
        <v>28</v>
      </c>
      <c r="O3155" s="1" t="s">
        <v>24</v>
      </c>
      <c r="P3155" s="3">
        <f>Orders[[#This Row],[Quantity]]*Orders[[#This Row],[UnitPrice]]*(1-Orders[[#This Row],[Discount]])</f>
        <v>100897.09</v>
      </c>
      <c r="Q3155" s="1" t="str">
        <f>IF(AND(Orders[[#This Row],[Order Value]]&gt;50000,Orders[[#This Row],[Status]]="Completed"),"Yes","No")</f>
        <v>No</v>
      </c>
      <c r="R3155" s="1" t="str">
        <f>IF(OR(Orders[[#This Row],[Region]]="Dhaka",Orders[[#This Row],[Region]]="Chattogram"),"Priority","Standard")</f>
        <v>Standard</v>
      </c>
      <c r="S3155" s="1" t="str">
        <f>_xlfn.CONCAT(Orders[[#This Row],[OrderID]],Orders[[#This Row],[CustomerID]],Orders[[#This Row],[Order Value]])</f>
        <v>O03243C0206100897.09</v>
      </c>
    </row>
    <row r="3156" spans="1:19" x14ac:dyDescent="0.25">
      <c r="A3156" s="1" t="s">
        <v>3585</v>
      </c>
      <c r="B3156" s="1" t="s">
        <v>373</v>
      </c>
      <c r="C3156" s="1" t="s">
        <v>157</v>
      </c>
      <c r="D3156" s="1" t="str">
        <f>VLOOKUP(C3156,Products[],2,FALSE)</f>
        <v>Snacks Deluxe 862</v>
      </c>
      <c r="E3156" s="1" t="str">
        <f>VLOOKUP(Orders[[#This Row],[ProductID]],Products[],3,FALSE)</f>
        <v>Groceries</v>
      </c>
      <c r="F3156" s="1" t="s">
        <v>82</v>
      </c>
      <c r="G3156" s="1" t="str">
        <f>_xlfn.XLOOKUP(Orders[[#This Row],[CustomerID]],'Customers'!A:A,'Customers'!E:E)</f>
        <v>Corporate</v>
      </c>
      <c r="H3156" s="2">
        <v>45817</v>
      </c>
      <c r="I3156" s="2">
        <v>45826</v>
      </c>
      <c r="J3156">
        <v>18</v>
      </c>
      <c r="K3156">
        <v>3482.54</v>
      </c>
      <c r="L3156">
        <v>0.15</v>
      </c>
      <c r="M3156" s="1" t="s">
        <v>14</v>
      </c>
      <c r="N3156" s="1" t="s">
        <v>34</v>
      </c>
      <c r="O3156" s="1" t="s">
        <v>24</v>
      </c>
      <c r="P3156" s="3">
        <f>Orders[[#This Row],[Quantity]]*Orders[[#This Row],[UnitPrice]]*(1-Orders[[#This Row],[Discount]])</f>
        <v>53282.862000000001</v>
      </c>
      <c r="Q3156" s="1" t="str">
        <f>IF(AND(Orders[[#This Row],[Order Value]]&gt;50000,Orders[[#This Row],[Status]]="Completed"),"Yes","No")</f>
        <v>Yes</v>
      </c>
      <c r="R3156" s="1" t="str">
        <f>IF(OR(Orders[[#This Row],[Region]]="Dhaka",Orders[[#This Row],[Region]]="Chattogram"),"Priority","Standard")</f>
        <v>Standard</v>
      </c>
      <c r="S3156" s="1" t="str">
        <f>_xlfn.CONCAT(Orders[[#This Row],[OrderID]],Orders[[#This Row],[CustomerID]],Orders[[#This Row],[Order Value]])</f>
        <v>O00381C002553282.862</v>
      </c>
    </row>
    <row r="3157" spans="1:19" x14ac:dyDescent="0.25">
      <c r="A3157" s="1" t="s">
        <v>3586</v>
      </c>
      <c r="B3157" s="1" t="s">
        <v>40</v>
      </c>
      <c r="C3157" s="1" t="s">
        <v>297</v>
      </c>
      <c r="D3157" s="1" t="str">
        <f>VLOOKUP(C3157,Products[],2,FALSE)</f>
        <v>Household Standard 552</v>
      </c>
      <c r="E3157" s="1" t="str">
        <f>VLOOKUP(Orders[[#This Row],[ProductID]],Products[],3,FALSE)</f>
        <v>Groceries</v>
      </c>
      <c r="F3157" s="1" t="s">
        <v>82</v>
      </c>
      <c r="G3157" s="1" t="str">
        <f>_xlfn.XLOOKUP(Orders[[#This Row],[CustomerID]],'Customers'!A:A,'Customers'!E:E)</f>
        <v>Home Office</v>
      </c>
      <c r="H3157" s="2">
        <v>45649</v>
      </c>
      <c r="I3157" s="2">
        <v>45655</v>
      </c>
      <c r="J3157">
        <v>8</v>
      </c>
      <c r="K3157">
        <v>6639.15</v>
      </c>
      <c r="L3157">
        <v>0</v>
      </c>
      <c r="M3157" s="1" t="s">
        <v>20</v>
      </c>
      <c r="N3157" s="1" t="s">
        <v>34</v>
      </c>
      <c r="O3157" s="1" t="s">
        <v>35</v>
      </c>
      <c r="P3157" s="3">
        <f>Orders[[#This Row],[Quantity]]*Orders[[#This Row],[UnitPrice]]*(1-Orders[[#This Row],[Discount]])</f>
        <v>53113.2</v>
      </c>
      <c r="Q3157" s="1" t="str">
        <f>IF(AND(Orders[[#This Row],[Order Value]]&gt;50000,Orders[[#This Row],[Status]]="Completed"),"Yes","No")</f>
        <v>Yes</v>
      </c>
      <c r="R3157" s="1" t="str">
        <f>IF(OR(Orders[[#This Row],[Region]]="Dhaka",Orders[[#This Row],[Region]]="Chattogram"),"Priority","Standard")</f>
        <v>Priority</v>
      </c>
      <c r="S3157" s="1" t="str">
        <f>_xlfn.CONCAT(Orders[[#This Row],[OrderID]],Orders[[#This Row],[CustomerID]],Orders[[#This Row],[Order Value]])</f>
        <v>O01250C023353113.2</v>
      </c>
    </row>
    <row r="3158" spans="1:19" x14ac:dyDescent="0.25">
      <c r="A3158" s="1" t="s">
        <v>3587</v>
      </c>
      <c r="B3158" s="1" t="s">
        <v>818</v>
      </c>
      <c r="C3158" s="1" t="s">
        <v>104</v>
      </c>
      <c r="D3158" s="1" t="str">
        <f>VLOOKUP(C3158,Products[],2,FALSE)</f>
        <v>Audio Prime 238</v>
      </c>
      <c r="E3158" s="1" t="str">
        <f>VLOOKUP(Orders[[#This Row],[ProductID]],Products[],3,FALSE)</f>
        <v>Electronics</v>
      </c>
      <c r="F3158" s="1" t="s">
        <v>82</v>
      </c>
      <c r="G3158" s="1" t="str">
        <f>_xlfn.XLOOKUP(Orders[[#This Row],[CustomerID]],'Customers'!A:A,'Customers'!E:E)</f>
        <v>SMB</v>
      </c>
      <c r="H3158" s="2">
        <v>45328</v>
      </c>
      <c r="I3158" s="2">
        <v>45329</v>
      </c>
      <c r="J3158">
        <v>11</v>
      </c>
      <c r="K3158">
        <v>558.51</v>
      </c>
      <c r="L3158">
        <v>0.15</v>
      </c>
      <c r="M3158" s="1" t="s">
        <v>43</v>
      </c>
      <c r="N3158" s="1" t="s">
        <v>34</v>
      </c>
      <c r="O3158" s="1" t="s">
        <v>24</v>
      </c>
      <c r="P3158" s="3">
        <f>Orders[[#This Row],[Quantity]]*Orders[[#This Row],[UnitPrice]]*(1-Orders[[#This Row],[Discount]])</f>
        <v>5222.0684999999994</v>
      </c>
      <c r="Q3158" s="1" t="str">
        <f>IF(AND(Orders[[#This Row],[Order Value]]&gt;50000,Orders[[#This Row],[Status]]="Completed"),"Yes","No")</f>
        <v>No</v>
      </c>
      <c r="R3158" s="1" t="str">
        <f>IF(OR(Orders[[#This Row],[Region]]="Dhaka",Orders[[#This Row],[Region]]="Chattogram"),"Priority","Standard")</f>
        <v>Standard</v>
      </c>
      <c r="S3158" s="1" t="str">
        <f>_xlfn.CONCAT(Orders[[#This Row],[OrderID]],Orders[[#This Row],[CustomerID]],Orders[[#This Row],[Order Value]])</f>
        <v>O03103C02355222.0685</v>
      </c>
    </row>
    <row r="3159" spans="1:19" x14ac:dyDescent="0.25">
      <c r="A3159" s="1" t="s">
        <v>3588</v>
      </c>
      <c r="B3159" s="1" t="s">
        <v>1029</v>
      </c>
      <c r="C3159" s="1" t="s">
        <v>174</v>
      </c>
      <c r="D3159" s="1" t="str">
        <f>VLOOKUP(C3159,Products[],2,FALSE)</f>
        <v>Women Eco 309</v>
      </c>
      <c r="E3159" s="1" t="str">
        <f>VLOOKUP(Orders[[#This Row],[ProductID]],Products[],3,FALSE)</f>
        <v>Apparel</v>
      </c>
      <c r="F3159" s="1" t="s">
        <v>82</v>
      </c>
      <c r="G3159" s="1" t="str">
        <f>_xlfn.XLOOKUP(Orders[[#This Row],[CustomerID]],'Customers'!A:A,'Customers'!E:E)</f>
        <v>Corporate</v>
      </c>
      <c r="H3159" s="2">
        <v>45467</v>
      </c>
      <c r="I3159" s="2">
        <v>45468</v>
      </c>
      <c r="J3159">
        <v>6</v>
      </c>
      <c r="K3159">
        <v>3930.43</v>
      </c>
      <c r="L3159">
        <v>0</v>
      </c>
      <c r="M3159" s="1" t="s">
        <v>14</v>
      </c>
      <c r="N3159" s="1" t="s">
        <v>84</v>
      </c>
      <c r="O3159" s="1" t="s">
        <v>29</v>
      </c>
      <c r="P3159" s="3">
        <f>Orders[[#This Row],[Quantity]]*Orders[[#This Row],[UnitPrice]]*(1-Orders[[#This Row],[Discount]])</f>
        <v>23582.579999999998</v>
      </c>
      <c r="Q3159" s="1" t="str">
        <f>IF(AND(Orders[[#This Row],[Order Value]]&gt;50000,Orders[[#This Row],[Status]]="Completed"),"Yes","No")</f>
        <v>No</v>
      </c>
      <c r="R3159" s="1" t="str">
        <f>IF(OR(Orders[[#This Row],[Region]]="Dhaka",Orders[[#This Row],[Region]]="Chattogram"),"Priority","Standard")</f>
        <v>Standard</v>
      </c>
      <c r="S3159" s="1" t="str">
        <f>_xlfn.CONCAT(Orders[[#This Row],[OrderID]],Orders[[#This Row],[CustomerID]],Orders[[#This Row],[Order Value]])</f>
        <v>O04724C020823582.58</v>
      </c>
    </row>
    <row r="3160" spans="1:19" hidden="1" x14ac:dyDescent="0.25">
      <c r="A3160" s="1" t="s">
        <v>3589</v>
      </c>
      <c r="B3160" s="1" t="s">
        <v>754</v>
      </c>
      <c r="C3160" s="1" t="s">
        <v>181</v>
      </c>
      <c r="D3160" s="1" t="e">
        <f>VLOOKUP(C3160,Products[],2,FALSE)</f>
        <v>#N/A</v>
      </c>
      <c r="E3160" s="1" t="e">
        <f>VLOOKUP(Orders[[#This Row],[ProductID]],Products[],3,FALSE)</f>
        <v>#N/A</v>
      </c>
      <c r="F3160" s="1" t="s">
        <v>19</v>
      </c>
      <c r="G3160" s="1" t="str">
        <f>_xlfn.XLOOKUP(Orders[[#This Row],[CustomerID]],'Customers'!A:A,'Customers'!E:E)</f>
        <v>SMB</v>
      </c>
      <c r="H3160" s="2">
        <v>45737</v>
      </c>
      <c r="I3160" s="2">
        <v>45735</v>
      </c>
      <c r="J3160">
        <v>1</v>
      </c>
      <c r="K3160">
        <v>1478.26</v>
      </c>
      <c r="L3160">
        <v>0.05</v>
      </c>
      <c r="M3160" s="1" t="s">
        <v>14</v>
      </c>
      <c r="N3160" s="1" t="s">
        <v>28</v>
      </c>
      <c r="O3160" s="1" t="s">
        <v>24</v>
      </c>
      <c r="P3160" s="3">
        <f>Orders[[#This Row],[Quantity]]*Orders[[#This Row],[UnitPrice]]*(1-Orders[[#This Row],[Discount]])</f>
        <v>1404.347</v>
      </c>
      <c r="Q3160" s="1" t="str">
        <f>IF(AND(Orders[[#This Row],[Order Value]]&gt;50000,Orders[[#This Row],[Status]]="Completed"),"Yes","No")</f>
        <v>No</v>
      </c>
      <c r="R3160" s="1" t="str">
        <f>IF(OR(Orders[[#This Row],[Region]]="Dhaka",Orders[[#This Row],[Region]]="Chattogram"),"Priority","Standard")</f>
        <v>Standard</v>
      </c>
      <c r="S3160" s="1" t="str">
        <f>_xlfn.CONCAT(Orders[[#This Row],[OrderID]],Orders[[#This Row],[CustomerID]],Orders[[#This Row],[Order Value]])</f>
        <v>O03601C03451404.347</v>
      </c>
    </row>
    <row r="3161" spans="1:19" x14ac:dyDescent="0.25">
      <c r="A3161" s="1" t="s">
        <v>3590</v>
      </c>
      <c r="B3161" s="1" t="s">
        <v>564</v>
      </c>
      <c r="C3161" s="1" t="s">
        <v>473</v>
      </c>
      <c r="D3161" s="1" t="str">
        <f>VLOOKUP(C3161,Products[],2,FALSE)</f>
        <v>Laptops Prime 770</v>
      </c>
      <c r="E3161" s="1" t="str">
        <f>VLOOKUP(Orders[[#This Row],[ProductID]],Products[],3,FALSE)</f>
        <v>Electronics</v>
      </c>
      <c r="F3161" s="1" t="s">
        <v>19</v>
      </c>
      <c r="G3161" s="1" t="str">
        <f>_xlfn.XLOOKUP(Orders[[#This Row],[CustomerID]],'Customers'!A:A,'Customers'!E:E)</f>
        <v>Home Office</v>
      </c>
      <c r="H3161" s="2">
        <v>45981</v>
      </c>
      <c r="I3161" s="2">
        <v>45980</v>
      </c>
      <c r="J3161">
        <v>3</v>
      </c>
      <c r="K3161">
        <v>7574.04</v>
      </c>
      <c r="L3161">
        <v>0.2</v>
      </c>
      <c r="M3161" s="1" t="s">
        <v>52</v>
      </c>
      <c r="N3161" s="1" t="s">
        <v>28</v>
      </c>
      <c r="O3161" s="1" t="s">
        <v>35</v>
      </c>
      <c r="P3161" s="3">
        <f>Orders[[#This Row],[Quantity]]*Orders[[#This Row],[UnitPrice]]*(1-Orders[[#This Row],[Discount]])</f>
        <v>18177.696</v>
      </c>
      <c r="Q3161" s="1" t="str">
        <f>IF(AND(Orders[[#This Row],[Order Value]]&gt;50000,Orders[[#This Row],[Status]]="Completed"),"Yes","No")</f>
        <v>No</v>
      </c>
      <c r="R3161" s="1" t="str">
        <f>IF(OR(Orders[[#This Row],[Region]]="Dhaka",Orders[[#This Row],[Region]]="Chattogram"),"Priority","Standard")</f>
        <v>Priority</v>
      </c>
      <c r="S3161" s="1" t="str">
        <f>_xlfn.CONCAT(Orders[[#This Row],[OrderID]],Orders[[#This Row],[CustomerID]],Orders[[#This Row],[Order Value]])</f>
        <v>O05043C031218177.696</v>
      </c>
    </row>
    <row r="3162" spans="1:19" x14ac:dyDescent="0.25">
      <c r="A3162" s="1" t="s">
        <v>3591</v>
      </c>
      <c r="B3162" s="1" t="s">
        <v>198</v>
      </c>
      <c r="C3162" s="1" t="s">
        <v>121</v>
      </c>
      <c r="D3162" s="1" t="str">
        <f>VLOOKUP(C3162,Products[],2,FALSE)</f>
        <v>Storage Max 865</v>
      </c>
      <c r="E3162" s="1" t="str">
        <f>VLOOKUP(Orders[[#This Row],[ProductID]],Products[],3,FALSE)</f>
        <v>Furniture</v>
      </c>
      <c r="F3162" s="1" t="s">
        <v>152</v>
      </c>
      <c r="G3162" s="1" t="str">
        <f>_xlfn.XLOOKUP(Orders[[#This Row],[CustomerID]],'Customers'!A:A,'Customers'!E:E)</f>
        <v>Home Office</v>
      </c>
      <c r="H3162" s="2">
        <v>45946</v>
      </c>
      <c r="I3162" s="2">
        <v>45957</v>
      </c>
      <c r="J3162">
        <v>12</v>
      </c>
      <c r="K3162">
        <v>7164.89</v>
      </c>
      <c r="L3162">
        <v>0.15</v>
      </c>
      <c r="M3162" s="1" t="s">
        <v>52</v>
      </c>
      <c r="N3162" s="1" t="s">
        <v>84</v>
      </c>
      <c r="O3162" s="1" t="s">
        <v>24</v>
      </c>
      <c r="P3162" s="3">
        <f>Orders[[#This Row],[Quantity]]*Orders[[#This Row],[UnitPrice]]*(1-Orders[[#This Row],[Discount]])</f>
        <v>73081.878000000012</v>
      </c>
      <c r="Q3162" s="1" t="str">
        <f>IF(AND(Orders[[#This Row],[Order Value]]&gt;50000,Orders[[#This Row],[Status]]="Completed"),"Yes","No")</f>
        <v>No</v>
      </c>
      <c r="R3162" s="1" t="str">
        <f>IF(OR(Orders[[#This Row],[Region]]="Dhaka",Orders[[#This Row],[Region]]="Chattogram"),"Priority","Standard")</f>
        <v>Priority</v>
      </c>
      <c r="S3162" s="1" t="str">
        <f>_xlfn.CONCAT(Orders[[#This Row],[OrderID]],Orders[[#This Row],[CustomerID]],Orders[[#This Row],[Order Value]])</f>
        <v>O01594C004673081.878</v>
      </c>
    </row>
    <row r="3163" spans="1:19" x14ac:dyDescent="0.25">
      <c r="A3163" s="1" t="s">
        <v>3592</v>
      </c>
      <c r="B3163" s="1" t="s">
        <v>57</v>
      </c>
      <c r="C3163" s="1" t="s">
        <v>102</v>
      </c>
      <c r="D3163" s="1" t="str">
        <f>VLOOKUP(C3163,Products[],2,FALSE)</f>
        <v>Pens Mini 821</v>
      </c>
      <c r="E3163" s="1" t="str">
        <f>VLOOKUP(Orders[[#This Row],[ProductID]],Products[],3,FALSE)</f>
        <v>Office Supplies</v>
      </c>
      <c r="F3163" s="1" t="s">
        <v>125</v>
      </c>
      <c r="G3163" s="1" t="str">
        <f>_xlfn.XLOOKUP(Orders[[#This Row],[CustomerID]],'Customers'!A:A,'Customers'!E:E)</f>
        <v>Home Office</v>
      </c>
      <c r="H3163" s="2">
        <v>45980</v>
      </c>
      <c r="I3163" s="2">
        <v>45991</v>
      </c>
      <c r="J3163">
        <v>12</v>
      </c>
      <c r="K3163">
        <v>5818.06</v>
      </c>
      <c r="L3163">
        <v>0</v>
      </c>
      <c r="M3163" s="1" t="s">
        <v>39</v>
      </c>
      <c r="N3163" s="1" t="s">
        <v>34</v>
      </c>
      <c r="O3163" s="1" t="s">
        <v>35</v>
      </c>
      <c r="P3163" s="3">
        <f>Orders[[#This Row],[Quantity]]*Orders[[#This Row],[UnitPrice]]*(1-Orders[[#This Row],[Discount]])</f>
        <v>69816.72</v>
      </c>
      <c r="Q3163" s="1" t="str">
        <f>IF(AND(Orders[[#This Row],[Order Value]]&gt;50000,Orders[[#This Row],[Status]]="Completed"),"Yes","No")</f>
        <v>Yes</v>
      </c>
      <c r="R3163" s="1" t="str">
        <f>IF(OR(Orders[[#This Row],[Region]]="Dhaka",Orders[[#This Row],[Region]]="Chattogram"),"Priority","Standard")</f>
        <v>Standard</v>
      </c>
      <c r="S3163" s="1" t="str">
        <f>_xlfn.CONCAT(Orders[[#This Row],[OrderID]],Orders[[#This Row],[CustomerID]],Orders[[#This Row],[Order Value]])</f>
        <v>O04962C044369816.72</v>
      </c>
    </row>
    <row r="3164" spans="1:19" x14ac:dyDescent="0.25">
      <c r="A3164" s="1" t="s">
        <v>3593</v>
      </c>
      <c r="B3164" s="1" t="s">
        <v>1099</v>
      </c>
      <c r="C3164" s="1" t="s">
        <v>194</v>
      </c>
      <c r="D3164" s="1" t="str">
        <f>VLOOKUP(C3164,Products[],2,FALSE)</f>
        <v>Pens Mini 388</v>
      </c>
      <c r="E3164" s="1" t="str">
        <f>VLOOKUP(Orders[[#This Row],[ProductID]],Products[],3,FALSE)</f>
        <v>Office Supplies</v>
      </c>
      <c r="F3164" s="1" t="s">
        <v>33</v>
      </c>
      <c r="G3164" s="1" t="str">
        <f>_xlfn.XLOOKUP(Orders[[#This Row],[CustomerID]],'Customers'!A:A,'Customers'!E:E)</f>
        <v>SMB</v>
      </c>
      <c r="H3164" s="2">
        <v>45861</v>
      </c>
      <c r="I3164" s="2">
        <v>45868</v>
      </c>
      <c r="J3164">
        <v>22</v>
      </c>
      <c r="K3164">
        <v>6766.47</v>
      </c>
      <c r="L3164">
        <v>0.05</v>
      </c>
      <c r="M3164" s="1" t="s">
        <v>20</v>
      </c>
      <c r="N3164" s="1" t="s">
        <v>84</v>
      </c>
      <c r="O3164" s="1" t="s">
        <v>24</v>
      </c>
      <c r="P3164" s="3">
        <f>Orders[[#This Row],[Quantity]]*Orders[[#This Row],[UnitPrice]]*(1-Orders[[#This Row],[Discount]])</f>
        <v>141419.223</v>
      </c>
      <c r="Q3164" s="1" t="str">
        <f>IF(AND(Orders[[#This Row],[Order Value]]&gt;50000,Orders[[#This Row],[Status]]="Completed"),"Yes","No")</f>
        <v>No</v>
      </c>
      <c r="R3164" s="1" t="str">
        <f>IF(OR(Orders[[#This Row],[Region]]="Dhaka",Orders[[#This Row],[Region]]="Chattogram"),"Priority","Standard")</f>
        <v>Priority</v>
      </c>
      <c r="S3164" s="1" t="str">
        <f>_xlfn.CONCAT(Orders[[#This Row],[OrderID]],Orders[[#This Row],[CustomerID]],Orders[[#This Row],[Order Value]])</f>
        <v>O04797C0117141419.223</v>
      </c>
    </row>
    <row r="3165" spans="1:19" x14ac:dyDescent="0.25">
      <c r="A3165" s="1" t="s">
        <v>3594</v>
      </c>
      <c r="B3165" s="1" t="s">
        <v>534</v>
      </c>
      <c r="C3165" s="1" t="s">
        <v>148</v>
      </c>
      <c r="D3165" s="1" t="str">
        <f>VLOOKUP(C3165,Products[],2,FALSE)</f>
        <v>Audio Classic 927</v>
      </c>
      <c r="E3165" s="1" t="str">
        <f>VLOOKUP(Orders[[#This Row],[ProductID]],Products[],3,FALSE)</f>
        <v>Electronics</v>
      </c>
      <c r="F3165" s="1" t="s">
        <v>55</v>
      </c>
      <c r="G3165" s="1" t="str">
        <f>_xlfn.XLOOKUP(Orders[[#This Row],[CustomerID]],'Customers'!A:A,'Customers'!E:E)</f>
        <v>Home Office</v>
      </c>
      <c r="H3165" s="2">
        <v>45760</v>
      </c>
      <c r="I3165" s="2">
        <v>45772</v>
      </c>
      <c r="J3165">
        <v>12</v>
      </c>
      <c r="K3165">
        <v>3416.15</v>
      </c>
      <c r="L3165">
        <v>0.2</v>
      </c>
      <c r="M3165" s="1" t="s">
        <v>52</v>
      </c>
      <c r="N3165" s="1" t="s">
        <v>84</v>
      </c>
      <c r="O3165" s="1" t="s">
        <v>29</v>
      </c>
      <c r="P3165" s="3">
        <f>Orders[[#This Row],[Quantity]]*Orders[[#This Row],[UnitPrice]]*(1-Orders[[#This Row],[Discount]])</f>
        <v>32795.040000000001</v>
      </c>
      <c r="Q3165" s="1" t="str">
        <f>IF(AND(Orders[[#This Row],[Order Value]]&gt;50000,Orders[[#This Row],[Status]]="Completed"),"Yes","No")</f>
        <v>No</v>
      </c>
      <c r="R3165" s="1" t="str">
        <f>IF(OR(Orders[[#This Row],[Region]]="Dhaka",Orders[[#This Row],[Region]]="Chattogram"),"Priority","Standard")</f>
        <v>Priority</v>
      </c>
      <c r="S3165" s="1" t="str">
        <f>_xlfn.CONCAT(Orders[[#This Row],[OrderID]],Orders[[#This Row],[CustomerID]],Orders[[#This Row],[Order Value]])</f>
        <v>O00718C038832795.04</v>
      </c>
    </row>
    <row r="3166" spans="1:19" x14ac:dyDescent="0.25">
      <c r="A3166" s="1" t="s">
        <v>3595</v>
      </c>
      <c r="B3166" s="1" t="s">
        <v>61</v>
      </c>
      <c r="C3166" s="1" t="s">
        <v>111</v>
      </c>
      <c r="D3166" s="1" t="str">
        <f>VLOOKUP(C3166,Products[],2,FALSE)</f>
        <v>Footwear Eco 867</v>
      </c>
      <c r="E3166" s="1" t="str">
        <f>VLOOKUP(Orders[[#This Row],[ProductID]],Products[],3,FALSE)</f>
        <v>Apparel</v>
      </c>
      <c r="F3166" s="1" t="s">
        <v>33</v>
      </c>
      <c r="G3166" s="1" t="str">
        <f>_xlfn.XLOOKUP(Orders[[#This Row],[CustomerID]],'Customers'!A:A,'Customers'!E:E)</f>
        <v>SMB</v>
      </c>
      <c r="H3166" s="2">
        <v>45611</v>
      </c>
      <c r="I3166" s="2">
        <v>45620</v>
      </c>
      <c r="J3166">
        <v>11</v>
      </c>
      <c r="K3166">
        <v>1334.31</v>
      </c>
      <c r="L3166">
        <v>0.1</v>
      </c>
      <c r="M3166" s="1" t="s">
        <v>43</v>
      </c>
      <c r="N3166" s="1" t="s">
        <v>84</v>
      </c>
      <c r="O3166" s="1" t="s">
        <v>21</v>
      </c>
      <c r="P3166" s="3">
        <f>Orders[[#This Row],[Quantity]]*Orders[[#This Row],[UnitPrice]]*(1-Orders[[#This Row],[Discount]])</f>
        <v>13209.669</v>
      </c>
      <c r="Q3166" s="1" t="str">
        <f>IF(AND(Orders[[#This Row],[Order Value]]&gt;50000,Orders[[#This Row],[Status]]="Completed"),"Yes","No")</f>
        <v>No</v>
      </c>
      <c r="R3166" s="1" t="str">
        <f>IF(OR(Orders[[#This Row],[Region]]="Dhaka",Orders[[#This Row],[Region]]="Chattogram"),"Priority","Standard")</f>
        <v>Standard</v>
      </c>
      <c r="S3166" s="1" t="str">
        <f>_xlfn.CONCAT(Orders[[#This Row],[OrderID]],Orders[[#This Row],[CustomerID]],Orders[[#This Row],[Order Value]])</f>
        <v>O01239C038013209.669</v>
      </c>
    </row>
    <row r="3167" spans="1:19" x14ac:dyDescent="0.25">
      <c r="A3167" s="1" t="s">
        <v>3596</v>
      </c>
      <c r="B3167" s="1" t="s">
        <v>482</v>
      </c>
      <c r="C3167" s="1" t="s">
        <v>218</v>
      </c>
      <c r="D3167" s="1" t="str">
        <f>VLOOKUP(C3167,Products[],2,FALSE)</f>
        <v>Kids Eco 762</v>
      </c>
      <c r="E3167" s="1" t="str">
        <f>VLOOKUP(Orders[[#This Row],[ProductID]],Products[],3,FALSE)</f>
        <v>Apparel</v>
      </c>
      <c r="F3167" s="1" t="s">
        <v>79</v>
      </c>
      <c r="G3167" s="1" t="str">
        <f>_xlfn.XLOOKUP(Orders[[#This Row],[CustomerID]],'Customers'!A:A,'Customers'!E:E)</f>
        <v>SMB</v>
      </c>
      <c r="H3167" s="2">
        <v>45413</v>
      </c>
      <c r="I3167" s="2">
        <v>45427</v>
      </c>
      <c r="J3167">
        <v>16</v>
      </c>
      <c r="K3167">
        <v>2522.88</v>
      </c>
      <c r="L3167">
        <v>0</v>
      </c>
      <c r="M3167" s="1" t="s">
        <v>43</v>
      </c>
      <c r="N3167" s="1" t="s">
        <v>15</v>
      </c>
      <c r="O3167" s="1" t="s">
        <v>24</v>
      </c>
      <c r="P3167" s="3">
        <f>Orders[[#This Row],[Quantity]]*Orders[[#This Row],[UnitPrice]]*(1-Orders[[#This Row],[Discount]])</f>
        <v>40366.080000000002</v>
      </c>
      <c r="Q3167" s="1" t="str">
        <f>IF(AND(Orders[[#This Row],[Order Value]]&gt;50000,Orders[[#This Row],[Status]]="Completed"),"Yes","No")</f>
        <v>No</v>
      </c>
      <c r="R3167" s="1" t="str">
        <f>IF(OR(Orders[[#This Row],[Region]]="Dhaka",Orders[[#This Row],[Region]]="Chattogram"),"Priority","Standard")</f>
        <v>Standard</v>
      </c>
      <c r="S3167" s="1" t="str">
        <f>_xlfn.CONCAT(Orders[[#This Row],[OrderID]],Orders[[#This Row],[CustomerID]],Orders[[#This Row],[Order Value]])</f>
        <v>O03906C046740366.08</v>
      </c>
    </row>
    <row r="3168" spans="1:19" x14ac:dyDescent="0.25">
      <c r="A3168" s="1" t="s">
        <v>3597</v>
      </c>
      <c r="B3168" s="1" t="s">
        <v>487</v>
      </c>
      <c r="C3168" s="1" t="s">
        <v>18</v>
      </c>
      <c r="D3168" s="1" t="str">
        <f>VLOOKUP(C3168,Products[],2,FALSE)</f>
        <v>Labels Deluxe 800</v>
      </c>
      <c r="E3168" s="1" t="str">
        <f>VLOOKUP(Orders[[#This Row],[ProductID]],Products[],3,FALSE)</f>
        <v>Office Supplies</v>
      </c>
      <c r="F3168" s="1" t="s">
        <v>13</v>
      </c>
      <c r="G3168" s="1" t="str">
        <f>_xlfn.XLOOKUP(Orders[[#This Row],[CustomerID]],'Customers'!A:A,'Customers'!E:E)</f>
        <v>Consumer</v>
      </c>
      <c r="H3168" s="2">
        <v>45598</v>
      </c>
      <c r="I3168" s="2">
        <v>45598</v>
      </c>
      <c r="J3168">
        <v>15</v>
      </c>
      <c r="K3168">
        <v>304.31</v>
      </c>
      <c r="L3168">
        <v>0</v>
      </c>
      <c r="M3168" s="1" t="s">
        <v>39</v>
      </c>
      <c r="N3168" s="1" t="s">
        <v>84</v>
      </c>
      <c r="O3168" s="1" t="s">
        <v>21</v>
      </c>
      <c r="P3168" s="3">
        <f>Orders[[#This Row],[Quantity]]*Orders[[#This Row],[UnitPrice]]*(1-Orders[[#This Row],[Discount]])</f>
        <v>4564.6499999999996</v>
      </c>
      <c r="Q3168" s="1" t="str">
        <f>IF(AND(Orders[[#This Row],[Order Value]]&gt;50000,Orders[[#This Row],[Status]]="Completed"),"Yes","No")</f>
        <v>No</v>
      </c>
      <c r="R3168" s="1" t="str">
        <f>IF(OR(Orders[[#This Row],[Region]]="Dhaka",Orders[[#This Row],[Region]]="Chattogram"),"Priority","Standard")</f>
        <v>Standard</v>
      </c>
      <c r="S3168" s="1" t="str">
        <f>_xlfn.CONCAT(Orders[[#This Row],[OrderID]],Orders[[#This Row],[CustomerID]],Orders[[#This Row],[Order Value]])</f>
        <v>O02918C00564564.65</v>
      </c>
    </row>
    <row r="3169" spans="1:19" x14ac:dyDescent="0.25">
      <c r="A3169" s="1" t="s">
        <v>3598</v>
      </c>
      <c r="B3169" s="1" t="s">
        <v>220</v>
      </c>
      <c r="C3169" s="1" t="s">
        <v>18</v>
      </c>
      <c r="D3169" s="1" t="str">
        <f>VLOOKUP(C3169,Products[],2,FALSE)</f>
        <v>Labels Deluxe 800</v>
      </c>
      <c r="E3169" s="1" t="str">
        <f>VLOOKUP(Orders[[#This Row],[ProductID]],Products[],3,FALSE)</f>
        <v>Office Supplies</v>
      </c>
      <c r="F3169" s="1" t="s">
        <v>105</v>
      </c>
      <c r="G3169" s="1" t="str">
        <f>_xlfn.XLOOKUP(Orders[[#This Row],[CustomerID]],'Customers'!A:A,'Customers'!E:E)</f>
        <v>Corporate</v>
      </c>
      <c r="H3169" s="2">
        <v>45589</v>
      </c>
      <c r="I3169" s="2">
        <v>45587</v>
      </c>
      <c r="J3169">
        <v>8</v>
      </c>
      <c r="K3169">
        <v>6940.05</v>
      </c>
      <c r="L3169">
        <v>0</v>
      </c>
      <c r="M3169" s="1" t="s">
        <v>43</v>
      </c>
      <c r="N3169" s="1" t="s">
        <v>34</v>
      </c>
      <c r="O3169" s="1" t="s">
        <v>24</v>
      </c>
      <c r="P3169" s="3">
        <f>Orders[[#This Row],[Quantity]]*Orders[[#This Row],[UnitPrice]]*(1-Orders[[#This Row],[Discount]])</f>
        <v>55520.4</v>
      </c>
      <c r="Q3169" s="1" t="str">
        <f>IF(AND(Orders[[#This Row],[Order Value]]&gt;50000,Orders[[#This Row],[Status]]="Completed"),"Yes","No")</f>
        <v>Yes</v>
      </c>
      <c r="R3169" s="1" t="str">
        <f>IF(OR(Orders[[#This Row],[Region]]="Dhaka",Orders[[#This Row],[Region]]="Chattogram"),"Priority","Standard")</f>
        <v>Standard</v>
      </c>
      <c r="S3169" s="1" t="str">
        <f>_xlfn.CONCAT(Orders[[#This Row],[OrderID]],Orders[[#This Row],[CustomerID]],Orders[[#This Row],[Order Value]])</f>
        <v>O02927C035755520.4</v>
      </c>
    </row>
    <row r="3170" spans="1:19" x14ac:dyDescent="0.25">
      <c r="A3170" s="1" t="s">
        <v>3599</v>
      </c>
      <c r="B3170" s="1" t="s">
        <v>948</v>
      </c>
      <c r="C3170" s="1" t="s">
        <v>121</v>
      </c>
      <c r="D3170" s="1" t="str">
        <f>VLOOKUP(C3170,Products[],2,FALSE)</f>
        <v>Storage Max 865</v>
      </c>
      <c r="E3170" s="1" t="str">
        <f>VLOOKUP(Orders[[#This Row],[ProductID]],Products[],3,FALSE)</f>
        <v>Furniture</v>
      </c>
      <c r="F3170" s="1" t="s">
        <v>55</v>
      </c>
      <c r="G3170" s="1" t="str">
        <f>_xlfn.XLOOKUP(Orders[[#This Row],[CustomerID]],'Customers'!A:A,'Customers'!E:E)</f>
        <v>consumer</v>
      </c>
      <c r="H3170" s="2">
        <v>45503</v>
      </c>
      <c r="I3170" s="2">
        <v>45509</v>
      </c>
      <c r="J3170">
        <v>12</v>
      </c>
      <c r="K3170">
        <v>4651.96</v>
      </c>
      <c r="L3170">
        <v>0</v>
      </c>
      <c r="M3170" s="1" t="s">
        <v>20</v>
      </c>
      <c r="N3170" s="1" t="s">
        <v>28</v>
      </c>
      <c r="O3170" s="1" t="s">
        <v>29</v>
      </c>
      <c r="P3170" s="3">
        <f>Orders[[#This Row],[Quantity]]*Orders[[#This Row],[UnitPrice]]*(1-Orders[[#This Row],[Discount]])</f>
        <v>55823.520000000004</v>
      </c>
      <c r="Q3170" s="1" t="str">
        <f>IF(AND(Orders[[#This Row],[Order Value]]&gt;50000,Orders[[#This Row],[Status]]="Completed"),"Yes","No")</f>
        <v>No</v>
      </c>
      <c r="R3170" s="1" t="str">
        <f>IF(OR(Orders[[#This Row],[Region]]="Dhaka",Orders[[#This Row],[Region]]="Chattogram"),"Priority","Standard")</f>
        <v>Priority</v>
      </c>
      <c r="S3170" s="1" t="str">
        <f>_xlfn.CONCAT(Orders[[#This Row],[OrderID]],Orders[[#This Row],[CustomerID]],Orders[[#This Row],[Order Value]])</f>
        <v>O03119C004755823.52</v>
      </c>
    </row>
    <row r="3171" spans="1:19" x14ac:dyDescent="0.25">
      <c r="A3171" s="1" t="s">
        <v>3600</v>
      </c>
      <c r="B3171" s="1" t="s">
        <v>598</v>
      </c>
      <c r="C3171" s="1" t="s">
        <v>473</v>
      </c>
      <c r="D3171" s="1" t="str">
        <f>VLOOKUP(C3171,Products[],2,FALSE)</f>
        <v>Laptops Prime 770</v>
      </c>
      <c r="E3171" s="1" t="str">
        <f>VLOOKUP(Orders[[#This Row],[ProductID]],Products[],3,FALSE)</f>
        <v>Electronics</v>
      </c>
      <c r="F3171" s="1" t="s">
        <v>125</v>
      </c>
      <c r="G3171" s="1" t="str">
        <f>_xlfn.XLOOKUP(Orders[[#This Row],[CustomerID]],'Customers'!A:A,'Customers'!E:E)</f>
        <v>Corporate</v>
      </c>
      <c r="H3171" s="2">
        <v>45595</v>
      </c>
      <c r="I3171" s="2">
        <v>45601</v>
      </c>
      <c r="J3171">
        <v>17</v>
      </c>
      <c r="K3171">
        <v>4078.54</v>
      </c>
      <c r="L3171">
        <v>0</v>
      </c>
      <c r="M3171" s="1" t="s">
        <v>43</v>
      </c>
      <c r="N3171" s="1" t="s">
        <v>34</v>
      </c>
      <c r="O3171" s="1" t="s">
        <v>21</v>
      </c>
      <c r="P3171" s="3">
        <f>Orders[[#This Row],[Quantity]]*Orders[[#This Row],[UnitPrice]]*(1-Orders[[#This Row],[Discount]])</f>
        <v>69335.179999999993</v>
      </c>
      <c r="Q3171" s="1" t="str">
        <f>IF(AND(Orders[[#This Row],[Order Value]]&gt;50000,Orders[[#This Row],[Status]]="Completed"),"Yes","No")</f>
        <v>Yes</v>
      </c>
      <c r="R3171" s="1" t="str">
        <f>IF(OR(Orders[[#This Row],[Region]]="Dhaka",Orders[[#This Row],[Region]]="Chattogram"),"Priority","Standard")</f>
        <v>Standard</v>
      </c>
      <c r="S3171" s="1" t="str">
        <f>_xlfn.CONCAT(Orders[[#This Row],[OrderID]],Orders[[#This Row],[CustomerID]],Orders[[#This Row],[Order Value]])</f>
        <v>O04494C017869335.18</v>
      </c>
    </row>
    <row r="3172" spans="1:19" x14ac:dyDescent="0.25">
      <c r="A3172" s="1" t="s">
        <v>3601</v>
      </c>
      <c r="B3172" s="1" t="s">
        <v>365</v>
      </c>
      <c r="C3172" s="1" t="s">
        <v>270</v>
      </c>
      <c r="D3172" s="1" t="str">
        <f>VLOOKUP(C3172,Products[],2,FALSE)</f>
        <v>Storage Mini 899</v>
      </c>
      <c r="E3172" s="1" t="str">
        <f>VLOOKUP(Orders[[#This Row],[ProductID]],Products[],3,FALSE)</f>
        <v>Furniture</v>
      </c>
      <c r="F3172" s="1" t="s">
        <v>13</v>
      </c>
      <c r="G3172" s="1" t="str">
        <f>_xlfn.XLOOKUP(Orders[[#This Row],[CustomerID]],'Customers'!A:A,'Customers'!E:E)</f>
        <v>Corporate</v>
      </c>
      <c r="H3172" s="2">
        <v>45896</v>
      </c>
      <c r="I3172" s="2">
        <v>45910</v>
      </c>
      <c r="J3172">
        <v>21</v>
      </c>
      <c r="K3172">
        <v>4549.72</v>
      </c>
      <c r="L3172">
        <v>0.15</v>
      </c>
      <c r="M3172" s="1" t="s">
        <v>52</v>
      </c>
      <c r="N3172" s="1" t="s">
        <v>34</v>
      </c>
      <c r="O3172" s="1" t="s">
        <v>21</v>
      </c>
      <c r="P3172" s="3">
        <f>Orders[[#This Row],[Quantity]]*Orders[[#This Row],[UnitPrice]]*(1-Orders[[#This Row],[Discount]])</f>
        <v>81212.502000000008</v>
      </c>
      <c r="Q3172" s="1" t="str">
        <f>IF(AND(Orders[[#This Row],[Order Value]]&gt;50000,Orders[[#This Row],[Status]]="Completed"),"Yes","No")</f>
        <v>Yes</v>
      </c>
      <c r="R3172" s="1" t="str">
        <f>IF(OR(Orders[[#This Row],[Region]]="Dhaka",Orders[[#This Row],[Region]]="Chattogram"),"Priority","Standard")</f>
        <v>Priority</v>
      </c>
      <c r="S3172" s="1" t="str">
        <f>_xlfn.CONCAT(Orders[[#This Row],[OrderID]],Orders[[#This Row],[CustomerID]],Orders[[#This Row],[Order Value]])</f>
        <v>O01578C029781212.502</v>
      </c>
    </row>
    <row r="3173" spans="1:19" x14ac:dyDescent="0.25">
      <c r="A3173" s="1" t="s">
        <v>3602</v>
      </c>
      <c r="B3173" s="1" t="s">
        <v>120</v>
      </c>
      <c r="C3173" s="1" t="s">
        <v>104</v>
      </c>
      <c r="D3173" s="1" t="str">
        <f>VLOOKUP(C3173,Products[],2,FALSE)</f>
        <v>Audio Prime 238</v>
      </c>
      <c r="E3173" s="1" t="str">
        <f>VLOOKUP(Orders[[#This Row],[ProductID]],Products[],3,FALSE)</f>
        <v>Electronics</v>
      </c>
      <c r="F3173" s="1" t="s">
        <v>125</v>
      </c>
      <c r="G3173" s="1" t="str">
        <f>_xlfn.XLOOKUP(Orders[[#This Row],[CustomerID]],'Customers'!A:A,'Customers'!E:E)</f>
        <v>Consumer</v>
      </c>
      <c r="H3173" s="2">
        <v>45919</v>
      </c>
      <c r="I3173" s="2">
        <v>45924</v>
      </c>
      <c r="J3173">
        <v>8</v>
      </c>
      <c r="K3173">
        <v>3351.45</v>
      </c>
      <c r="L3173">
        <v>0.2</v>
      </c>
      <c r="M3173" s="1" t="s">
        <v>20</v>
      </c>
      <c r="N3173" s="1" t="s">
        <v>34</v>
      </c>
      <c r="O3173" s="1" t="s">
        <v>21</v>
      </c>
      <c r="P3173" s="3">
        <f>Orders[[#This Row],[Quantity]]*Orders[[#This Row],[UnitPrice]]*(1-Orders[[#This Row],[Discount]])</f>
        <v>21449.279999999999</v>
      </c>
      <c r="Q3173" s="1" t="str">
        <f>IF(AND(Orders[[#This Row],[Order Value]]&gt;50000,Orders[[#This Row],[Status]]="Completed"),"Yes","No")</f>
        <v>No</v>
      </c>
      <c r="R3173" s="1" t="str">
        <f>IF(OR(Orders[[#This Row],[Region]]="Dhaka",Orders[[#This Row],[Region]]="Chattogram"),"Priority","Standard")</f>
        <v>Priority</v>
      </c>
      <c r="S3173" s="1" t="str">
        <f>_xlfn.CONCAT(Orders[[#This Row],[OrderID]],Orders[[#This Row],[CustomerID]],Orders[[#This Row],[Order Value]])</f>
        <v>O00092C046921449.28</v>
      </c>
    </row>
    <row r="3174" spans="1:19" x14ac:dyDescent="0.25">
      <c r="A3174" s="1" t="s">
        <v>3603</v>
      </c>
      <c r="B3174" s="1" t="s">
        <v>281</v>
      </c>
      <c r="C3174" s="1" t="s">
        <v>22</v>
      </c>
      <c r="D3174" s="1" t="str">
        <f>VLOOKUP(C3174,Products[],2,FALSE)</f>
        <v>Laptops Lite 159</v>
      </c>
      <c r="E3174" s="1" t="str">
        <f>VLOOKUP(Orders[[#This Row],[ProductID]],Products[],3,FALSE)</f>
        <v>Electronics</v>
      </c>
      <c r="F3174" s="1" t="s">
        <v>82</v>
      </c>
      <c r="G3174" s="1" t="str">
        <f>_xlfn.XLOOKUP(Orders[[#This Row],[CustomerID]],'Customers'!A:A,'Customers'!E:E)</f>
        <v>SMB</v>
      </c>
      <c r="H3174" s="2">
        <v>45878</v>
      </c>
      <c r="I3174" s="2">
        <v>45886</v>
      </c>
      <c r="J3174">
        <v>22</v>
      </c>
      <c r="K3174">
        <v>6115.32</v>
      </c>
      <c r="L3174">
        <v>0.05</v>
      </c>
      <c r="M3174" s="1" t="s">
        <v>39</v>
      </c>
      <c r="N3174" s="1" t="s">
        <v>28</v>
      </c>
      <c r="O3174" s="1" t="s">
        <v>29</v>
      </c>
      <c r="P3174" s="3">
        <f>Orders[[#This Row],[Quantity]]*Orders[[#This Row],[UnitPrice]]*(1-Orders[[#This Row],[Discount]])</f>
        <v>127810.18799999998</v>
      </c>
      <c r="Q3174" s="1" t="str">
        <f>IF(AND(Orders[[#This Row],[Order Value]]&gt;50000,Orders[[#This Row],[Status]]="Completed"),"Yes","No")</f>
        <v>No</v>
      </c>
      <c r="R3174" s="1" t="str">
        <f>IF(OR(Orders[[#This Row],[Region]]="Dhaka",Orders[[#This Row],[Region]]="Chattogram"),"Priority","Standard")</f>
        <v>Standard</v>
      </c>
      <c r="S3174" s="1" t="str">
        <f>_xlfn.CONCAT(Orders[[#This Row],[OrderID]],Orders[[#This Row],[CustomerID]],Orders[[#This Row],[Order Value]])</f>
        <v>O00084C0376127810.188</v>
      </c>
    </row>
    <row r="3175" spans="1:19" x14ac:dyDescent="0.25">
      <c r="A3175" s="1" t="s">
        <v>3604</v>
      </c>
      <c r="B3175" s="1" t="s">
        <v>491</v>
      </c>
      <c r="C3175" s="1" t="s">
        <v>18</v>
      </c>
      <c r="D3175" s="1" t="str">
        <f>VLOOKUP(C3175,Products[],2,FALSE)</f>
        <v>Labels Deluxe 800</v>
      </c>
      <c r="E3175" s="1" t="str">
        <f>VLOOKUP(Orders[[#This Row],[ProductID]],Products[],3,FALSE)</f>
        <v>Office Supplies</v>
      </c>
      <c r="F3175" s="1" t="s">
        <v>79</v>
      </c>
      <c r="G3175" s="1" t="str">
        <f>_xlfn.XLOOKUP(Orders[[#This Row],[CustomerID]],'Customers'!A:A,'Customers'!E:E)</f>
        <v>Home Office</v>
      </c>
      <c r="H3175" s="2">
        <v>45774</v>
      </c>
      <c r="I3175" s="2">
        <v>45777</v>
      </c>
      <c r="J3175">
        <v>4</v>
      </c>
      <c r="K3175">
        <v>2815.14</v>
      </c>
      <c r="L3175">
        <v>0.2</v>
      </c>
      <c r="M3175" s="1" t="s">
        <v>20</v>
      </c>
      <c r="N3175" s="1" t="s">
        <v>28</v>
      </c>
      <c r="O3175" s="1" t="s">
        <v>24</v>
      </c>
      <c r="P3175" s="3">
        <f>Orders[[#This Row],[Quantity]]*Orders[[#This Row],[UnitPrice]]*(1-Orders[[#This Row],[Discount]])</f>
        <v>9008.4480000000003</v>
      </c>
      <c r="Q3175" s="1" t="str">
        <f>IF(AND(Orders[[#This Row],[Order Value]]&gt;50000,Orders[[#This Row],[Status]]="Completed"),"Yes","No")</f>
        <v>No</v>
      </c>
      <c r="R3175" s="1" t="str">
        <f>IF(OR(Orders[[#This Row],[Region]]="Dhaka",Orders[[#This Row],[Region]]="Chattogram"),"Priority","Standard")</f>
        <v>Priority</v>
      </c>
      <c r="S3175" s="1" t="str">
        <f>_xlfn.CONCAT(Orders[[#This Row],[OrderID]],Orders[[#This Row],[CustomerID]],Orders[[#This Row],[Order Value]])</f>
        <v>O04113C03179008.448</v>
      </c>
    </row>
    <row r="3176" spans="1:19" x14ac:dyDescent="0.25">
      <c r="A3176" s="1" t="s">
        <v>1246</v>
      </c>
      <c r="B3176" s="1" t="s">
        <v>442</v>
      </c>
      <c r="C3176" s="1" t="s">
        <v>201</v>
      </c>
      <c r="D3176" s="1" t="str">
        <f>VLOOKUP(C3176,Products[],2,FALSE)</f>
        <v>Men Lite 154 (New)</v>
      </c>
      <c r="E3176" s="1" t="str">
        <f>VLOOKUP(Orders[[#This Row],[ProductID]],Products[],3,FALSE)</f>
        <v>Apparel</v>
      </c>
      <c r="F3176" s="1" t="s">
        <v>79</v>
      </c>
      <c r="G3176" s="1" t="str">
        <f>_xlfn.XLOOKUP(Orders[[#This Row],[CustomerID]],'Customers'!A:A,'Customers'!E:E)</f>
        <v>SMB</v>
      </c>
      <c r="H3176" s="2">
        <v>45680</v>
      </c>
      <c r="I3176" s="2">
        <v>45689</v>
      </c>
      <c r="J3176">
        <v>23</v>
      </c>
      <c r="K3176">
        <v>1793.47</v>
      </c>
      <c r="L3176">
        <v>0</v>
      </c>
      <c r="M3176" s="1" t="s">
        <v>43</v>
      </c>
      <c r="N3176" s="1" t="s">
        <v>34</v>
      </c>
      <c r="O3176" s="1" t="s">
        <v>24</v>
      </c>
      <c r="P3176" s="3">
        <f>Orders[[#This Row],[Quantity]]*Orders[[#This Row],[UnitPrice]]*(1-Orders[[#This Row],[Discount]])</f>
        <v>41249.81</v>
      </c>
      <c r="Q3176" s="1" t="str">
        <f>IF(AND(Orders[[#This Row],[Order Value]]&gt;50000,Orders[[#This Row],[Status]]="Completed"),"Yes","No")</f>
        <v>No</v>
      </c>
      <c r="R3176" s="1" t="str">
        <f>IF(OR(Orders[[#This Row],[Region]]="Dhaka",Orders[[#This Row],[Region]]="Chattogram"),"Priority","Standard")</f>
        <v>Standard</v>
      </c>
      <c r="S3176" s="1" t="str">
        <f>_xlfn.CONCAT(Orders[[#This Row],[OrderID]],Orders[[#This Row],[CustomerID]],Orders[[#This Row],[Order Value]])</f>
        <v>O03387C036241249.81</v>
      </c>
    </row>
    <row r="3177" spans="1:19" x14ac:dyDescent="0.25">
      <c r="A3177" s="1" t="s">
        <v>3605</v>
      </c>
      <c r="B3177" s="1" t="s">
        <v>1230</v>
      </c>
      <c r="C3177" s="1" t="s">
        <v>81</v>
      </c>
      <c r="D3177" s="1" t="str">
        <f>VLOOKUP(C3177,Products[],2,FALSE)</f>
        <v>Beverages Pro 760</v>
      </c>
      <c r="E3177" s="1" t="str">
        <f>VLOOKUP(Orders[[#This Row],[ProductID]],Products[],3,FALSE)</f>
        <v>Groceries</v>
      </c>
      <c r="F3177" s="1" t="s">
        <v>79</v>
      </c>
      <c r="G3177" s="1" t="str">
        <f>_xlfn.XLOOKUP(Orders[[#This Row],[CustomerID]],'Customers'!A:A,'Customers'!E:E)</f>
        <v>SMB</v>
      </c>
      <c r="H3177" s="2">
        <v>45349</v>
      </c>
      <c r="I3177" s="2">
        <v>45347</v>
      </c>
      <c r="J3177">
        <v>14</v>
      </c>
      <c r="K3177">
        <v>1110.74</v>
      </c>
      <c r="L3177">
        <v>0</v>
      </c>
      <c r="M3177" s="1" t="s">
        <v>39</v>
      </c>
      <c r="N3177" s="1" t="s">
        <v>28</v>
      </c>
      <c r="O3177" s="1" t="s">
        <v>21</v>
      </c>
      <c r="P3177" s="3">
        <f>Orders[[#This Row],[Quantity]]*Orders[[#This Row],[UnitPrice]]*(1-Orders[[#This Row],[Discount]])</f>
        <v>15550.36</v>
      </c>
      <c r="Q3177" s="1" t="str">
        <f>IF(AND(Orders[[#This Row],[Order Value]]&gt;50000,Orders[[#This Row],[Status]]="Completed"),"Yes","No")</f>
        <v>No</v>
      </c>
      <c r="R3177" s="1" t="str">
        <f>IF(OR(Orders[[#This Row],[Region]]="Dhaka",Orders[[#This Row],[Region]]="Chattogram"),"Priority","Standard")</f>
        <v>Standard</v>
      </c>
      <c r="S3177" s="1" t="str">
        <f>_xlfn.CONCAT(Orders[[#This Row],[OrderID]],Orders[[#This Row],[CustomerID]],Orders[[#This Row],[Order Value]])</f>
        <v>O02206C019615550.36</v>
      </c>
    </row>
    <row r="3178" spans="1:19" x14ac:dyDescent="0.25">
      <c r="A3178" s="1" t="s">
        <v>3606</v>
      </c>
      <c r="B3178" s="1" t="s">
        <v>500</v>
      </c>
      <c r="C3178" s="1" t="s">
        <v>121</v>
      </c>
      <c r="D3178" s="1" t="str">
        <f>VLOOKUP(C3178,Products[],2,FALSE)</f>
        <v>Storage Max 865</v>
      </c>
      <c r="E3178" s="1" t="str">
        <f>VLOOKUP(Orders[[#This Row],[ProductID]],Products[],3,FALSE)</f>
        <v>Furniture</v>
      </c>
      <c r="F3178" s="1" t="s">
        <v>82</v>
      </c>
      <c r="G3178" s="1" t="str">
        <f>_xlfn.XLOOKUP(Orders[[#This Row],[CustomerID]],'Customers'!A:A,'Customers'!E:E)</f>
        <v>SMB</v>
      </c>
      <c r="H3178" s="2">
        <v>45501</v>
      </c>
      <c r="I3178" s="2">
        <v>45511</v>
      </c>
      <c r="J3178">
        <v>10</v>
      </c>
      <c r="K3178">
        <v>6953.89</v>
      </c>
      <c r="L3178">
        <v>0</v>
      </c>
      <c r="M3178" s="1" t="s">
        <v>14</v>
      </c>
      <c r="N3178" s="1" t="s">
        <v>34</v>
      </c>
      <c r="O3178" s="1" t="s">
        <v>35</v>
      </c>
      <c r="P3178" s="3">
        <f>Orders[[#This Row],[Quantity]]*Orders[[#This Row],[UnitPrice]]*(1-Orders[[#This Row],[Discount]])</f>
        <v>69538.900000000009</v>
      </c>
      <c r="Q3178" s="1" t="str">
        <f>IF(AND(Orders[[#This Row],[Order Value]]&gt;50000,Orders[[#This Row],[Status]]="Completed"),"Yes","No")</f>
        <v>Yes</v>
      </c>
      <c r="R3178" s="1" t="str">
        <f>IF(OR(Orders[[#This Row],[Region]]="Dhaka",Orders[[#This Row],[Region]]="Chattogram"),"Priority","Standard")</f>
        <v>Standard</v>
      </c>
      <c r="S3178" s="1" t="str">
        <f>_xlfn.CONCAT(Orders[[#This Row],[OrderID]],Orders[[#This Row],[CustomerID]],Orders[[#This Row],[Order Value]])</f>
        <v>O01771C026869538.9</v>
      </c>
    </row>
    <row r="3179" spans="1:19" x14ac:dyDescent="0.25">
      <c r="A3179" s="1" t="s">
        <v>3607</v>
      </c>
      <c r="B3179" s="1" t="s">
        <v>495</v>
      </c>
      <c r="C3179" s="1" t="s">
        <v>62</v>
      </c>
      <c r="D3179" s="1" t="str">
        <f>VLOOKUP(C3179,Products[],2,FALSE)</f>
        <v>Mobile Accessories Lite 346</v>
      </c>
      <c r="E3179" s="1" t="str">
        <f>VLOOKUP(Orders[[#This Row],[ProductID]],Products[],3,FALSE)</f>
        <v>Electronics</v>
      </c>
      <c r="F3179" s="1" t="s">
        <v>19</v>
      </c>
      <c r="G3179" s="1" t="str">
        <f>_xlfn.XLOOKUP(Orders[[#This Row],[CustomerID]],'Customers'!A:A,'Customers'!E:E)</f>
        <v>Consumer</v>
      </c>
      <c r="H3179" s="2">
        <v>45512</v>
      </c>
      <c r="I3179" s="2">
        <v>45517</v>
      </c>
      <c r="J3179">
        <v>4</v>
      </c>
      <c r="K3179">
        <v>7383.18</v>
      </c>
      <c r="L3179">
        <v>0</v>
      </c>
      <c r="M3179" s="1" t="s">
        <v>14</v>
      </c>
      <c r="N3179" s="1" t="s">
        <v>34</v>
      </c>
      <c r="O3179" s="1" t="s">
        <v>29</v>
      </c>
      <c r="P3179" s="3">
        <f>Orders[[#This Row],[Quantity]]*Orders[[#This Row],[UnitPrice]]*(1-Orders[[#This Row],[Discount]])</f>
        <v>29532.720000000001</v>
      </c>
      <c r="Q3179" s="1" t="str">
        <f>IF(AND(Orders[[#This Row],[Order Value]]&gt;50000,Orders[[#This Row],[Status]]="Completed"),"Yes","No")</f>
        <v>No</v>
      </c>
      <c r="R3179" s="1" t="str">
        <f>IF(OR(Orders[[#This Row],[Region]]="Dhaka",Orders[[#This Row],[Region]]="Chattogram"),"Priority","Standard")</f>
        <v>Standard</v>
      </c>
      <c r="S3179" s="1" t="str">
        <f>_xlfn.CONCAT(Orders[[#This Row],[OrderID]],Orders[[#This Row],[CustomerID]],Orders[[#This Row],[Order Value]])</f>
        <v>O01566C028529532.72</v>
      </c>
    </row>
    <row r="3180" spans="1:19" x14ac:dyDescent="0.25">
      <c r="A3180" s="1" t="s">
        <v>3608</v>
      </c>
      <c r="B3180" s="1" t="s">
        <v>411</v>
      </c>
      <c r="C3180" s="1" t="s">
        <v>199</v>
      </c>
      <c r="D3180" s="1" t="str">
        <f>VLOOKUP(C3180,Products[],2,FALSE)</f>
        <v>Laptops Deluxe 892</v>
      </c>
      <c r="E3180" s="1" t="str">
        <f>VLOOKUP(Orders[[#This Row],[ProductID]],Products[],3,FALSE)</f>
        <v>Electronics</v>
      </c>
      <c r="F3180" s="1" t="s">
        <v>82</v>
      </c>
      <c r="G3180" s="1" t="str">
        <f>_xlfn.XLOOKUP(Orders[[#This Row],[CustomerID]],'Customers'!A:A,'Customers'!E:E)</f>
        <v>Corporate</v>
      </c>
      <c r="H3180" s="2">
        <v>45875</v>
      </c>
      <c r="I3180" s="2">
        <v>45877</v>
      </c>
      <c r="J3180">
        <v>17</v>
      </c>
      <c r="K3180">
        <v>7825.72</v>
      </c>
      <c r="L3180">
        <v>0</v>
      </c>
      <c r="M3180" s="1" t="s">
        <v>14</v>
      </c>
      <c r="N3180" s="1" t="s">
        <v>28</v>
      </c>
      <c r="O3180" s="1" t="s">
        <v>29</v>
      </c>
      <c r="P3180" s="3">
        <f>Orders[[#This Row],[Quantity]]*Orders[[#This Row],[UnitPrice]]*(1-Orders[[#This Row],[Discount]])</f>
        <v>133037.24</v>
      </c>
      <c r="Q3180" s="1" t="str">
        <f>IF(AND(Orders[[#This Row],[Order Value]]&gt;50000,Orders[[#This Row],[Status]]="Completed"),"Yes","No")</f>
        <v>No</v>
      </c>
      <c r="R3180" s="1" t="str">
        <f>IF(OR(Orders[[#This Row],[Region]]="Dhaka",Orders[[#This Row],[Region]]="Chattogram"),"Priority","Standard")</f>
        <v>Standard</v>
      </c>
      <c r="S3180" s="1" t="str">
        <f>_xlfn.CONCAT(Orders[[#This Row],[OrderID]],Orders[[#This Row],[CustomerID]],Orders[[#This Row],[Order Value]])</f>
        <v>O05087C0495133037.24</v>
      </c>
    </row>
    <row r="3181" spans="1:19" x14ac:dyDescent="0.25">
      <c r="A3181" s="1" t="s">
        <v>3609</v>
      </c>
      <c r="B3181" s="1" t="s">
        <v>390</v>
      </c>
      <c r="C3181" s="1" t="s">
        <v>160</v>
      </c>
      <c r="D3181" s="1" t="str">
        <f>VLOOKUP(C3181,Products[],2,FALSE)</f>
        <v>Audio Pro 619</v>
      </c>
      <c r="E3181" s="1" t="str">
        <f>VLOOKUP(Orders[[#This Row],[ProductID]],Products[],3,FALSE)</f>
        <v>Electronics</v>
      </c>
      <c r="F3181" s="1" t="s">
        <v>82</v>
      </c>
      <c r="G3181" s="1" t="str">
        <f>_xlfn.XLOOKUP(Orders[[#This Row],[CustomerID]],'Customers'!A:A,'Customers'!E:E)</f>
        <v>Corporate</v>
      </c>
      <c r="H3181" s="2">
        <v>45795</v>
      </c>
      <c r="I3181" s="2">
        <v>45805</v>
      </c>
      <c r="J3181">
        <v>14</v>
      </c>
      <c r="K3181">
        <v>6576.51</v>
      </c>
      <c r="L3181">
        <v>0.1</v>
      </c>
      <c r="M3181" s="1" t="s">
        <v>20</v>
      </c>
      <c r="N3181" s="1" t="s">
        <v>34</v>
      </c>
      <c r="O3181" s="1" t="s">
        <v>29</v>
      </c>
      <c r="P3181" s="3">
        <f>Orders[[#This Row],[Quantity]]*Orders[[#This Row],[UnitPrice]]*(1-Orders[[#This Row],[Discount]])</f>
        <v>82864.025999999998</v>
      </c>
      <c r="Q3181" s="1" t="str">
        <f>IF(AND(Orders[[#This Row],[Order Value]]&gt;50000,Orders[[#This Row],[Status]]="Completed"),"Yes","No")</f>
        <v>Yes</v>
      </c>
      <c r="R3181" s="1" t="str">
        <f>IF(OR(Orders[[#This Row],[Region]]="Dhaka",Orders[[#This Row],[Region]]="Chattogram"),"Priority","Standard")</f>
        <v>Priority</v>
      </c>
      <c r="S3181" s="1" t="str">
        <f>_xlfn.CONCAT(Orders[[#This Row],[OrderID]],Orders[[#This Row],[CustomerID]],Orders[[#This Row],[Order Value]])</f>
        <v>O00972C022782864.026</v>
      </c>
    </row>
    <row r="3182" spans="1:19" x14ac:dyDescent="0.25">
      <c r="A3182" s="1" t="s">
        <v>3610</v>
      </c>
      <c r="B3182" s="1" t="s">
        <v>255</v>
      </c>
      <c r="C3182" s="1" t="s">
        <v>121</v>
      </c>
      <c r="D3182" s="1" t="str">
        <f>VLOOKUP(C3182,Products[],2,FALSE)</f>
        <v>Storage Max 865</v>
      </c>
      <c r="E3182" s="1" t="str">
        <f>VLOOKUP(Orders[[#This Row],[ProductID]],Products[],3,FALSE)</f>
        <v>Furniture</v>
      </c>
      <c r="F3182" s="1" t="s">
        <v>19</v>
      </c>
      <c r="G3182" s="1" t="str">
        <f>_xlfn.XLOOKUP(Orders[[#This Row],[CustomerID]],'Customers'!A:A,'Customers'!E:E)</f>
        <v>SMB</v>
      </c>
      <c r="H3182" s="2">
        <v>45567</v>
      </c>
      <c r="I3182" s="2">
        <v>45570</v>
      </c>
      <c r="J3182">
        <v>20</v>
      </c>
      <c r="K3182">
        <v>1194.79</v>
      </c>
      <c r="L3182">
        <v>0.15</v>
      </c>
      <c r="M3182" s="1" t="s">
        <v>43</v>
      </c>
      <c r="N3182" s="1" t="s">
        <v>34</v>
      </c>
      <c r="O3182" s="1" t="s">
        <v>24</v>
      </c>
      <c r="P3182" s="3">
        <f>Orders[[#This Row],[Quantity]]*Orders[[#This Row],[UnitPrice]]*(1-Orders[[#This Row],[Discount]])</f>
        <v>20311.43</v>
      </c>
      <c r="Q3182" s="1" t="str">
        <f>IF(AND(Orders[[#This Row],[Order Value]]&gt;50000,Orders[[#This Row],[Status]]="Completed"),"Yes","No")</f>
        <v>No</v>
      </c>
      <c r="R3182" s="1" t="str">
        <f>IF(OR(Orders[[#This Row],[Region]]="Dhaka",Orders[[#This Row],[Region]]="Chattogram"),"Priority","Standard")</f>
        <v>Standard</v>
      </c>
      <c r="S3182" s="1" t="str">
        <f>_xlfn.CONCAT(Orders[[#This Row],[OrderID]],Orders[[#This Row],[CustomerID]],Orders[[#This Row],[Order Value]])</f>
        <v>O00659C048220311.43</v>
      </c>
    </row>
    <row r="3183" spans="1:19" x14ac:dyDescent="0.25">
      <c r="A3183" s="1" t="s">
        <v>3611</v>
      </c>
      <c r="B3183" s="1" t="s">
        <v>283</v>
      </c>
      <c r="C3183" s="1" t="s">
        <v>154</v>
      </c>
      <c r="D3183" s="1" t="str">
        <f>VLOOKUP(C3183,Products[],2,FALSE)</f>
        <v>Household Standard 873</v>
      </c>
      <c r="E3183" s="1" t="str">
        <f>VLOOKUP(Orders[[#This Row],[ProductID]],Products[],3,FALSE)</f>
        <v>Groceries</v>
      </c>
      <c r="F3183" s="1" t="s">
        <v>42</v>
      </c>
      <c r="G3183" s="1" t="str">
        <f>_xlfn.XLOOKUP(Orders[[#This Row],[CustomerID]],'Customers'!A:A,'Customers'!E:E)</f>
        <v>Corporate</v>
      </c>
      <c r="H3183" s="2">
        <v>45823</v>
      </c>
      <c r="I3183" s="2">
        <v>45827</v>
      </c>
      <c r="J3183">
        <v>3</v>
      </c>
      <c r="K3183">
        <v>4116.76</v>
      </c>
      <c r="L3183">
        <v>0.05</v>
      </c>
      <c r="M3183" s="1" t="s">
        <v>43</v>
      </c>
      <c r="N3183" s="1" t="s">
        <v>28</v>
      </c>
      <c r="O3183" s="1" t="s">
        <v>21</v>
      </c>
      <c r="P3183" s="3">
        <f>Orders[[#This Row],[Quantity]]*Orders[[#This Row],[UnitPrice]]*(1-Orders[[#This Row],[Discount]])</f>
        <v>11732.766</v>
      </c>
      <c r="Q3183" s="1" t="str">
        <f>IF(AND(Orders[[#This Row],[Order Value]]&gt;50000,Orders[[#This Row],[Status]]="Completed"),"Yes","No")</f>
        <v>No</v>
      </c>
      <c r="R3183" s="1" t="str">
        <f>IF(OR(Orders[[#This Row],[Region]]="Dhaka",Orders[[#This Row],[Region]]="Chattogram"),"Priority","Standard")</f>
        <v>Standard</v>
      </c>
      <c r="S3183" s="1" t="str">
        <f>_xlfn.CONCAT(Orders[[#This Row],[OrderID]],Orders[[#This Row],[CustomerID]],Orders[[#This Row],[Order Value]])</f>
        <v>O04479C027011732.766</v>
      </c>
    </row>
    <row r="3184" spans="1:19" x14ac:dyDescent="0.25">
      <c r="A3184" s="1" t="s">
        <v>3612</v>
      </c>
      <c r="B3184" s="1" t="s">
        <v>818</v>
      </c>
      <c r="C3184" s="1" t="s">
        <v>141</v>
      </c>
      <c r="D3184" s="1" t="str">
        <f>VLOOKUP(C3184,Products[],2,FALSE)</f>
        <v>Footwear Deluxe 366</v>
      </c>
      <c r="E3184" s="1" t="str">
        <f>VLOOKUP(Orders[[#This Row],[ProductID]],Products[],3,FALSE)</f>
        <v>Apparel</v>
      </c>
      <c r="F3184" s="1" t="s">
        <v>47</v>
      </c>
      <c r="G3184" s="1" t="str">
        <f>_xlfn.XLOOKUP(Orders[[#This Row],[CustomerID]],'Customers'!A:A,'Customers'!E:E)</f>
        <v>SMB</v>
      </c>
      <c r="H3184" s="2">
        <v>45775</v>
      </c>
      <c r="I3184" s="2">
        <v>45781</v>
      </c>
      <c r="J3184">
        <v>20</v>
      </c>
      <c r="K3184">
        <v>1101.52</v>
      </c>
      <c r="L3184">
        <v>0.1</v>
      </c>
      <c r="M3184" s="1" t="s">
        <v>20</v>
      </c>
      <c r="N3184" s="1" t="s">
        <v>15</v>
      </c>
      <c r="O3184" s="1" t="s">
        <v>35</v>
      </c>
      <c r="P3184" s="3">
        <f>Orders[[#This Row],[Quantity]]*Orders[[#This Row],[UnitPrice]]*(1-Orders[[#This Row],[Discount]])</f>
        <v>19827.36</v>
      </c>
      <c r="Q3184" s="1" t="str">
        <f>IF(AND(Orders[[#This Row],[Order Value]]&gt;50000,Orders[[#This Row],[Status]]="Completed"),"Yes","No")</f>
        <v>No</v>
      </c>
      <c r="R3184" s="1" t="str">
        <f>IF(OR(Orders[[#This Row],[Region]]="Dhaka",Orders[[#This Row],[Region]]="Chattogram"),"Priority","Standard")</f>
        <v>Priority</v>
      </c>
      <c r="S3184" s="1" t="str">
        <f>_xlfn.CONCAT(Orders[[#This Row],[OrderID]],Orders[[#This Row],[CustomerID]],Orders[[#This Row],[Order Value]])</f>
        <v>O05339C023519827.36</v>
      </c>
    </row>
    <row r="3185" spans="1:19" x14ac:dyDescent="0.25">
      <c r="A3185" s="1" t="s">
        <v>1465</v>
      </c>
      <c r="B3185" s="1" t="s">
        <v>300</v>
      </c>
      <c r="C3185" s="1" t="s">
        <v>71</v>
      </c>
      <c r="D3185" s="1" t="str">
        <f>VLOOKUP(C3185,Products[],2,FALSE)</f>
        <v>Cameras Classic 922</v>
      </c>
      <c r="E3185" s="1" t="str">
        <f>VLOOKUP(Orders[[#This Row],[ProductID]],Products[],3,FALSE)</f>
        <v>Electronics</v>
      </c>
      <c r="F3185" s="1" t="s">
        <v>42</v>
      </c>
      <c r="G3185" s="1" t="str">
        <f>_xlfn.XLOOKUP(Orders[[#This Row],[CustomerID]],'Customers'!A:A,'Customers'!E:E)</f>
        <v>consumer</v>
      </c>
      <c r="H3185" s="2">
        <v>45352</v>
      </c>
      <c r="I3185" s="2">
        <v>45362</v>
      </c>
      <c r="J3185">
        <v>16</v>
      </c>
      <c r="K3185">
        <v>7150.2</v>
      </c>
      <c r="L3185">
        <v>0</v>
      </c>
      <c r="M3185" s="1" t="s">
        <v>52</v>
      </c>
      <c r="N3185" s="1" t="s">
        <v>84</v>
      </c>
      <c r="O3185" s="1" t="s">
        <v>21</v>
      </c>
      <c r="P3185" s="3">
        <f>Orders[[#This Row],[Quantity]]*Orders[[#This Row],[UnitPrice]]*(1-Orders[[#This Row],[Discount]])</f>
        <v>114403.2</v>
      </c>
      <c r="Q3185" s="1" t="str">
        <f>IF(AND(Orders[[#This Row],[Order Value]]&gt;50000,Orders[[#This Row],[Status]]="Completed"),"Yes","No")</f>
        <v>No</v>
      </c>
      <c r="R3185" s="1" t="str">
        <f>IF(OR(Orders[[#This Row],[Region]]="Dhaka",Orders[[#This Row],[Region]]="Chattogram"),"Priority","Standard")</f>
        <v>Priority</v>
      </c>
      <c r="S3185" s="1" t="str">
        <f>_xlfn.CONCAT(Orders[[#This Row],[OrderID]],Orders[[#This Row],[CustomerID]],Orders[[#This Row],[Order Value]])</f>
        <v>O05738C0164114403.2</v>
      </c>
    </row>
    <row r="3186" spans="1:19" hidden="1" x14ac:dyDescent="0.25">
      <c r="A3186" s="1" t="s">
        <v>3613</v>
      </c>
      <c r="B3186" s="1" t="s">
        <v>1033</v>
      </c>
      <c r="C3186" s="1" t="s">
        <v>221</v>
      </c>
      <c r="D3186" s="1" t="e">
        <f>VLOOKUP(C3186,Products[],2,FALSE)</f>
        <v>#N/A</v>
      </c>
      <c r="E3186" s="1" t="e">
        <f>VLOOKUP(Orders[[#This Row],[ProductID]],Products[],3,FALSE)</f>
        <v>#N/A</v>
      </c>
      <c r="F3186" s="1" t="s">
        <v>51</v>
      </c>
      <c r="G3186" s="1" t="str">
        <f>_xlfn.XLOOKUP(Orders[[#This Row],[CustomerID]],'Customers'!A:A,'Customers'!E:E)</f>
        <v>SMB</v>
      </c>
      <c r="H3186" s="2">
        <v>45660</v>
      </c>
      <c r="I3186" s="2">
        <v>45659</v>
      </c>
      <c r="J3186">
        <v>11</v>
      </c>
      <c r="K3186">
        <v>5782.1</v>
      </c>
      <c r="L3186">
        <v>0.1</v>
      </c>
      <c r="M3186" s="1" t="s">
        <v>14</v>
      </c>
      <c r="N3186" s="1" t="s">
        <v>84</v>
      </c>
      <c r="O3186" s="1" t="s">
        <v>35</v>
      </c>
      <c r="P3186" s="3">
        <f>Orders[[#This Row],[Quantity]]*Orders[[#This Row],[UnitPrice]]*(1-Orders[[#This Row],[Discount]])</f>
        <v>57242.790000000008</v>
      </c>
      <c r="Q3186" s="1" t="str">
        <f>IF(AND(Orders[[#This Row],[Order Value]]&gt;50000,Orders[[#This Row],[Status]]="Completed"),"Yes","No")</f>
        <v>No</v>
      </c>
      <c r="R3186" s="1" t="str">
        <f>IF(OR(Orders[[#This Row],[Region]]="Dhaka",Orders[[#This Row],[Region]]="Chattogram"),"Priority","Standard")</f>
        <v>Standard</v>
      </c>
      <c r="S3186" s="1" t="str">
        <f>_xlfn.CONCAT(Orders[[#This Row],[OrderID]],Orders[[#This Row],[CustomerID]],Orders[[#This Row],[Order Value]])</f>
        <v>O02139C035057242.79</v>
      </c>
    </row>
    <row r="3187" spans="1:19" x14ac:dyDescent="0.25">
      <c r="A3187" s="1" t="s">
        <v>3614</v>
      </c>
      <c r="B3187" s="1" t="s">
        <v>317</v>
      </c>
      <c r="C3187" s="1" t="s">
        <v>284</v>
      </c>
      <c r="D3187" s="1" t="str">
        <f>VLOOKUP(C3187,Products[],2,FALSE)</f>
        <v>Labels Lite 562</v>
      </c>
      <c r="E3187" s="1" t="str">
        <f>VLOOKUP(Orders[[#This Row],[ProductID]],Products[],3,FALSE)</f>
        <v>Office Supplies</v>
      </c>
      <c r="F3187" s="1" t="s">
        <v>33</v>
      </c>
      <c r="G3187" s="1" t="str">
        <f>_xlfn.XLOOKUP(Orders[[#This Row],[CustomerID]],'Customers'!A:A,'Customers'!E:E)</f>
        <v>Corporate</v>
      </c>
      <c r="H3187" s="2">
        <v>45914</v>
      </c>
      <c r="I3187" s="2">
        <v>45927</v>
      </c>
      <c r="J3187">
        <v>8</v>
      </c>
      <c r="K3187">
        <v>4763.53</v>
      </c>
      <c r="L3187">
        <v>0</v>
      </c>
      <c r="M3187" s="1" t="s">
        <v>52</v>
      </c>
      <c r="N3187" s="1" t="s">
        <v>15</v>
      </c>
      <c r="O3187" s="1" t="s">
        <v>21</v>
      </c>
      <c r="P3187" s="3">
        <f>Orders[[#This Row],[Quantity]]*Orders[[#This Row],[UnitPrice]]*(1-Orders[[#This Row],[Discount]])</f>
        <v>38108.239999999998</v>
      </c>
      <c r="Q3187" s="1" t="str">
        <f>IF(AND(Orders[[#This Row],[Order Value]]&gt;50000,Orders[[#This Row],[Status]]="Completed"),"Yes","No")</f>
        <v>No</v>
      </c>
      <c r="R3187" s="1" t="str">
        <f>IF(OR(Orders[[#This Row],[Region]]="Dhaka",Orders[[#This Row],[Region]]="Chattogram"),"Priority","Standard")</f>
        <v>Priority</v>
      </c>
      <c r="S3187" s="1" t="str">
        <f>_xlfn.CONCAT(Orders[[#This Row],[OrderID]],Orders[[#This Row],[CustomerID]],Orders[[#This Row],[Order Value]])</f>
        <v>O00103C013038108.24</v>
      </c>
    </row>
    <row r="3188" spans="1:19" x14ac:dyDescent="0.25">
      <c r="A3188" s="1" t="s">
        <v>3615</v>
      </c>
      <c r="B3188" s="1" t="s">
        <v>17</v>
      </c>
      <c r="C3188" s="1" t="s">
        <v>270</v>
      </c>
      <c r="D3188" s="1" t="str">
        <f>VLOOKUP(C3188,Products[],2,FALSE)</f>
        <v>Storage Mini 899</v>
      </c>
      <c r="E3188" s="1" t="str">
        <f>VLOOKUP(Orders[[#This Row],[ProductID]],Products[],3,FALSE)</f>
        <v>Furniture</v>
      </c>
      <c r="F3188" s="1" t="s">
        <v>152</v>
      </c>
      <c r="G3188" s="1" t="str">
        <f>_xlfn.XLOOKUP(Orders[[#This Row],[CustomerID]],'Customers'!A:A,'Customers'!E:E)</f>
        <v>Corporate</v>
      </c>
      <c r="H3188" s="2">
        <v>45773</v>
      </c>
      <c r="I3188" s="2">
        <v>45772</v>
      </c>
      <c r="J3188">
        <v>13</v>
      </c>
      <c r="K3188">
        <v>7295.12</v>
      </c>
      <c r="L3188">
        <v>0</v>
      </c>
      <c r="M3188" s="1" t="s">
        <v>39</v>
      </c>
      <c r="N3188" s="1" t="s">
        <v>28</v>
      </c>
      <c r="O3188" s="1" t="s">
        <v>24</v>
      </c>
      <c r="P3188" s="3">
        <f>Orders[[#This Row],[Quantity]]*Orders[[#This Row],[UnitPrice]]*(1-Orders[[#This Row],[Discount]])</f>
        <v>94836.56</v>
      </c>
      <c r="Q3188" s="1" t="str">
        <f>IF(AND(Orders[[#This Row],[Order Value]]&gt;50000,Orders[[#This Row],[Status]]="Completed"),"Yes","No")</f>
        <v>No</v>
      </c>
      <c r="R3188" s="1" t="str">
        <f>IF(OR(Orders[[#This Row],[Region]]="Dhaka",Orders[[#This Row],[Region]]="Chattogram"),"Priority","Standard")</f>
        <v>Standard</v>
      </c>
      <c r="S3188" s="1" t="str">
        <f>_xlfn.CONCAT(Orders[[#This Row],[OrderID]],Orders[[#This Row],[CustomerID]],Orders[[#This Row],[Order Value]])</f>
        <v>O02506C000994836.56</v>
      </c>
    </row>
    <row r="3189" spans="1:19" x14ac:dyDescent="0.25">
      <c r="A3189" s="1" t="s">
        <v>3616</v>
      </c>
      <c r="B3189" s="1" t="s">
        <v>415</v>
      </c>
      <c r="C3189" s="1" t="s">
        <v>58</v>
      </c>
      <c r="D3189" s="1" t="str">
        <f>VLOOKUP(C3189,Products[],2,FALSE)</f>
        <v>Beverages Standard 258</v>
      </c>
      <c r="E3189" s="1" t="str">
        <f>VLOOKUP(Orders[[#This Row],[ProductID]],Products[],3,FALSE)</f>
        <v>Groceries</v>
      </c>
      <c r="F3189" s="1" t="s">
        <v>105</v>
      </c>
      <c r="G3189" s="1" t="str">
        <f>_xlfn.XLOOKUP(Orders[[#This Row],[CustomerID]],'Customers'!A:A,'Customers'!E:E)</f>
        <v>SMB</v>
      </c>
      <c r="H3189" s="2">
        <v>45342</v>
      </c>
      <c r="I3189" s="2">
        <v>45351</v>
      </c>
      <c r="J3189">
        <v>10</v>
      </c>
      <c r="K3189">
        <v>7502.71</v>
      </c>
      <c r="L3189">
        <v>0</v>
      </c>
      <c r="M3189" s="1" t="s">
        <v>43</v>
      </c>
      <c r="N3189" s="1" t="s">
        <v>34</v>
      </c>
      <c r="O3189" s="1" t="s">
        <v>35</v>
      </c>
      <c r="P3189" s="3">
        <f>Orders[[#This Row],[Quantity]]*Orders[[#This Row],[UnitPrice]]*(1-Orders[[#This Row],[Discount]])</f>
        <v>75027.100000000006</v>
      </c>
      <c r="Q3189" s="1" t="str">
        <f>IF(AND(Orders[[#This Row],[Order Value]]&gt;50000,Orders[[#This Row],[Status]]="Completed"),"Yes","No")</f>
        <v>Yes</v>
      </c>
      <c r="R3189" s="1" t="str">
        <f>IF(OR(Orders[[#This Row],[Region]]="Dhaka",Orders[[#This Row],[Region]]="Chattogram"),"Priority","Standard")</f>
        <v>Standard</v>
      </c>
      <c r="S3189" s="1" t="str">
        <f>_xlfn.CONCAT(Orders[[#This Row],[OrderID]],Orders[[#This Row],[CustomerID]],Orders[[#This Row],[Order Value]])</f>
        <v>O00615C008475027.1</v>
      </c>
    </row>
    <row r="3190" spans="1:19" x14ac:dyDescent="0.25">
      <c r="A3190" s="1" t="s">
        <v>349</v>
      </c>
      <c r="B3190" s="1" t="s">
        <v>350</v>
      </c>
      <c r="C3190" s="1" t="s">
        <v>199</v>
      </c>
      <c r="D3190" s="1" t="str">
        <f>VLOOKUP(C3190,Products[],2,FALSE)</f>
        <v>Laptops Deluxe 892</v>
      </c>
      <c r="E3190" s="1" t="str">
        <f>VLOOKUP(Orders[[#This Row],[ProductID]],Products[],3,FALSE)</f>
        <v>Electronics</v>
      </c>
      <c r="F3190" s="1" t="s">
        <v>105</v>
      </c>
      <c r="G3190" s="1" t="str">
        <f>_xlfn.XLOOKUP(Orders[[#This Row],[CustomerID]],'Customers'!A:A,'Customers'!E:E)</f>
        <v>consumer</v>
      </c>
      <c r="H3190" s="2">
        <v>45870</v>
      </c>
      <c r="I3190" s="2">
        <v>45876</v>
      </c>
      <c r="J3190">
        <v>6</v>
      </c>
      <c r="K3190">
        <v>7049.4</v>
      </c>
      <c r="L3190">
        <v>0.1</v>
      </c>
      <c r="M3190" s="1" t="s">
        <v>52</v>
      </c>
      <c r="N3190" s="1" t="s">
        <v>84</v>
      </c>
      <c r="O3190" s="1" t="s">
        <v>24</v>
      </c>
      <c r="P3190" s="3">
        <f>Orders[[#This Row],[Quantity]]*Orders[[#This Row],[UnitPrice]]*(1-Orders[[#This Row],[Discount]])</f>
        <v>38066.759999999995</v>
      </c>
      <c r="Q3190" s="1" t="str">
        <f>IF(AND(Orders[[#This Row],[Order Value]]&gt;50000,Orders[[#This Row],[Status]]="Completed"),"Yes","No")</f>
        <v>No</v>
      </c>
      <c r="R3190" s="1" t="str">
        <f>IF(OR(Orders[[#This Row],[Region]]="Dhaka",Orders[[#This Row],[Region]]="Chattogram"),"Priority","Standard")</f>
        <v>Priority</v>
      </c>
      <c r="S3190" s="1" t="str">
        <f>_xlfn.CONCAT(Orders[[#This Row],[OrderID]],Orders[[#This Row],[CustomerID]],Orders[[#This Row],[Order Value]])</f>
        <v>O05649C024838066.76</v>
      </c>
    </row>
    <row r="3191" spans="1:19" x14ac:dyDescent="0.25">
      <c r="A3191" s="1" t="s">
        <v>3617</v>
      </c>
      <c r="B3191" s="1" t="s">
        <v>94</v>
      </c>
      <c r="C3191" s="1" t="s">
        <v>473</v>
      </c>
      <c r="D3191" s="1" t="str">
        <f>VLOOKUP(C3191,Products[],2,FALSE)</f>
        <v>Laptops Prime 770</v>
      </c>
      <c r="E3191" s="1" t="str">
        <f>VLOOKUP(Orders[[#This Row],[ProductID]],Products[],3,FALSE)</f>
        <v>Electronics</v>
      </c>
      <c r="F3191" s="1" t="s">
        <v>63</v>
      </c>
      <c r="G3191" s="1" t="str">
        <f>_xlfn.XLOOKUP(Orders[[#This Row],[CustomerID]],'Customers'!A:A,'Customers'!E:E)</f>
        <v>consumer</v>
      </c>
      <c r="H3191" s="2">
        <v>45800</v>
      </c>
      <c r="I3191" s="2">
        <v>45801</v>
      </c>
      <c r="J3191">
        <v>13</v>
      </c>
      <c r="K3191">
        <v>3084.08</v>
      </c>
      <c r="L3191">
        <v>0</v>
      </c>
      <c r="M3191" s="1" t="s">
        <v>14</v>
      </c>
      <c r="N3191" s="1" t="s">
        <v>34</v>
      </c>
      <c r="O3191" s="1" t="s">
        <v>29</v>
      </c>
      <c r="P3191" s="3">
        <f>Orders[[#This Row],[Quantity]]*Orders[[#This Row],[UnitPrice]]*(1-Orders[[#This Row],[Discount]])</f>
        <v>40093.040000000001</v>
      </c>
      <c r="Q3191" s="1" t="str">
        <f>IF(AND(Orders[[#This Row],[Order Value]]&gt;50000,Orders[[#This Row],[Status]]="Completed"),"Yes","No")</f>
        <v>No</v>
      </c>
      <c r="R3191" s="1" t="str">
        <f>IF(OR(Orders[[#This Row],[Region]]="Dhaka",Orders[[#This Row],[Region]]="Chattogram"),"Priority","Standard")</f>
        <v>Standard</v>
      </c>
      <c r="S3191" s="1" t="str">
        <f>_xlfn.CONCAT(Orders[[#This Row],[OrderID]],Orders[[#This Row],[CustomerID]],Orders[[#This Row],[Order Value]])</f>
        <v>O05248C040740093.04</v>
      </c>
    </row>
    <row r="3192" spans="1:19" x14ac:dyDescent="0.25">
      <c r="A3192" s="1" t="s">
        <v>3618</v>
      </c>
      <c r="B3192" s="1" t="s">
        <v>257</v>
      </c>
      <c r="C3192" s="1" t="s">
        <v>174</v>
      </c>
      <c r="D3192" s="1" t="str">
        <f>VLOOKUP(C3192,Products[],2,FALSE)</f>
        <v>Women Eco 309</v>
      </c>
      <c r="E3192" s="1" t="str">
        <f>VLOOKUP(Orders[[#This Row],[ProductID]],Products[],3,FALSE)</f>
        <v>Apparel</v>
      </c>
      <c r="F3192" s="1" t="s">
        <v>47</v>
      </c>
      <c r="G3192" s="1" t="str">
        <f>_xlfn.XLOOKUP(Orders[[#This Row],[CustomerID]],'Customers'!A:A,'Customers'!E:E)</f>
        <v>consumer</v>
      </c>
      <c r="H3192" s="2">
        <v>45788</v>
      </c>
      <c r="I3192" s="2">
        <v>45792</v>
      </c>
      <c r="J3192">
        <v>12</v>
      </c>
      <c r="K3192">
        <v>1718.87</v>
      </c>
      <c r="L3192">
        <v>0</v>
      </c>
      <c r="M3192" s="1" t="s">
        <v>43</v>
      </c>
      <c r="N3192" s="1" t="s">
        <v>34</v>
      </c>
      <c r="O3192" s="1" t="s">
        <v>24</v>
      </c>
      <c r="P3192" s="3">
        <f>Orders[[#This Row],[Quantity]]*Orders[[#This Row],[UnitPrice]]*(1-Orders[[#This Row],[Discount]])</f>
        <v>20626.439999999999</v>
      </c>
      <c r="Q3192" s="1" t="str">
        <f>IF(AND(Orders[[#This Row],[Order Value]]&gt;50000,Orders[[#This Row],[Status]]="Completed"),"Yes","No")</f>
        <v>No</v>
      </c>
      <c r="R3192" s="1" t="str">
        <f>IF(OR(Orders[[#This Row],[Region]]="Dhaka",Orders[[#This Row],[Region]]="Chattogram"),"Priority","Standard")</f>
        <v>Standard</v>
      </c>
      <c r="S3192" s="1" t="str">
        <f>_xlfn.CONCAT(Orders[[#This Row],[OrderID]],Orders[[#This Row],[CustomerID]],Orders[[#This Row],[Order Value]])</f>
        <v>O03182C020420626.44</v>
      </c>
    </row>
    <row r="3193" spans="1:19" x14ac:dyDescent="0.25">
      <c r="A3193" s="1" t="s">
        <v>3619</v>
      </c>
      <c r="B3193" s="1" t="s">
        <v>53</v>
      </c>
      <c r="C3193" s="1" t="s">
        <v>199</v>
      </c>
      <c r="D3193" s="1" t="str">
        <f>VLOOKUP(C3193,Products[],2,FALSE)</f>
        <v>Laptops Deluxe 892</v>
      </c>
      <c r="E3193" s="1" t="str">
        <f>VLOOKUP(Orders[[#This Row],[ProductID]],Products[],3,FALSE)</f>
        <v>Electronics</v>
      </c>
      <c r="F3193" s="1" t="s">
        <v>51</v>
      </c>
      <c r="G3193" s="1" t="str">
        <f>_xlfn.XLOOKUP(Orders[[#This Row],[CustomerID]],'Customers'!A:A,'Customers'!E:E)</f>
        <v>Consumer</v>
      </c>
      <c r="H3193" s="2">
        <v>45752</v>
      </c>
      <c r="I3193" s="2">
        <v>45761</v>
      </c>
      <c r="J3193">
        <v>23</v>
      </c>
      <c r="K3193">
        <v>7693.96</v>
      </c>
      <c r="L3193">
        <v>0</v>
      </c>
      <c r="M3193" s="1" t="s">
        <v>39</v>
      </c>
      <c r="N3193" s="1" t="s">
        <v>28</v>
      </c>
      <c r="O3193" s="1" t="s">
        <v>29</v>
      </c>
      <c r="P3193" s="3">
        <f>Orders[[#This Row],[Quantity]]*Orders[[#This Row],[UnitPrice]]*(1-Orders[[#This Row],[Discount]])</f>
        <v>176961.08</v>
      </c>
      <c r="Q3193" s="1" t="str">
        <f>IF(AND(Orders[[#This Row],[Order Value]]&gt;50000,Orders[[#This Row],[Status]]="Completed"),"Yes","No")</f>
        <v>No</v>
      </c>
      <c r="R3193" s="1" t="str">
        <f>IF(OR(Orders[[#This Row],[Region]]="Dhaka",Orders[[#This Row],[Region]]="Chattogram"),"Priority","Standard")</f>
        <v>Standard</v>
      </c>
      <c r="S3193" s="1" t="str">
        <f>_xlfn.CONCAT(Orders[[#This Row],[OrderID]],Orders[[#This Row],[CustomerID]],Orders[[#This Row],[Order Value]])</f>
        <v>O01137C0035176961.08</v>
      </c>
    </row>
    <row r="3194" spans="1:19" x14ac:dyDescent="0.25">
      <c r="A3194" s="1" t="s">
        <v>3620</v>
      </c>
      <c r="B3194" s="1" t="s">
        <v>288</v>
      </c>
      <c r="C3194" s="1" t="s">
        <v>76</v>
      </c>
      <c r="D3194" s="1" t="str">
        <f>VLOOKUP(C3194,Products[],2,FALSE)</f>
        <v>Mobile Accessories Mini 994</v>
      </c>
      <c r="E3194" s="1" t="str">
        <f>VLOOKUP(Orders[[#This Row],[ProductID]],Products[],3,FALSE)</f>
        <v>Electronics</v>
      </c>
      <c r="F3194" s="1" t="s">
        <v>23</v>
      </c>
      <c r="G3194" s="1" t="str">
        <f>_xlfn.XLOOKUP(Orders[[#This Row],[CustomerID]],'Customers'!A:A,'Customers'!E:E)</f>
        <v>Corporate</v>
      </c>
      <c r="H3194" s="2">
        <v>45786</v>
      </c>
      <c r="I3194" s="2">
        <v>45788</v>
      </c>
      <c r="J3194">
        <v>12</v>
      </c>
      <c r="K3194">
        <v>130.52000000000001</v>
      </c>
      <c r="L3194">
        <v>0.1</v>
      </c>
      <c r="M3194" s="1" t="s">
        <v>20</v>
      </c>
      <c r="N3194" s="1" t="s">
        <v>34</v>
      </c>
      <c r="O3194" s="1" t="s">
        <v>35</v>
      </c>
      <c r="P3194" s="3">
        <f>Orders[[#This Row],[Quantity]]*Orders[[#This Row],[UnitPrice]]*(1-Orders[[#This Row],[Discount]])</f>
        <v>1409.6160000000002</v>
      </c>
      <c r="Q3194" s="1" t="str">
        <f>IF(AND(Orders[[#This Row],[Order Value]]&gt;50000,Orders[[#This Row],[Status]]="Completed"),"Yes","No")</f>
        <v>No</v>
      </c>
      <c r="R3194" s="1" t="str">
        <f>IF(OR(Orders[[#This Row],[Region]]="Dhaka",Orders[[#This Row],[Region]]="Chattogram"),"Priority","Standard")</f>
        <v>Priority</v>
      </c>
      <c r="S3194" s="1" t="str">
        <f>_xlfn.CONCAT(Orders[[#This Row],[OrderID]],Orders[[#This Row],[CustomerID]],Orders[[#This Row],[Order Value]])</f>
        <v>O02464C00901409.616</v>
      </c>
    </row>
    <row r="3195" spans="1:19" x14ac:dyDescent="0.25">
      <c r="A3195" s="1" t="s">
        <v>3621</v>
      </c>
      <c r="B3195" s="1" t="s">
        <v>873</v>
      </c>
      <c r="C3195" s="1" t="s">
        <v>81</v>
      </c>
      <c r="D3195" s="1" t="str">
        <f>VLOOKUP(C3195,Products[],2,FALSE)</f>
        <v>Beverages Pro 760</v>
      </c>
      <c r="E3195" s="1" t="str">
        <f>VLOOKUP(Orders[[#This Row],[ProductID]],Products[],3,FALSE)</f>
        <v>Groceries</v>
      </c>
      <c r="F3195" s="1" t="s">
        <v>63</v>
      </c>
      <c r="G3195" s="1" t="str">
        <f>_xlfn.XLOOKUP(Orders[[#This Row],[CustomerID]],'Customers'!A:A,'Customers'!E:E)</f>
        <v>Corporate</v>
      </c>
      <c r="H3195" s="2">
        <v>45744</v>
      </c>
      <c r="I3195" s="2">
        <v>45753</v>
      </c>
      <c r="J3195">
        <v>12</v>
      </c>
      <c r="K3195">
        <v>3027.96</v>
      </c>
      <c r="L3195">
        <v>0.15</v>
      </c>
      <c r="M3195" s="1" t="s">
        <v>43</v>
      </c>
      <c r="N3195" s="1" t="s">
        <v>28</v>
      </c>
      <c r="O3195" s="1" t="s">
        <v>21</v>
      </c>
      <c r="P3195" s="3">
        <f>Orders[[#This Row],[Quantity]]*Orders[[#This Row],[UnitPrice]]*(1-Orders[[#This Row],[Discount]])</f>
        <v>30885.192000000003</v>
      </c>
      <c r="Q3195" s="1" t="str">
        <f>IF(AND(Orders[[#This Row],[Order Value]]&gt;50000,Orders[[#This Row],[Status]]="Completed"),"Yes","No")</f>
        <v>No</v>
      </c>
      <c r="R3195" s="1" t="str">
        <f>IF(OR(Orders[[#This Row],[Region]]="Dhaka",Orders[[#This Row],[Region]]="Chattogram"),"Priority","Standard")</f>
        <v>Standard</v>
      </c>
      <c r="S3195" s="1" t="str">
        <f>_xlfn.CONCAT(Orders[[#This Row],[OrderID]],Orders[[#This Row],[CustomerID]],Orders[[#This Row],[Order Value]])</f>
        <v>O01170C007430885.192</v>
      </c>
    </row>
    <row r="3196" spans="1:19" x14ac:dyDescent="0.25">
      <c r="A3196" s="1" t="s">
        <v>3622</v>
      </c>
      <c r="B3196" s="1" t="s">
        <v>998</v>
      </c>
      <c r="C3196" s="1" t="s">
        <v>54</v>
      </c>
      <c r="D3196" s="1" t="str">
        <f>VLOOKUP(C3196,Products[],2,FALSE)</f>
        <v>Women Lite 643</v>
      </c>
      <c r="E3196" s="1" t="str">
        <f>VLOOKUP(Orders[[#This Row],[ProductID]],Products[],3,FALSE)</f>
        <v>Apparel</v>
      </c>
      <c r="F3196" s="1" t="s">
        <v>19</v>
      </c>
      <c r="G3196" s="1" t="str">
        <f>_xlfn.XLOOKUP(Orders[[#This Row],[CustomerID]],'Customers'!A:A,'Customers'!E:E)</f>
        <v>consumer</v>
      </c>
      <c r="H3196" s="2">
        <v>45622</v>
      </c>
      <c r="I3196" s="2">
        <v>45623</v>
      </c>
      <c r="J3196">
        <v>3</v>
      </c>
      <c r="K3196">
        <v>597.85</v>
      </c>
      <c r="L3196">
        <v>0</v>
      </c>
      <c r="M3196" s="1" t="s">
        <v>43</v>
      </c>
      <c r="N3196" s="1" t="s">
        <v>15</v>
      </c>
      <c r="O3196" s="1" t="s">
        <v>21</v>
      </c>
      <c r="P3196" s="3">
        <f>Orders[[#This Row],[Quantity]]*Orders[[#This Row],[UnitPrice]]*(1-Orders[[#This Row],[Discount]])</f>
        <v>1793.5500000000002</v>
      </c>
      <c r="Q3196" s="1" t="str">
        <f>IF(AND(Orders[[#This Row],[Order Value]]&gt;50000,Orders[[#This Row],[Status]]="Completed"),"Yes","No")</f>
        <v>No</v>
      </c>
      <c r="R3196" s="1" t="str">
        <f>IF(OR(Orders[[#This Row],[Region]]="Dhaka",Orders[[#This Row],[Region]]="Chattogram"),"Priority","Standard")</f>
        <v>Standard</v>
      </c>
      <c r="S3196" s="1" t="str">
        <f>_xlfn.CONCAT(Orders[[#This Row],[OrderID]],Orders[[#This Row],[CustomerID]],Orders[[#This Row],[Order Value]])</f>
        <v>O04571C01621793.55</v>
      </c>
    </row>
    <row r="3197" spans="1:19" x14ac:dyDescent="0.25">
      <c r="A3197" s="1" t="s">
        <v>3623</v>
      </c>
      <c r="B3197" s="1" t="s">
        <v>719</v>
      </c>
      <c r="C3197" s="1" t="s">
        <v>133</v>
      </c>
      <c r="D3197" s="1" t="str">
        <f>VLOOKUP(C3197,Products[],2,FALSE)</f>
        <v>Paper Eco 932</v>
      </c>
      <c r="E3197" s="1" t="str">
        <f>VLOOKUP(Orders[[#This Row],[ProductID]],Products[],3,FALSE)</f>
        <v>Office Supplies</v>
      </c>
      <c r="F3197" s="1" t="s">
        <v>63</v>
      </c>
      <c r="G3197" s="1" t="str">
        <f>_xlfn.XLOOKUP(Orders[[#This Row],[CustomerID]],'Customers'!A:A,'Customers'!E:E)</f>
        <v>Home Office</v>
      </c>
      <c r="H3197" s="2">
        <v>45657</v>
      </c>
      <c r="I3197" s="2">
        <v>45663</v>
      </c>
      <c r="J3197">
        <v>21</v>
      </c>
      <c r="K3197">
        <v>7159.6</v>
      </c>
      <c r="L3197">
        <v>0</v>
      </c>
      <c r="M3197" s="1" t="s">
        <v>43</v>
      </c>
      <c r="N3197" s="1" t="s">
        <v>28</v>
      </c>
      <c r="O3197" s="1" t="s">
        <v>21</v>
      </c>
      <c r="P3197" s="3">
        <f>Orders[[#This Row],[Quantity]]*Orders[[#This Row],[UnitPrice]]*(1-Orders[[#This Row],[Discount]])</f>
        <v>150351.6</v>
      </c>
      <c r="Q3197" s="1" t="str">
        <f>IF(AND(Orders[[#This Row],[Order Value]]&gt;50000,Orders[[#This Row],[Status]]="Completed"),"Yes","No")</f>
        <v>No</v>
      </c>
      <c r="R3197" s="1" t="str">
        <f>IF(OR(Orders[[#This Row],[Region]]="Dhaka",Orders[[#This Row],[Region]]="Chattogram"),"Priority","Standard")</f>
        <v>Standard</v>
      </c>
      <c r="S3197" s="1" t="str">
        <f>_xlfn.CONCAT(Orders[[#This Row],[OrderID]],Orders[[#This Row],[CustomerID]],Orders[[#This Row],[Order Value]])</f>
        <v>O05378C0005150351.6</v>
      </c>
    </row>
    <row r="3198" spans="1:19" x14ac:dyDescent="0.25">
      <c r="A3198" s="1" t="s">
        <v>3624</v>
      </c>
      <c r="B3198" s="1" t="s">
        <v>543</v>
      </c>
      <c r="C3198" s="1" t="s">
        <v>199</v>
      </c>
      <c r="D3198" s="1" t="str">
        <f>VLOOKUP(C3198,Products[],2,FALSE)</f>
        <v>Laptops Deluxe 892</v>
      </c>
      <c r="E3198" s="1" t="str">
        <f>VLOOKUP(Orders[[#This Row],[ProductID]],Products[],3,FALSE)</f>
        <v>Electronics</v>
      </c>
      <c r="F3198" s="1" t="s">
        <v>55</v>
      </c>
      <c r="G3198" s="1" t="str">
        <f>_xlfn.XLOOKUP(Orders[[#This Row],[CustomerID]],'Customers'!A:A,'Customers'!E:E)</f>
        <v>Home Office</v>
      </c>
      <c r="H3198" s="2">
        <v>45991</v>
      </c>
      <c r="I3198" s="2">
        <v>45997</v>
      </c>
      <c r="J3198">
        <v>19</v>
      </c>
      <c r="K3198">
        <v>1878.1</v>
      </c>
      <c r="L3198">
        <v>0</v>
      </c>
      <c r="M3198" s="1" t="s">
        <v>20</v>
      </c>
      <c r="N3198" s="1" t="s">
        <v>28</v>
      </c>
      <c r="O3198" s="1" t="s">
        <v>35</v>
      </c>
      <c r="P3198" s="3">
        <f>Orders[[#This Row],[Quantity]]*Orders[[#This Row],[UnitPrice]]*(1-Orders[[#This Row],[Discount]])</f>
        <v>35683.9</v>
      </c>
      <c r="Q3198" s="1" t="str">
        <f>IF(AND(Orders[[#This Row],[Order Value]]&gt;50000,Orders[[#This Row],[Status]]="Completed"),"Yes","No")</f>
        <v>No</v>
      </c>
      <c r="R3198" s="1" t="str">
        <f>IF(OR(Orders[[#This Row],[Region]]="Dhaka",Orders[[#This Row],[Region]]="Chattogram"),"Priority","Standard")</f>
        <v>Priority</v>
      </c>
      <c r="S3198" s="1" t="str">
        <f>_xlfn.CONCAT(Orders[[#This Row],[OrderID]],Orders[[#This Row],[CustomerID]],Orders[[#This Row],[Order Value]])</f>
        <v>O01340C049835683.9</v>
      </c>
    </row>
    <row r="3199" spans="1:19" x14ac:dyDescent="0.25">
      <c r="A3199" s="1" t="s">
        <v>3625</v>
      </c>
      <c r="B3199" s="1" t="s">
        <v>135</v>
      </c>
      <c r="C3199" s="1" t="s">
        <v>297</v>
      </c>
      <c r="D3199" s="1" t="str">
        <f>VLOOKUP(C3199,Products[],2,FALSE)</f>
        <v>Household Standard 552</v>
      </c>
      <c r="E3199" s="1" t="str">
        <f>VLOOKUP(Orders[[#This Row],[ProductID]],Products[],3,FALSE)</f>
        <v>Groceries</v>
      </c>
      <c r="F3199" s="1" t="s">
        <v>63</v>
      </c>
      <c r="G3199" s="1" t="str">
        <f>_xlfn.XLOOKUP(Orders[[#This Row],[CustomerID]],'Customers'!A:A,'Customers'!E:E)</f>
        <v>SMB</v>
      </c>
      <c r="H3199" s="2">
        <v>45621</v>
      </c>
      <c r="I3199" s="2">
        <v>45625</v>
      </c>
      <c r="J3199">
        <v>17</v>
      </c>
      <c r="K3199">
        <v>7591</v>
      </c>
      <c r="L3199">
        <v>0</v>
      </c>
      <c r="M3199" s="1" t="s">
        <v>14</v>
      </c>
      <c r="N3199" s="1" t="s">
        <v>15</v>
      </c>
      <c r="O3199" s="1" t="s">
        <v>24</v>
      </c>
      <c r="P3199" s="3">
        <f>Orders[[#This Row],[Quantity]]*Orders[[#This Row],[UnitPrice]]*(1-Orders[[#This Row],[Discount]])</f>
        <v>129047</v>
      </c>
      <c r="Q3199" s="1" t="str">
        <f>IF(AND(Orders[[#This Row],[Order Value]]&gt;50000,Orders[[#This Row],[Status]]="Completed"),"Yes","No")</f>
        <v>No</v>
      </c>
      <c r="R3199" s="1" t="str">
        <f>IF(OR(Orders[[#This Row],[Region]]="Dhaka",Orders[[#This Row],[Region]]="Chattogram"),"Priority","Standard")</f>
        <v>Standard</v>
      </c>
      <c r="S3199" s="1" t="str">
        <f>_xlfn.CONCAT(Orders[[#This Row],[OrderID]],Orders[[#This Row],[CustomerID]],Orders[[#This Row],[Order Value]])</f>
        <v>O05219C0212129047</v>
      </c>
    </row>
    <row r="3200" spans="1:19" x14ac:dyDescent="0.25">
      <c r="A3200" s="1" t="s">
        <v>3626</v>
      </c>
      <c r="B3200" s="1" t="s">
        <v>328</v>
      </c>
      <c r="C3200" s="1" t="s">
        <v>176</v>
      </c>
      <c r="D3200" s="1" t="str">
        <f>VLOOKUP(C3200,Products[],2,FALSE)</f>
        <v>Decor Standard 312 (New)</v>
      </c>
      <c r="E3200" s="1" t="str">
        <f>VLOOKUP(Orders[[#This Row],[ProductID]],Products[],3,FALSE)</f>
        <v>Furniture</v>
      </c>
      <c r="F3200" s="1" t="s">
        <v>152</v>
      </c>
      <c r="G3200" s="1" t="str">
        <f>_xlfn.XLOOKUP(Orders[[#This Row],[CustomerID]],'Customers'!A:A,'Customers'!E:E)</f>
        <v>Consumer</v>
      </c>
      <c r="H3200" s="2">
        <v>45808</v>
      </c>
      <c r="I3200" s="2">
        <v>45818</v>
      </c>
      <c r="J3200">
        <v>18</v>
      </c>
      <c r="K3200">
        <v>5822.58</v>
      </c>
      <c r="L3200">
        <v>0.15</v>
      </c>
      <c r="M3200" s="1" t="s">
        <v>14</v>
      </c>
      <c r="N3200" s="1" t="s">
        <v>34</v>
      </c>
      <c r="O3200" s="1" t="s">
        <v>24</v>
      </c>
      <c r="P3200" s="3">
        <f>Orders[[#This Row],[Quantity]]*Orders[[#This Row],[UnitPrice]]*(1-Orders[[#This Row],[Discount]])</f>
        <v>89085.474000000002</v>
      </c>
      <c r="Q3200" s="1" t="str">
        <f>IF(AND(Orders[[#This Row],[Order Value]]&gt;50000,Orders[[#This Row],[Status]]="Completed"),"Yes","No")</f>
        <v>Yes</v>
      </c>
      <c r="R3200" s="1" t="str">
        <f>IF(OR(Orders[[#This Row],[Region]]="Dhaka",Orders[[#This Row],[Region]]="Chattogram"),"Priority","Standard")</f>
        <v>Standard</v>
      </c>
      <c r="S3200" s="1" t="str">
        <f>_xlfn.CONCAT(Orders[[#This Row],[OrderID]],Orders[[#This Row],[CustomerID]],Orders[[#This Row],[Order Value]])</f>
        <v>O03279C007589085.474</v>
      </c>
    </row>
    <row r="3201" spans="1:19" x14ac:dyDescent="0.25">
      <c r="A3201" s="1" t="s">
        <v>3627</v>
      </c>
      <c r="B3201" s="1" t="s">
        <v>91</v>
      </c>
      <c r="C3201" s="1" t="s">
        <v>12</v>
      </c>
      <c r="D3201" s="1" t="str">
        <f>VLOOKUP(C3201,Products[],2,FALSE)</f>
        <v>Beverages Plus 578</v>
      </c>
      <c r="E3201" s="1" t="str">
        <f>VLOOKUP(Orders[[#This Row],[ProductID]],Products[],3,FALSE)</f>
        <v>Groceries</v>
      </c>
      <c r="F3201" s="1" t="s">
        <v>47</v>
      </c>
      <c r="G3201" s="1" t="str">
        <f>_xlfn.XLOOKUP(Orders[[#This Row],[CustomerID]],'Customers'!A:A,'Customers'!E:E)</f>
        <v>consumer</v>
      </c>
      <c r="H3201" s="2">
        <v>45639</v>
      </c>
      <c r="I3201" s="2">
        <v>45651</v>
      </c>
      <c r="J3201">
        <v>21</v>
      </c>
      <c r="K3201">
        <v>6636.75</v>
      </c>
      <c r="L3201">
        <v>0</v>
      </c>
      <c r="M3201" s="1" t="s">
        <v>14</v>
      </c>
      <c r="N3201" s="1" t="s">
        <v>15</v>
      </c>
      <c r="O3201" s="1" t="s">
        <v>24</v>
      </c>
      <c r="P3201" s="3">
        <f>Orders[[#This Row],[Quantity]]*Orders[[#This Row],[UnitPrice]]*(1-Orders[[#This Row],[Discount]])</f>
        <v>139371.75</v>
      </c>
      <c r="Q3201" s="1" t="str">
        <f>IF(AND(Orders[[#This Row],[Order Value]]&gt;50000,Orders[[#This Row],[Status]]="Completed"),"Yes","No")</f>
        <v>No</v>
      </c>
      <c r="R3201" s="1" t="str">
        <f>IF(OR(Orders[[#This Row],[Region]]="Dhaka",Orders[[#This Row],[Region]]="Chattogram"),"Priority","Standard")</f>
        <v>Standard</v>
      </c>
      <c r="S3201" s="1" t="str">
        <f>_xlfn.CONCAT(Orders[[#This Row],[OrderID]],Orders[[#This Row],[CustomerID]],Orders[[#This Row],[Order Value]])</f>
        <v>O02864C0439139371.75</v>
      </c>
    </row>
    <row r="3202" spans="1:19" hidden="1" x14ac:dyDescent="0.25">
      <c r="A3202" s="1" t="s">
        <v>3628</v>
      </c>
      <c r="B3202" s="1" t="s">
        <v>306</v>
      </c>
      <c r="C3202" s="1" t="s">
        <v>95</v>
      </c>
      <c r="D3202" s="1" t="e">
        <f>VLOOKUP(C3202,Products[],2,FALSE)</f>
        <v>#N/A</v>
      </c>
      <c r="E3202" s="1" t="e">
        <f>VLOOKUP(Orders[[#This Row],[ProductID]],Products[],3,FALSE)</f>
        <v>#N/A</v>
      </c>
      <c r="F3202" s="1" t="s">
        <v>19</v>
      </c>
      <c r="G3202" s="1" t="str">
        <f>_xlfn.XLOOKUP(Orders[[#This Row],[CustomerID]],'Customers'!A:A,'Customers'!E:E)</f>
        <v>SMB</v>
      </c>
      <c r="H3202" s="2">
        <v>45839</v>
      </c>
      <c r="I3202" s="2">
        <v>45851</v>
      </c>
      <c r="J3202">
        <v>9</v>
      </c>
      <c r="K3202">
        <v>4571.1899999999996</v>
      </c>
      <c r="L3202">
        <v>0</v>
      </c>
      <c r="M3202" s="1" t="s">
        <v>20</v>
      </c>
      <c r="N3202" s="1" t="s">
        <v>84</v>
      </c>
      <c r="O3202" s="1" t="s">
        <v>29</v>
      </c>
      <c r="P3202" s="3">
        <f>Orders[[#This Row],[Quantity]]*Orders[[#This Row],[UnitPrice]]*(1-Orders[[#This Row],[Discount]])</f>
        <v>41140.71</v>
      </c>
      <c r="Q3202" s="1" t="str">
        <f>IF(AND(Orders[[#This Row],[Order Value]]&gt;50000,Orders[[#This Row],[Status]]="Completed"),"Yes","No")</f>
        <v>No</v>
      </c>
      <c r="R3202" s="1" t="str">
        <f>IF(OR(Orders[[#This Row],[Region]]="Dhaka",Orders[[#This Row],[Region]]="Chattogram"),"Priority","Standard")</f>
        <v>Priority</v>
      </c>
      <c r="S3202" s="1" t="str">
        <f>_xlfn.CONCAT(Orders[[#This Row],[OrderID]],Orders[[#This Row],[CustomerID]],Orders[[#This Row],[Order Value]])</f>
        <v>O04858C000141140.71</v>
      </c>
    </row>
    <row r="3203" spans="1:19" x14ac:dyDescent="0.25">
      <c r="A3203" s="1" t="s">
        <v>3629</v>
      </c>
      <c r="B3203" s="1" t="s">
        <v>552</v>
      </c>
      <c r="C3203" s="1" t="s">
        <v>197</v>
      </c>
      <c r="D3203" s="1" t="str">
        <f>VLOOKUP(C3203,Products[],2,FALSE)</f>
        <v>Chairs Prime 149</v>
      </c>
      <c r="E3203" s="1" t="str">
        <f>VLOOKUP(Orders[[#This Row],[ProductID]],Products[],3,FALSE)</f>
        <v>Furniture</v>
      </c>
      <c r="F3203" s="1" t="s">
        <v>59</v>
      </c>
      <c r="G3203" s="1" t="str">
        <f>_xlfn.XLOOKUP(Orders[[#This Row],[CustomerID]],'Customers'!A:A,'Customers'!E:E)</f>
        <v>Corporate</v>
      </c>
      <c r="H3203" s="2">
        <v>45525</v>
      </c>
      <c r="I3203" s="2">
        <v>45530</v>
      </c>
      <c r="J3203">
        <v>12</v>
      </c>
      <c r="K3203">
        <v>6365.33</v>
      </c>
      <c r="L3203">
        <v>0.15</v>
      </c>
      <c r="M3203" s="1" t="s">
        <v>14</v>
      </c>
      <c r="N3203" s="1" t="s">
        <v>15</v>
      </c>
      <c r="O3203" s="1" t="s">
        <v>24</v>
      </c>
      <c r="P3203" s="3">
        <f>Orders[[#This Row],[Quantity]]*Orders[[#This Row],[UnitPrice]]*(1-Orders[[#This Row],[Discount]])</f>
        <v>64926.365999999995</v>
      </c>
      <c r="Q3203" s="1" t="str">
        <f>IF(AND(Orders[[#This Row],[Order Value]]&gt;50000,Orders[[#This Row],[Status]]="Completed"),"Yes","No")</f>
        <v>No</v>
      </c>
      <c r="R3203" s="1" t="str">
        <f>IF(OR(Orders[[#This Row],[Region]]="Dhaka",Orders[[#This Row],[Region]]="Chattogram"),"Priority","Standard")</f>
        <v>Standard</v>
      </c>
      <c r="S3203" s="1" t="str">
        <f>_xlfn.CONCAT(Orders[[#This Row],[OrderID]],Orders[[#This Row],[CustomerID]],Orders[[#This Row],[Order Value]])</f>
        <v>O01302C001664926.366</v>
      </c>
    </row>
    <row r="3204" spans="1:19" x14ac:dyDescent="0.25">
      <c r="A3204" s="1" t="s">
        <v>3630</v>
      </c>
      <c r="B3204" s="1" t="s">
        <v>373</v>
      </c>
      <c r="C3204" s="1" t="s">
        <v>128</v>
      </c>
      <c r="D3204" s="1" t="str">
        <f>VLOOKUP(C3204,Products[],2,FALSE)</f>
        <v>Paper Prime 195</v>
      </c>
      <c r="E3204" s="1" t="str">
        <f>VLOOKUP(Orders[[#This Row],[ProductID]],Products[],3,FALSE)</f>
        <v>Office Supplies</v>
      </c>
      <c r="F3204" s="1" t="s">
        <v>79</v>
      </c>
      <c r="G3204" s="1" t="str">
        <f>_xlfn.XLOOKUP(Orders[[#This Row],[CustomerID]],'Customers'!A:A,'Customers'!E:E)</f>
        <v>Corporate</v>
      </c>
      <c r="H3204" s="2">
        <v>45782</v>
      </c>
      <c r="I3204" s="2">
        <v>45795</v>
      </c>
      <c r="J3204">
        <v>24</v>
      </c>
      <c r="K3204">
        <v>7064.35</v>
      </c>
      <c r="L3204">
        <v>0.15</v>
      </c>
      <c r="M3204" s="1" t="s">
        <v>52</v>
      </c>
      <c r="N3204" s="1" t="s">
        <v>84</v>
      </c>
      <c r="O3204" s="1" t="s">
        <v>24</v>
      </c>
      <c r="P3204" s="3">
        <f>Orders[[#This Row],[Quantity]]*Orders[[#This Row],[UnitPrice]]*(1-Orders[[#This Row],[Discount]])</f>
        <v>144112.74000000002</v>
      </c>
      <c r="Q3204" s="1" t="str">
        <f>IF(AND(Orders[[#This Row],[Order Value]]&gt;50000,Orders[[#This Row],[Status]]="Completed"),"Yes","No")</f>
        <v>No</v>
      </c>
      <c r="R3204" s="1" t="str">
        <f>IF(OR(Orders[[#This Row],[Region]]="Dhaka",Orders[[#This Row],[Region]]="Chattogram"),"Priority","Standard")</f>
        <v>Priority</v>
      </c>
      <c r="S3204" s="1" t="str">
        <f>_xlfn.CONCAT(Orders[[#This Row],[OrderID]],Orders[[#This Row],[CustomerID]],Orders[[#This Row],[Order Value]])</f>
        <v>O01786C0025144112.74</v>
      </c>
    </row>
    <row r="3205" spans="1:19" x14ac:dyDescent="0.25">
      <c r="A3205" s="1" t="s">
        <v>3631</v>
      </c>
      <c r="B3205" s="1" t="s">
        <v>467</v>
      </c>
      <c r="C3205" s="1" t="s">
        <v>65</v>
      </c>
      <c r="D3205" s="1" t="str">
        <f>VLOOKUP(C3205,Products[],2,FALSE)</f>
        <v>Household Classic 671</v>
      </c>
      <c r="E3205" s="1" t="str">
        <f>VLOOKUP(Orders[[#This Row],[ProductID]],Products[],3,FALSE)</f>
        <v>Groceries</v>
      </c>
      <c r="F3205" s="1" t="s">
        <v>105</v>
      </c>
      <c r="G3205" s="1" t="str">
        <f>_xlfn.XLOOKUP(Orders[[#This Row],[CustomerID]],'Customers'!A:A,'Customers'!E:E)</f>
        <v>Consumer</v>
      </c>
      <c r="H3205" s="2">
        <v>45659</v>
      </c>
      <c r="I3205" s="2">
        <v>45661</v>
      </c>
      <c r="J3205">
        <v>22</v>
      </c>
      <c r="K3205">
        <v>4446</v>
      </c>
      <c r="L3205">
        <v>0</v>
      </c>
      <c r="M3205" s="1" t="s">
        <v>39</v>
      </c>
      <c r="N3205" s="1" t="s">
        <v>34</v>
      </c>
      <c r="O3205" s="1" t="s">
        <v>35</v>
      </c>
      <c r="P3205" s="3">
        <f>Orders[[#This Row],[Quantity]]*Orders[[#This Row],[UnitPrice]]*(1-Orders[[#This Row],[Discount]])</f>
        <v>97812</v>
      </c>
      <c r="Q3205" s="1" t="str">
        <f>IF(AND(Orders[[#This Row],[Order Value]]&gt;50000,Orders[[#This Row],[Status]]="Completed"),"Yes","No")</f>
        <v>Yes</v>
      </c>
      <c r="R3205" s="1" t="str">
        <f>IF(OR(Orders[[#This Row],[Region]]="Dhaka",Orders[[#This Row],[Region]]="Chattogram"),"Priority","Standard")</f>
        <v>Standard</v>
      </c>
      <c r="S3205" s="1" t="str">
        <f>_xlfn.CONCAT(Orders[[#This Row],[OrderID]],Orders[[#This Row],[CustomerID]],Orders[[#This Row],[Order Value]])</f>
        <v>O02370C023697812</v>
      </c>
    </row>
    <row r="3206" spans="1:19" x14ac:dyDescent="0.25">
      <c r="A3206" s="1" t="s">
        <v>3632</v>
      </c>
      <c r="B3206" s="1" t="s">
        <v>337</v>
      </c>
      <c r="C3206" s="1" t="s">
        <v>81</v>
      </c>
      <c r="D3206" s="1" t="str">
        <f>VLOOKUP(C3206,Products[],2,FALSE)</f>
        <v>Beverages Pro 760</v>
      </c>
      <c r="E3206" s="1" t="str">
        <f>VLOOKUP(Orders[[#This Row],[ProductID]],Products[],3,FALSE)</f>
        <v>Groceries</v>
      </c>
      <c r="F3206" s="1" t="s">
        <v>23</v>
      </c>
      <c r="G3206" s="1" t="str">
        <f>_xlfn.XLOOKUP(Orders[[#This Row],[CustomerID]],'Customers'!A:A,'Customers'!E:E)</f>
        <v>consumer</v>
      </c>
      <c r="H3206" s="2">
        <v>45325</v>
      </c>
      <c r="I3206" s="2">
        <v>45326</v>
      </c>
      <c r="J3206">
        <v>12</v>
      </c>
      <c r="K3206">
        <v>3766.22</v>
      </c>
      <c r="L3206">
        <v>0.1</v>
      </c>
      <c r="M3206" s="1" t="s">
        <v>39</v>
      </c>
      <c r="N3206" s="1" t="s">
        <v>34</v>
      </c>
      <c r="O3206" s="1" t="s">
        <v>35</v>
      </c>
      <c r="P3206" s="3">
        <f>Orders[[#This Row],[Quantity]]*Orders[[#This Row],[UnitPrice]]*(1-Orders[[#This Row],[Discount]])</f>
        <v>40675.175999999999</v>
      </c>
      <c r="Q3206" s="1" t="str">
        <f>IF(AND(Orders[[#This Row],[Order Value]]&gt;50000,Orders[[#This Row],[Status]]="Completed"),"Yes","No")</f>
        <v>No</v>
      </c>
      <c r="R3206" s="1" t="str">
        <f>IF(OR(Orders[[#This Row],[Region]]="Dhaka",Orders[[#This Row],[Region]]="Chattogram"),"Priority","Standard")</f>
        <v>Standard</v>
      </c>
      <c r="S3206" s="1" t="str">
        <f>_xlfn.CONCAT(Orders[[#This Row],[OrderID]],Orders[[#This Row],[CustomerID]],Orders[[#This Row],[Order Value]])</f>
        <v>O05943C047540675.176</v>
      </c>
    </row>
    <row r="3207" spans="1:19" x14ac:dyDescent="0.25">
      <c r="A3207" s="1" t="s">
        <v>3633</v>
      </c>
      <c r="B3207" s="1" t="s">
        <v>135</v>
      </c>
      <c r="C3207" s="1" t="s">
        <v>212</v>
      </c>
      <c r="D3207" s="1" t="str">
        <f>VLOOKUP(C3207,Products[],2,FALSE)</f>
        <v>Binders Lite 858</v>
      </c>
      <c r="E3207" s="1" t="str">
        <f>VLOOKUP(Orders[[#This Row],[ProductID]],Products[],3,FALSE)</f>
        <v>Office Supplies</v>
      </c>
      <c r="F3207" s="1" t="s">
        <v>59</v>
      </c>
      <c r="G3207" s="1" t="str">
        <f>_xlfn.XLOOKUP(Orders[[#This Row],[CustomerID]],'Customers'!A:A,'Customers'!E:E)</f>
        <v>SMB</v>
      </c>
      <c r="H3207" s="2">
        <v>45785</v>
      </c>
      <c r="I3207" s="2">
        <v>45784</v>
      </c>
      <c r="J3207">
        <v>1</v>
      </c>
      <c r="K3207">
        <v>4106.7700000000004</v>
      </c>
      <c r="L3207">
        <v>0</v>
      </c>
      <c r="M3207" s="1" t="s">
        <v>20</v>
      </c>
      <c r="N3207" s="1" t="s">
        <v>34</v>
      </c>
      <c r="O3207" s="1" t="s">
        <v>24</v>
      </c>
      <c r="P3207" s="3">
        <f>Orders[[#This Row],[Quantity]]*Orders[[#This Row],[UnitPrice]]*(1-Orders[[#This Row],[Discount]])</f>
        <v>4106.7700000000004</v>
      </c>
      <c r="Q3207" s="1" t="str">
        <f>IF(AND(Orders[[#This Row],[Order Value]]&gt;50000,Orders[[#This Row],[Status]]="Completed"),"Yes","No")</f>
        <v>No</v>
      </c>
      <c r="R3207" s="1" t="str">
        <f>IF(OR(Orders[[#This Row],[Region]]="Dhaka",Orders[[#This Row],[Region]]="Chattogram"),"Priority","Standard")</f>
        <v>Priority</v>
      </c>
      <c r="S3207" s="1" t="str">
        <f>_xlfn.CONCAT(Orders[[#This Row],[OrderID]],Orders[[#This Row],[CustomerID]],Orders[[#This Row],[Order Value]])</f>
        <v>O02491C02124106.77</v>
      </c>
    </row>
    <row r="3208" spans="1:19" x14ac:dyDescent="0.25">
      <c r="A3208" s="1" t="s">
        <v>3634</v>
      </c>
      <c r="B3208" s="1" t="s">
        <v>1144</v>
      </c>
      <c r="C3208" s="1" t="s">
        <v>131</v>
      </c>
      <c r="D3208" s="1" t="str">
        <f>VLOOKUP(C3208,Products[],2,FALSE)</f>
        <v>Tables Plus 844</v>
      </c>
      <c r="E3208" s="1" t="str">
        <f>VLOOKUP(Orders[[#This Row],[ProductID]],Products[],3,FALSE)</f>
        <v>Furniture</v>
      </c>
      <c r="F3208" s="1" t="s">
        <v>63</v>
      </c>
      <c r="G3208" s="1" t="str">
        <f>_xlfn.XLOOKUP(Orders[[#This Row],[CustomerID]],'Customers'!A:A,'Customers'!E:E)</f>
        <v>consumer</v>
      </c>
      <c r="H3208" s="2">
        <v>45863</v>
      </c>
      <c r="I3208" s="2">
        <v>45874</v>
      </c>
      <c r="J3208">
        <v>16</v>
      </c>
      <c r="K3208">
        <v>5559.94</v>
      </c>
      <c r="L3208">
        <v>0.1</v>
      </c>
      <c r="M3208" s="1" t="s">
        <v>52</v>
      </c>
      <c r="N3208" s="1" t="s">
        <v>34</v>
      </c>
      <c r="O3208" s="1" t="s">
        <v>21</v>
      </c>
      <c r="P3208" s="3">
        <f>Orders[[#This Row],[Quantity]]*Orders[[#This Row],[UnitPrice]]*(1-Orders[[#This Row],[Discount]])</f>
        <v>80063.135999999999</v>
      </c>
      <c r="Q3208" s="1" t="str">
        <f>IF(AND(Orders[[#This Row],[Order Value]]&gt;50000,Orders[[#This Row],[Status]]="Completed"),"Yes","No")</f>
        <v>Yes</v>
      </c>
      <c r="R3208" s="1" t="str">
        <f>IF(OR(Orders[[#This Row],[Region]]="Dhaka",Orders[[#This Row],[Region]]="Chattogram"),"Priority","Standard")</f>
        <v>Priority</v>
      </c>
      <c r="S3208" s="1" t="str">
        <f>_xlfn.CONCAT(Orders[[#This Row],[OrderID]],Orders[[#This Row],[CustomerID]],Orders[[#This Row],[Order Value]])</f>
        <v>O01528C014980063.136</v>
      </c>
    </row>
    <row r="3209" spans="1:19" x14ac:dyDescent="0.25">
      <c r="A3209" s="1" t="s">
        <v>3635</v>
      </c>
      <c r="B3209" s="1" t="s">
        <v>135</v>
      </c>
      <c r="C3209" s="1" t="s">
        <v>46</v>
      </c>
      <c r="D3209" s="1" t="str">
        <f>VLOOKUP(C3209,Products[],2,FALSE)</f>
        <v>Tables Max 631</v>
      </c>
      <c r="E3209" s="1" t="str">
        <f>VLOOKUP(Orders[[#This Row],[ProductID]],Products[],3,FALSE)</f>
        <v>Furniture</v>
      </c>
      <c r="F3209" s="1" t="s">
        <v>152</v>
      </c>
      <c r="G3209" s="1" t="str">
        <f>_xlfn.XLOOKUP(Orders[[#This Row],[CustomerID]],'Customers'!A:A,'Customers'!E:E)</f>
        <v>SMB</v>
      </c>
      <c r="H3209" s="2">
        <v>45518</v>
      </c>
      <c r="I3209" s="2">
        <v>45528</v>
      </c>
      <c r="J3209">
        <v>11</v>
      </c>
      <c r="K3209">
        <v>922.52</v>
      </c>
      <c r="L3209">
        <v>0</v>
      </c>
      <c r="M3209" s="1" t="s">
        <v>52</v>
      </c>
      <c r="N3209" s="1" t="s">
        <v>84</v>
      </c>
      <c r="O3209" s="1" t="s">
        <v>29</v>
      </c>
      <c r="P3209" s="3">
        <f>Orders[[#This Row],[Quantity]]*Orders[[#This Row],[UnitPrice]]*(1-Orders[[#This Row],[Discount]])</f>
        <v>10147.719999999999</v>
      </c>
      <c r="Q3209" s="1" t="str">
        <f>IF(AND(Orders[[#This Row],[Order Value]]&gt;50000,Orders[[#This Row],[Status]]="Completed"),"Yes","No")</f>
        <v>No</v>
      </c>
      <c r="R3209" s="1" t="str">
        <f>IF(OR(Orders[[#This Row],[Region]]="Dhaka",Orders[[#This Row],[Region]]="Chattogram"),"Priority","Standard")</f>
        <v>Priority</v>
      </c>
      <c r="S3209" s="1" t="str">
        <f>_xlfn.CONCAT(Orders[[#This Row],[OrderID]],Orders[[#This Row],[CustomerID]],Orders[[#This Row],[Order Value]])</f>
        <v>O03502C021210147.72</v>
      </c>
    </row>
    <row r="3210" spans="1:19" x14ac:dyDescent="0.25">
      <c r="A3210" s="1" t="s">
        <v>3636</v>
      </c>
      <c r="B3210" s="1" t="s">
        <v>453</v>
      </c>
      <c r="C3210" s="1" t="s">
        <v>121</v>
      </c>
      <c r="D3210" s="1" t="str">
        <f>VLOOKUP(C3210,Products[],2,FALSE)</f>
        <v>Storage Max 865</v>
      </c>
      <c r="E3210" s="1" t="str">
        <f>VLOOKUP(Orders[[#This Row],[ProductID]],Products[],3,FALSE)</f>
        <v>Furniture</v>
      </c>
      <c r="F3210" s="1" t="s">
        <v>19</v>
      </c>
      <c r="G3210" s="1" t="str">
        <f>_xlfn.XLOOKUP(Orders[[#This Row],[CustomerID]],'Customers'!A:A,'Customers'!E:E)</f>
        <v>Consumer</v>
      </c>
      <c r="H3210" s="2">
        <v>45799</v>
      </c>
      <c r="I3210" s="2">
        <v>45813</v>
      </c>
      <c r="J3210">
        <v>2</v>
      </c>
      <c r="K3210">
        <v>4586.9799999999996</v>
      </c>
      <c r="L3210">
        <v>0</v>
      </c>
      <c r="M3210" s="1" t="s">
        <v>20</v>
      </c>
      <c r="N3210" s="1" t="s">
        <v>34</v>
      </c>
      <c r="O3210" s="1" t="s">
        <v>29</v>
      </c>
      <c r="P3210" s="3">
        <f>Orders[[#This Row],[Quantity]]*Orders[[#This Row],[UnitPrice]]*(1-Orders[[#This Row],[Discount]])</f>
        <v>9173.9599999999991</v>
      </c>
      <c r="Q3210" s="1" t="str">
        <f>IF(AND(Orders[[#This Row],[Order Value]]&gt;50000,Orders[[#This Row],[Status]]="Completed"),"Yes","No")</f>
        <v>No</v>
      </c>
      <c r="R3210" s="1" t="str">
        <f>IF(OR(Orders[[#This Row],[Region]]="Dhaka",Orders[[#This Row],[Region]]="Chattogram"),"Priority","Standard")</f>
        <v>Priority</v>
      </c>
      <c r="S3210" s="1" t="str">
        <f>_xlfn.CONCAT(Orders[[#This Row],[OrderID]],Orders[[#This Row],[CustomerID]],Orders[[#This Row],[Order Value]])</f>
        <v>O05697C00999173.96</v>
      </c>
    </row>
    <row r="3211" spans="1:19" x14ac:dyDescent="0.25">
      <c r="A3211" s="1" t="s">
        <v>3637</v>
      </c>
      <c r="B3211" s="1" t="s">
        <v>567</v>
      </c>
      <c r="C3211" s="1" t="s">
        <v>102</v>
      </c>
      <c r="D3211" s="1" t="str">
        <f>VLOOKUP(C3211,Products[],2,FALSE)</f>
        <v>Pens Mini 821</v>
      </c>
      <c r="E3211" s="1" t="str">
        <f>VLOOKUP(Orders[[#This Row],[ProductID]],Products[],3,FALSE)</f>
        <v>Office Supplies</v>
      </c>
      <c r="F3211" s="1" t="s">
        <v>33</v>
      </c>
      <c r="G3211" s="1" t="str">
        <f>_xlfn.XLOOKUP(Orders[[#This Row],[CustomerID]],'Customers'!A:A,'Customers'!E:E)</f>
        <v>Consumer</v>
      </c>
      <c r="H3211" s="2">
        <v>45850</v>
      </c>
      <c r="I3211" s="2">
        <v>45853</v>
      </c>
      <c r="J3211">
        <v>13</v>
      </c>
      <c r="K3211">
        <v>7413.76</v>
      </c>
      <c r="L3211">
        <v>0.1</v>
      </c>
      <c r="M3211" s="1" t="s">
        <v>14</v>
      </c>
      <c r="N3211" s="1" t="s">
        <v>15</v>
      </c>
      <c r="O3211" s="1" t="s">
        <v>35</v>
      </c>
      <c r="P3211" s="3">
        <f>Orders[[#This Row],[Quantity]]*Orders[[#This Row],[UnitPrice]]*(1-Orders[[#This Row],[Discount]])</f>
        <v>86740.992000000013</v>
      </c>
      <c r="Q3211" s="1" t="str">
        <f>IF(AND(Orders[[#This Row],[Order Value]]&gt;50000,Orders[[#This Row],[Status]]="Completed"),"Yes","No")</f>
        <v>No</v>
      </c>
      <c r="R3211" s="1" t="str">
        <f>IF(OR(Orders[[#This Row],[Region]]="Dhaka",Orders[[#This Row],[Region]]="Chattogram"),"Priority","Standard")</f>
        <v>Standard</v>
      </c>
      <c r="S3211" s="1" t="str">
        <f>_xlfn.CONCAT(Orders[[#This Row],[OrderID]],Orders[[#This Row],[CustomerID]],Orders[[#This Row],[Order Value]])</f>
        <v>O05107C018286740.992</v>
      </c>
    </row>
    <row r="3212" spans="1:19" x14ac:dyDescent="0.25">
      <c r="A3212" s="1" t="s">
        <v>3638</v>
      </c>
      <c r="B3212" s="1" t="s">
        <v>461</v>
      </c>
      <c r="C3212" s="1" t="s">
        <v>124</v>
      </c>
      <c r="D3212" s="1" t="str">
        <f>VLOOKUP(C3212,Products[],2,FALSE)</f>
        <v>Decor Lite 474</v>
      </c>
      <c r="E3212" s="1" t="str">
        <f>VLOOKUP(Orders[[#This Row],[ProductID]],Products[],3,FALSE)</f>
        <v>Furniture</v>
      </c>
      <c r="F3212" s="1" t="s">
        <v>51</v>
      </c>
      <c r="G3212" s="1" t="str">
        <f>_xlfn.XLOOKUP(Orders[[#This Row],[CustomerID]],'Customers'!A:A,'Customers'!E:E)</f>
        <v>consumer</v>
      </c>
      <c r="H3212" s="2">
        <v>45446</v>
      </c>
      <c r="I3212" s="2">
        <v>45456</v>
      </c>
      <c r="J3212">
        <v>20</v>
      </c>
      <c r="K3212">
        <v>4038.94</v>
      </c>
      <c r="L3212">
        <v>0</v>
      </c>
      <c r="M3212" s="1" t="s">
        <v>39</v>
      </c>
      <c r="N3212" s="1" t="s">
        <v>15</v>
      </c>
      <c r="O3212" s="1" t="s">
        <v>21</v>
      </c>
      <c r="P3212" s="3">
        <f>Orders[[#This Row],[Quantity]]*Orders[[#This Row],[UnitPrice]]*(1-Orders[[#This Row],[Discount]])</f>
        <v>80778.8</v>
      </c>
      <c r="Q3212" s="1" t="str">
        <f>IF(AND(Orders[[#This Row],[Order Value]]&gt;50000,Orders[[#This Row],[Status]]="Completed"),"Yes","No")</f>
        <v>No</v>
      </c>
      <c r="R3212" s="1" t="str">
        <f>IF(OR(Orders[[#This Row],[Region]]="Dhaka",Orders[[#This Row],[Region]]="Chattogram"),"Priority","Standard")</f>
        <v>Standard</v>
      </c>
      <c r="S3212" s="1" t="str">
        <f>_xlfn.CONCAT(Orders[[#This Row],[OrderID]],Orders[[#This Row],[CustomerID]],Orders[[#This Row],[Order Value]])</f>
        <v>O00714C008780778.8</v>
      </c>
    </row>
    <row r="3213" spans="1:19" x14ac:dyDescent="0.25">
      <c r="A3213" s="1" t="s">
        <v>3639</v>
      </c>
      <c r="B3213" s="1" t="s">
        <v>1061</v>
      </c>
      <c r="C3213" s="1" t="s">
        <v>197</v>
      </c>
      <c r="D3213" s="1" t="str">
        <f>VLOOKUP(C3213,Products[],2,FALSE)</f>
        <v>Chairs Prime 149</v>
      </c>
      <c r="E3213" s="1" t="str">
        <f>VLOOKUP(Orders[[#This Row],[ProductID]],Products[],3,FALSE)</f>
        <v>Furniture</v>
      </c>
      <c r="F3213" s="1" t="s">
        <v>59</v>
      </c>
      <c r="G3213" s="1" t="str">
        <f>_xlfn.XLOOKUP(Orders[[#This Row],[CustomerID]],'Customers'!A:A,'Customers'!E:E)</f>
        <v>Corporate</v>
      </c>
      <c r="H3213" s="2">
        <v>45420</v>
      </c>
      <c r="I3213" s="2">
        <v>45421</v>
      </c>
      <c r="J3213">
        <v>12</v>
      </c>
      <c r="K3213">
        <v>3197.27</v>
      </c>
      <c r="L3213">
        <v>0.15</v>
      </c>
      <c r="M3213" s="1" t="s">
        <v>39</v>
      </c>
      <c r="N3213" s="1" t="s">
        <v>15</v>
      </c>
      <c r="O3213" s="1" t="s">
        <v>21</v>
      </c>
      <c r="P3213" s="3">
        <f>Orders[[#This Row],[Quantity]]*Orders[[#This Row],[UnitPrice]]*(1-Orders[[#This Row],[Discount]])</f>
        <v>32612.153999999999</v>
      </c>
      <c r="Q3213" s="1" t="str">
        <f>IF(AND(Orders[[#This Row],[Order Value]]&gt;50000,Orders[[#This Row],[Status]]="Completed"),"Yes","No")</f>
        <v>No</v>
      </c>
      <c r="R3213" s="1" t="str">
        <f>IF(OR(Orders[[#This Row],[Region]]="Dhaka",Orders[[#This Row],[Region]]="Chattogram"),"Priority","Standard")</f>
        <v>Standard</v>
      </c>
      <c r="S3213" s="1" t="str">
        <f>_xlfn.CONCAT(Orders[[#This Row],[OrderID]],Orders[[#This Row],[CustomerID]],Orders[[#This Row],[Order Value]])</f>
        <v>O00398C001532612.154</v>
      </c>
    </row>
    <row r="3214" spans="1:19" x14ac:dyDescent="0.25">
      <c r="A3214" s="1" t="s">
        <v>3640</v>
      </c>
      <c r="B3214" s="1" t="s">
        <v>116</v>
      </c>
      <c r="C3214" s="1" t="s">
        <v>32</v>
      </c>
      <c r="D3214" s="1" t="str">
        <f>VLOOKUP(C3214,Products[],2,FALSE)</f>
        <v>Binders Max 146</v>
      </c>
      <c r="E3214" s="1" t="str">
        <f>VLOOKUP(Orders[[#This Row],[ProductID]],Products[],3,FALSE)</f>
        <v>Office Supplies</v>
      </c>
      <c r="F3214" s="1" t="s">
        <v>23</v>
      </c>
      <c r="G3214" s="1" t="str">
        <f>_xlfn.XLOOKUP(Orders[[#This Row],[CustomerID]],'Customers'!A:A,'Customers'!E:E)</f>
        <v>Home Office</v>
      </c>
      <c r="H3214" s="2">
        <v>45964</v>
      </c>
      <c r="I3214" s="2">
        <v>45971</v>
      </c>
      <c r="J3214">
        <v>24</v>
      </c>
      <c r="K3214">
        <v>404.48</v>
      </c>
      <c r="L3214">
        <v>0</v>
      </c>
      <c r="M3214" s="1" t="s">
        <v>14</v>
      </c>
      <c r="N3214" s="1" t="s">
        <v>34</v>
      </c>
      <c r="O3214" s="1" t="s">
        <v>35</v>
      </c>
      <c r="P3214" s="3">
        <f>Orders[[#This Row],[Quantity]]*Orders[[#This Row],[UnitPrice]]*(1-Orders[[#This Row],[Discount]])</f>
        <v>9707.52</v>
      </c>
      <c r="Q3214" s="1" t="str">
        <f>IF(AND(Orders[[#This Row],[Order Value]]&gt;50000,Orders[[#This Row],[Status]]="Completed"),"Yes","No")</f>
        <v>No</v>
      </c>
      <c r="R3214" s="1" t="str">
        <f>IF(OR(Orders[[#This Row],[Region]]="Dhaka",Orders[[#This Row],[Region]]="Chattogram"),"Priority","Standard")</f>
        <v>Standard</v>
      </c>
      <c r="S3214" s="1" t="str">
        <f>_xlfn.CONCAT(Orders[[#This Row],[OrderID]],Orders[[#This Row],[CustomerID]],Orders[[#This Row],[Order Value]])</f>
        <v>O00321C04089707.52</v>
      </c>
    </row>
    <row r="3215" spans="1:19" x14ac:dyDescent="0.25">
      <c r="A3215" s="1" t="s">
        <v>3641</v>
      </c>
      <c r="B3215" s="1" t="s">
        <v>692</v>
      </c>
      <c r="C3215" s="1" t="s">
        <v>160</v>
      </c>
      <c r="D3215" s="1" t="str">
        <f>VLOOKUP(C3215,Products[],2,FALSE)</f>
        <v>Audio Pro 619</v>
      </c>
      <c r="E3215" s="1" t="str">
        <f>VLOOKUP(Orders[[#This Row],[ProductID]],Products[],3,FALSE)</f>
        <v>Electronics</v>
      </c>
      <c r="F3215" s="1" t="s">
        <v>125</v>
      </c>
      <c r="G3215" s="1" t="str">
        <f>_xlfn.XLOOKUP(Orders[[#This Row],[CustomerID]],'Customers'!A:A,'Customers'!E:E)</f>
        <v>Corporate</v>
      </c>
      <c r="H3215" s="2">
        <v>45670</v>
      </c>
      <c r="I3215" s="2">
        <v>45679</v>
      </c>
      <c r="J3215">
        <v>14</v>
      </c>
      <c r="K3215">
        <v>3370.06</v>
      </c>
      <c r="L3215">
        <v>0</v>
      </c>
      <c r="M3215" s="1" t="s">
        <v>52</v>
      </c>
      <c r="N3215" s="1" t="s">
        <v>34</v>
      </c>
      <c r="O3215" s="1" t="s">
        <v>24</v>
      </c>
      <c r="P3215" s="3">
        <f>Orders[[#This Row],[Quantity]]*Orders[[#This Row],[UnitPrice]]*(1-Orders[[#This Row],[Discount]])</f>
        <v>47180.84</v>
      </c>
      <c r="Q3215" s="1" t="str">
        <f>IF(AND(Orders[[#This Row],[Order Value]]&gt;50000,Orders[[#This Row],[Status]]="Completed"),"Yes","No")</f>
        <v>No</v>
      </c>
      <c r="R3215" s="1" t="str">
        <f>IF(OR(Orders[[#This Row],[Region]]="Dhaka",Orders[[#This Row],[Region]]="Chattogram"),"Priority","Standard")</f>
        <v>Priority</v>
      </c>
      <c r="S3215" s="1" t="str">
        <f>_xlfn.CONCAT(Orders[[#This Row],[OrderID]],Orders[[#This Row],[CustomerID]],Orders[[#This Row],[Order Value]])</f>
        <v>O01811C026447180.84</v>
      </c>
    </row>
    <row r="3216" spans="1:19" x14ac:dyDescent="0.25">
      <c r="A3216" s="1" t="s">
        <v>3642</v>
      </c>
      <c r="B3216" s="1" t="s">
        <v>241</v>
      </c>
      <c r="C3216" s="1" t="s">
        <v>284</v>
      </c>
      <c r="D3216" s="1" t="str">
        <f>VLOOKUP(C3216,Products[],2,FALSE)</f>
        <v>Labels Lite 562</v>
      </c>
      <c r="E3216" s="1" t="str">
        <f>VLOOKUP(Orders[[#This Row],[ProductID]],Products[],3,FALSE)</f>
        <v>Office Supplies</v>
      </c>
      <c r="F3216" s="1" t="s">
        <v>63</v>
      </c>
      <c r="G3216" s="1" t="str">
        <f>_xlfn.XLOOKUP(Orders[[#This Row],[CustomerID]],'Customers'!A:A,'Customers'!E:E)</f>
        <v>Consumer</v>
      </c>
      <c r="H3216" s="2">
        <v>45867</v>
      </c>
      <c r="I3216" s="2">
        <v>45873</v>
      </c>
      <c r="J3216">
        <v>8</v>
      </c>
      <c r="K3216">
        <v>6886.02</v>
      </c>
      <c r="L3216">
        <v>0</v>
      </c>
      <c r="M3216" s="1" t="s">
        <v>43</v>
      </c>
      <c r="N3216" s="1" t="s">
        <v>34</v>
      </c>
      <c r="O3216" s="1" t="s">
        <v>21</v>
      </c>
      <c r="P3216" s="3">
        <f>Orders[[#This Row],[Quantity]]*Orders[[#This Row],[UnitPrice]]*(1-Orders[[#This Row],[Discount]])</f>
        <v>55088.160000000003</v>
      </c>
      <c r="Q3216" s="1" t="str">
        <f>IF(AND(Orders[[#This Row],[Order Value]]&gt;50000,Orders[[#This Row],[Status]]="Completed"),"Yes","No")</f>
        <v>Yes</v>
      </c>
      <c r="R3216" s="1" t="str">
        <f>IF(OR(Orders[[#This Row],[Region]]="Dhaka",Orders[[#This Row],[Region]]="Chattogram"),"Priority","Standard")</f>
        <v>Standard</v>
      </c>
      <c r="S3216" s="1" t="str">
        <f>_xlfn.CONCAT(Orders[[#This Row],[OrderID]],Orders[[#This Row],[CustomerID]],Orders[[#This Row],[Order Value]])</f>
        <v>O03174C003955088.16</v>
      </c>
    </row>
    <row r="3217" spans="1:19" x14ac:dyDescent="0.25">
      <c r="A3217" s="1" t="s">
        <v>3643</v>
      </c>
      <c r="B3217" s="1" t="s">
        <v>754</v>
      </c>
      <c r="C3217" s="1" t="s">
        <v>297</v>
      </c>
      <c r="D3217" s="1" t="str">
        <f>VLOOKUP(C3217,Products[],2,FALSE)</f>
        <v>Household Standard 552</v>
      </c>
      <c r="E3217" s="1" t="str">
        <f>VLOOKUP(Orders[[#This Row],[ProductID]],Products[],3,FALSE)</f>
        <v>Groceries</v>
      </c>
      <c r="F3217" s="1" t="s">
        <v>42</v>
      </c>
      <c r="G3217" s="1" t="str">
        <f>_xlfn.XLOOKUP(Orders[[#This Row],[CustomerID]],'Customers'!A:A,'Customers'!E:E)</f>
        <v>SMB</v>
      </c>
      <c r="H3217" s="2">
        <v>45712</v>
      </c>
      <c r="I3217" s="2">
        <v>45718</v>
      </c>
      <c r="J3217">
        <v>24</v>
      </c>
      <c r="K3217">
        <v>5304.07</v>
      </c>
      <c r="L3217">
        <v>0.15</v>
      </c>
      <c r="M3217" s="1" t="s">
        <v>14</v>
      </c>
      <c r="N3217" s="1" t="s">
        <v>34</v>
      </c>
      <c r="O3217" s="1" t="s">
        <v>35</v>
      </c>
      <c r="P3217" s="3">
        <f>Orders[[#This Row],[Quantity]]*Orders[[#This Row],[UnitPrice]]*(1-Orders[[#This Row],[Discount]])</f>
        <v>108203.02799999999</v>
      </c>
      <c r="Q3217" s="1" t="str">
        <f>IF(AND(Orders[[#This Row],[Order Value]]&gt;50000,Orders[[#This Row],[Status]]="Completed"),"Yes","No")</f>
        <v>Yes</v>
      </c>
      <c r="R3217" s="1" t="str">
        <f>IF(OR(Orders[[#This Row],[Region]]="Dhaka",Orders[[#This Row],[Region]]="Chattogram"),"Priority","Standard")</f>
        <v>Standard</v>
      </c>
      <c r="S3217" s="1" t="str">
        <f>_xlfn.CONCAT(Orders[[#This Row],[OrderID]],Orders[[#This Row],[CustomerID]],Orders[[#This Row],[Order Value]])</f>
        <v>O02280C0345108203.028</v>
      </c>
    </row>
    <row r="3218" spans="1:19" hidden="1" x14ac:dyDescent="0.25">
      <c r="A3218" s="1" t="s">
        <v>3644</v>
      </c>
      <c r="B3218" s="1" t="s">
        <v>749</v>
      </c>
      <c r="C3218" s="1" t="s">
        <v>95</v>
      </c>
      <c r="D3218" s="1" t="e">
        <f>VLOOKUP(C3218,Products[],2,FALSE)</f>
        <v>#N/A</v>
      </c>
      <c r="E3218" s="1" t="e">
        <f>VLOOKUP(Orders[[#This Row],[ProductID]],Products[],3,FALSE)</f>
        <v>#N/A</v>
      </c>
      <c r="F3218" s="1" t="s">
        <v>19</v>
      </c>
      <c r="G3218" s="1" t="str">
        <f>_xlfn.XLOOKUP(Orders[[#This Row],[CustomerID]],'Customers'!A:A,'Customers'!E:E)</f>
        <v>SMB</v>
      </c>
      <c r="H3218" s="2">
        <v>45455</v>
      </c>
      <c r="I3218" s="2">
        <v>45468</v>
      </c>
      <c r="J3218">
        <v>6</v>
      </c>
      <c r="K3218">
        <v>2569.38</v>
      </c>
      <c r="L3218">
        <v>0.2</v>
      </c>
      <c r="M3218" s="1" t="s">
        <v>14</v>
      </c>
      <c r="N3218" s="1" t="s">
        <v>34</v>
      </c>
      <c r="O3218" s="1" t="s">
        <v>35</v>
      </c>
      <c r="P3218" s="3">
        <f>Orders[[#This Row],[Quantity]]*Orders[[#This Row],[UnitPrice]]*(1-Orders[[#This Row],[Discount]])</f>
        <v>12333.024000000001</v>
      </c>
      <c r="Q3218" s="1" t="str">
        <f>IF(AND(Orders[[#This Row],[Order Value]]&gt;50000,Orders[[#This Row],[Status]]="Completed"),"Yes","No")</f>
        <v>No</v>
      </c>
      <c r="R3218" s="1" t="str">
        <f>IF(OR(Orders[[#This Row],[Region]]="Dhaka",Orders[[#This Row],[Region]]="Chattogram"),"Priority","Standard")</f>
        <v>Standard</v>
      </c>
      <c r="S3218" s="1" t="str">
        <f>_xlfn.CONCAT(Orders[[#This Row],[OrderID]],Orders[[#This Row],[CustomerID]],Orders[[#This Row],[Order Value]])</f>
        <v>O04668C042312333.024</v>
      </c>
    </row>
    <row r="3219" spans="1:19" x14ac:dyDescent="0.25">
      <c r="A3219" s="1" t="s">
        <v>3645</v>
      </c>
      <c r="B3219" s="1" t="s">
        <v>432</v>
      </c>
      <c r="C3219" s="1" t="s">
        <v>111</v>
      </c>
      <c r="D3219" s="1" t="str">
        <f>VLOOKUP(C3219,Products[],2,FALSE)</f>
        <v>Footwear Eco 867</v>
      </c>
      <c r="E3219" s="1" t="str">
        <f>VLOOKUP(Orders[[#This Row],[ProductID]],Products[],3,FALSE)</f>
        <v>Apparel</v>
      </c>
      <c r="F3219" s="1" t="s">
        <v>42</v>
      </c>
      <c r="G3219" s="1" t="str">
        <f>_xlfn.XLOOKUP(Orders[[#This Row],[CustomerID]],'Customers'!A:A,'Customers'!E:E)</f>
        <v>SMB</v>
      </c>
      <c r="H3219" s="2">
        <v>45399</v>
      </c>
      <c r="I3219" s="2">
        <v>45398</v>
      </c>
      <c r="J3219">
        <v>21</v>
      </c>
      <c r="K3219">
        <v>6602.68</v>
      </c>
      <c r="L3219">
        <v>0.05</v>
      </c>
      <c r="M3219" s="1" t="s">
        <v>43</v>
      </c>
      <c r="N3219" s="1" t="s">
        <v>34</v>
      </c>
      <c r="O3219" s="1" t="s">
        <v>21</v>
      </c>
      <c r="P3219" s="3">
        <f>Orders[[#This Row],[Quantity]]*Orders[[#This Row],[UnitPrice]]*(1-Orders[[#This Row],[Discount]])</f>
        <v>131723.46599999999</v>
      </c>
      <c r="Q3219" s="1" t="str">
        <f>IF(AND(Orders[[#This Row],[Order Value]]&gt;50000,Orders[[#This Row],[Status]]="Completed"),"Yes","No")</f>
        <v>Yes</v>
      </c>
      <c r="R3219" s="1" t="str">
        <f>IF(OR(Orders[[#This Row],[Region]]="Dhaka",Orders[[#This Row],[Region]]="Chattogram"),"Priority","Standard")</f>
        <v>Standard</v>
      </c>
      <c r="S3219" s="1" t="str">
        <f>_xlfn.CONCAT(Orders[[#This Row],[OrderID]],Orders[[#This Row],[CustomerID]],Orders[[#This Row],[Order Value]])</f>
        <v>O00272C0096131723.466</v>
      </c>
    </row>
    <row r="3220" spans="1:19" x14ac:dyDescent="0.25">
      <c r="A3220" s="1" t="s">
        <v>3646</v>
      </c>
      <c r="B3220" s="1" t="s">
        <v>918</v>
      </c>
      <c r="C3220" s="1" t="s">
        <v>102</v>
      </c>
      <c r="D3220" s="1" t="str">
        <f>VLOOKUP(C3220,Products[],2,FALSE)</f>
        <v>Pens Mini 821</v>
      </c>
      <c r="E3220" s="1" t="str">
        <f>VLOOKUP(Orders[[#This Row],[ProductID]],Products[],3,FALSE)</f>
        <v>Office Supplies</v>
      </c>
      <c r="F3220" s="1" t="s">
        <v>59</v>
      </c>
      <c r="G3220" s="1" t="str">
        <f>_xlfn.XLOOKUP(Orders[[#This Row],[CustomerID]],'Customers'!A:A,'Customers'!E:E)</f>
        <v>SMB</v>
      </c>
      <c r="H3220" s="2">
        <v>45636</v>
      </c>
      <c r="I3220" s="2">
        <v>45636</v>
      </c>
      <c r="J3220">
        <v>9</v>
      </c>
      <c r="K3220">
        <v>6983.69</v>
      </c>
      <c r="L3220">
        <v>0.2</v>
      </c>
      <c r="M3220" s="1" t="s">
        <v>14</v>
      </c>
      <c r="N3220" s="1" t="s">
        <v>28</v>
      </c>
      <c r="O3220" s="1" t="s">
        <v>21</v>
      </c>
      <c r="P3220" s="3">
        <f>Orders[[#This Row],[Quantity]]*Orders[[#This Row],[UnitPrice]]*(1-Orders[[#This Row],[Discount]])</f>
        <v>50282.567999999999</v>
      </c>
      <c r="Q3220" s="1" t="str">
        <f>IF(AND(Orders[[#This Row],[Order Value]]&gt;50000,Orders[[#This Row],[Status]]="Completed"),"Yes","No")</f>
        <v>No</v>
      </c>
      <c r="R3220" s="1" t="str">
        <f>IF(OR(Orders[[#This Row],[Region]]="Dhaka",Orders[[#This Row],[Region]]="Chattogram"),"Priority","Standard")</f>
        <v>Standard</v>
      </c>
      <c r="S3220" s="1" t="str">
        <f>_xlfn.CONCAT(Orders[[#This Row],[OrderID]],Orders[[#This Row],[CustomerID]],Orders[[#This Row],[Order Value]])</f>
        <v>O05742C020250282.568</v>
      </c>
    </row>
    <row r="3221" spans="1:19" x14ac:dyDescent="0.25">
      <c r="A3221" s="1" t="s">
        <v>3647</v>
      </c>
      <c r="B3221" s="1" t="s">
        <v>918</v>
      </c>
      <c r="C3221" s="1" t="s">
        <v>87</v>
      </c>
      <c r="D3221" s="1" t="str">
        <f>VLOOKUP(C3221,Products[],2,FALSE)</f>
        <v>Storage Plus 812</v>
      </c>
      <c r="E3221" s="1" t="str">
        <f>VLOOKUP(Orders[[#This Row],[ProductID]],Products[],3,FALSE)</f>
        <v>Furniture</v>
      </c>
      <c r="F3221" s="1" t="s">
        <v>82</v>
      </c>
      <c r="G3221" s="1" t="str">
        <f>_xlfn.XLOOKUP(Orders[[#This Row],[CustomerID]],'Customers'!A:A,'Customers'!E:E)</f>
        <v>SMB</v>
      </c>
      <c r="H3221" s="2">
        <v>45768</v>
      </c>
      <c r="I3221" s="2">
        <v>45775</v>
      </c>
      <c r="J3221">
        <v>12</v>
      </c>
      <c r="K3221">
        <v>4622.2</v>
      </c>
      <c r="L3221">
        <v>0.15</v>
      </c>
      <c r="M3221" s="1" t="s">
        <v>52</v>
      </c>
      <c r="N3221" s="1" t="s">
        <v>15</v>
      </c>
      <c r="O3221" s="1" t="s">
        <v>35</v>
      </c>
      <c r="P3221" s="3">
        <f>Orders[[#This Row],[Quantity]]*Orders[[#This Row],[UnitPrice]]*(1-Orders[[#This Row],[Discount]])</f>
        <v>47146.439999999995</v>
      </c>
      <c r="Q3221" s="1" t="str">
        <f>IF(AND(Orders[[#This Row],[Order Value]]&gt;50000,Orders[[#This Row],[Status]]="Completed"),"Yes","No")</f>
        <v>No</v>
      </c>
      <c r="R3221" s="1" t="str">
        <f>IF(OR(Orders[[#This Row],[Region]]="Dhaka",Orders[[#This Row],[Region]]="Chattogram"),"Priority","Standard")</f>
        <v>Priority</v>
      </c>
      <c r="S3221" s="1" t="str">
        <f>_xlfn.CONCAT(Orders[[#This Row],[OrderID]],Orders[[#This Row],[CustomerID]],Orders[[#This Row],[Order Value]])</f>
        <v>O02363C020247146.44</v>
      </c>
    </row>
    <row r="3222" spans="1:19" x14ac:dyDescent="0.25">
      <c r="A3222" s="1" t="s">
        <v>3648</v>
      </c>
      <c r="B3222" s="1" t="s">
        <v>257</v>
      </c>
      <c r="C3222" s="1" t="s">
        <v>111</v>
      </c>
      <c r="D3222" s="1" t="str">
        <f>VLOOKUP(C3222,Products[],2,FALSE)</f>
        <v>Footwear Eco 867</v>
      </c>
      <c r="E3222" s="1" t="str">
        <f>VLOOKUP(Orders[[#This Row],[ProductID]],Products[],3,FALSE)</f>
        <v>Apparel</v>
      </c>
      <c r="F3222" s="1" t="s">
        <v>47</v>
      </c>
      <c r="G3222" s="1" t="str">
        <f>_xlfn.XLOOKUP(Orders[[#This Row],[CustomerID]],'Customers'!A:A,'Customers'!E:E)</f>
        <v>consumer</v>
      </c>
      <c r="H3222" s="2">
        <v>45766</v>
      </c>
      <c r="I3222" s="2">
        <v>45772</v>
      </c>
      <c r="J3222">
        <v>17</v>
      </c>
      <c r="K3222">
        <v>2119.46</v>
      </c>
      <c r="L3222">
        <v>0.15</v>
      </c>
      <c r="M3222" s="1" t="s">
        <v>52</v>
      </c>
      <c r="N3222" s="1" t="s">
        <v>34</v>
      </c>
      <c r="O3222" s="1" t="s">
        <v>21</v>
      </c>
      <c r="P3222" s="3">
        <f>Orders[[#This Row],[Quantity]]*Orders[[#This Row],[UnitPrice]]*(1-Orders[[#This Row],[Discount]])</f>
        <v>30626.197</v>
      </c>
      <c r="Q3222" s="1" t="str">
        <f>IF(AND(Orders[[#This Row],[Order Value]]&gt;50000,Orders[[#This Row],[Status]]="Completed"),"Yes","No")</f>
        <v>No</v>
      </c>
      <c r="R3222" s="1" t="str">
        <f>IF(OR(Orders[[#This Row],[Region]]="Dhaka",Orders[[#This Row],[Region]]="Chattogram"),"Priority","Standard")</f>
        <v>Priority</v>
      </c>
      <c r="S3222" s="1" t="str">
        <f>_xlfn.CONCAT(Orders[[#This Row],[OrderID]],Orders[[#This Row],[CustomerID]],Orders[[#This Row],[Order Value]])</f>
        <v>O01670C020430626.197</v>
      </c>
    </row>
    <row r="3223" spans="1:19" x14ac:dyDescent="0.25">
      <c r="A3223" s="1" t="s">
        <v>3649</v>
      </c>
      <c r="B3223" s="1" t="s">
        <v>1387</v>
      </c>
      <c r="C3223" s="1" t="s">
        <v>108</v>
      </c>
      <c r="D3223" s="1" t="str">
        <f>VLOOKUP(C3223,Products[],2,FALSE)</f>
        <v>Men Max 446</v>
      </c>
      <c r="E3223" s="1" t="str">
        <f>VLOOKUP(Orders[[#This Row],[ProductID]],Products[],3,FALSE)</f>
        <v>Apparel</v>
      </c>
      <c r="F3223" s="1" t="s">
        <v>79</v>
      </c>
      <c r="G3223" s="1" t="str">
        <f>_xlfn.XLOOKUP(Orders[[#This Row],[CustomerID]],'Customers'!A:A,'Customers'!E:E)</f>
        <v>Corporate</v>
      </c>
      <c r="H3223" s="2">
        <v>46018</v>
      </c>
      <c r="I3223" s="2">
        <v>46020</v>
      </c>
      <c r="J3223">
        <v>16</v>
      </c>
      <c r="K3223">
        <v>1387.36</v>
      </c>
      <c r="L3223">
        <v>0</v>
      </c>
      <c r="M3223" s="1" t="s">
        <v>43</v>
      </c>
      <c r="N3223" s="1" t="s">
        <v>28</v>
      </c>
      <c r="O3223" s="1" t="s">
        <v>29</v>
      </c>
      <c r="P3223" s="3">
        <f>Orders[[#This Row],[Quantity]]*Orders[[#This Row],[UnitPrice]]*(1-Orders[[#This Row],[Discount]])</f>
        <v>22197.759999999998</v>
      </c>
      <c r="Q3223" s="1" t="str">
        <f>IF(AND(Orders[[#This Row],[Order Value]]&gt;50000,Orders[[#This Row],[Status]]="Completed"),"Yes","No")</f>
        <v>No</v>
      </c>
      <c r="R3223" s="1" t="str">
        <f>IF(OR(Orders[[#This Row],[Region]]="Dhaka",Orders[[#This Row],[Region]]="Chattogram"),"Priority","Standard")</f>
        <v>Standard</v>
      </c>
      <c r="S3223" s="1" t="str">
        <f>_xlfn.CONCAT(Orders[[#This Row],[OrderID]],Orders[[#This Row],[CustomerID]],Orders[[#This Row],[Order Value]])</f>
        <v>O02272C004422197.76</v>
      </c>
    </row>
    <row r="3224" spans="1:19" x14ac:dyDescent="0.25">
      <c r="A3224" s="1" t="s">
        <v>3650</v>
      </c>
      <c r="B3224" s="1" t="s">
        <v>491</v>
      </c>
      <c r="C3224" s="1" t="s">
        <v>191</v>
      </c>
      <c r="D3224" s="1" t="str">
        <f>VLOOKUP(C3224,Products[],2,FALSE)</f>
        <v>Snacks Standard 597</v>
      </c>
      <c r="E3224" s="1" t="str">
        <f>VLOOKUP(Orders[[#This Row],[ProductID]],Products[],3,FALSE)</f>
        <v>Groceries</v>
      </c>
      <c r="F3224" s="1" t="s">
        <v>125</v>
      </c>
      <c r="G3224" s="1" t="str">
        <f>_xlfn.XLOOKUP(Orders[[#This Row],[CustomerID]],'Customers'!A:A,'Customers'!E:E)</f>
        <v>Home Office</v>
      </c>
      <c r="H3224" s="2">
        <v>45508</v>
      </c>
      <c r="I3224" s="2">
        <v>45507</v>
      </c>
      <c r="J3224">
        <v>8</v>
      </c>
      <c r="K3224">
        <v>7541.03</v>
      </c>
      <c r="L3224">
        <v>0.15</v>
      </c>
      <c r="M3224" s="1" t="s">
        <v>52</v>
      </c>
      <c r="N3224" s="1" t="s">
        <v>34</v>
      </c>
      <c r="O3224" s="1" t="s">
        <v>29</v>
      </c>
      <c r="P3224" s="3">
        <f>Orders[[#This Row],[Quantity]]*Orders[[#This Row],[UnitPrice]]*(1-Orders[[#This Row],[Discount]])</f>
        <v>51279.003999999994</v>
      </c>
      <c r="Q3224" s="1" t="str">
        <f>IF(AND(Orders[[#This Row],[Order Value]]&gt;50000,Orders[[#This Row],[Status]]="Completed"),"Yes","No")</f>
        <v>Yes</v>
      </c>
      <c r="R3224" s="1" t="str">
        <f>IF(OR(Orders[[#This Row],[Region]]="Dhaka",Orders[[#This Row],[Region]]="Chattogram"),"Priority","Standard")</f>
        <v>Priority</v>
      </c>
      <c r="S3224" s="1" t="str">
        <f>_xlfn.CONCAT(Orders[[#This Row],[OrderID]],Orders[[#This Row],[CustomerID]],Orders[[#This Row],[Order Value]])</f>
        <v>O02691C031751279.004</v>
      </c>
    </row>
    <row r="3225" spans="1:19" x14ac:dyDescent="0.25">
      <c r="A3225" s="1" t="s">
        <v>3651</v>
      </c>
      <c r="B3225" s="1" t="s">
        <v>1574</v>
      </c>
      <c r="C3225" s="1" t="s">
        <v>159</v>
      </c>
      <c r="D3225" s="1" t="str">
        <f>VLOOKUP(C3225,Products[],2,FALSE)</f>
        <v>Kids Pro 394</v>
      </c>
      <c r="E3225" s="1" t="str">
        <f>VLOOKUP(Orders[[#This Row],[ProductID]],Products[],3,FALSE)</f>
        <v>Apparel</v>
      </c>
      <c r="F3225" s="1" t="s">
        <v>63</v>
      </c>
      <c r="G3225" s="1" t="str">
        <f>_xlfn.XLOOKUP(Orders[[#This Row],[CustomerID]],'Customers'!A:A,'Customers'!E:E)</f>
        <v>Consumer</v>
      </c>
      <c r="H3225" s="2">
        <v>45375</v>
      </c>
      <c r="I3225" s="2">
        <v>45389</v>
      </c>
      <c r="J3225">
        <v>16</v>
      </c>
      <c r="K3225">
        <v>2544.5300000000002</v>
      </c>
      <c r="L3225">
        <v>0</v>
      </c>
      <c r="M3225" s="1" t="s">
        <v>39</v>
      </c>
      <c r="N3225" s="1" t="s">
        <v>15</v>
      </c>
      <c r="O3225" s="1" t="s">
        <v>35</v>
      </c>
      <c r="P3225" s="3">
        <f>Orders[[#This Row],[Quantity]]*Orders[[#This Row],[UnitPrice]]*(1-Orders[[#This Row],[Discount]])</f>
        <v>40712.480000000003</v>
      </c>
      <c r="Q3225" s="1" t="str">
        <f>IF(AND(Orders[[#This Row],[Order Value]]&gt;50000,Orders[[#This Row],[Status]]="Completed"),"Yes","No")</f>
        <v>No</v>
      </c>
      <c r="R3225" s="1" t="str">
        <f>IF(OR(Orders[[#This Row],[Region]]="Dhaka",Orders[[#This Row],[Region]]="Chattogram"),"Priority","Standard")</f>
        <v>Standard</v>
      </c>
      <c r="S3225" s="1" t="str">
        <f>_xlfn.CONCAT(Orders[[#This Row],[OrderID]],Orders[[#This Row],[CustomerID]],Orders[[#This Row],[Order Value]])</f>
        <v>O01855C030340712.48</v>
      </c>
    </row>
    <row r="3226" spans="1:19" x14ac:dyDescent="0.25">
      <c r="A3226" s="1" t="s">
        <v>3652</v>
      </c>
      <c r="B3226" s="1" t="s">
        <v>291</v>
      </c>
      <c r="C3226" s="1" t="s">
        <v>176</v>
      </c>
      <c r="D3226" s="1" t="str">
        <f>VLOOKUP(C3226,Products[],2,FALSE)</f>
        <v>Decor Standard 312 (New)</v>
      </c>
      <c r="E3226" s="1" t="str">
        <f>VLOOKUP(Orders[[#This Row],[ProductID]],Products[],3,FALSE)</f>
        <v>Furniture</v>
      </c>
      <c r="F3226" s="1" t="s">
        <v>152</v>
      </c>
      <c r="G3226" s="1" t="str">
        <f>_xlfn.XLOOKUP(Orders[[#This Row],[CustomerID]],'Customers'!A:A,'Customers'!E:E)</f>
        <v>SMB</v>
      </c>
      <c r="H3226" s="2">
        <v>45442</v>
      </c>
      <c r="I3226" s="2">
        <v>45450</v>
      </c>
      <c r="J3226">
        <v>16</v>
      </c>
      <c r="K3226">
        <v>303.35000000000002</v>
      </c>
      <c r="L3226">
        <v>0.2</v>
      </c>
      <c r="M3226" s="1" t="s">
        <v>14</v>
      </c>
      <c r="N3226" s="1" t="s">
        <v>34</v>
      </c>
      <c r="O3226" s="1" t="s">
        <v>21</v>
      </c>
      <c r="P3226" s="3">
        <f>Orders[[#This Row],[Quantity]]*Orders[[#This Row],[UnitPrice]]*(1-Orders[[#This Row],[Discount]])</f>
        <v>3882.8800000000006</v>
      </c>
      <c r="Q3226" s="1" t="str">
        <f>IF(AND(Orders[[#This Row],[Order Value]]&gt;50000,Orders[[#This Row],[Status]]="Completed"),"Yes","No")</f>
        <v>No</v>
      </c>
      <c r="R3226" s="1" t="str">
        <f>IF(OR(Orders[[#This Row],[Region]]="Dhaka",Orders[[#This Row],[Region]]="Chattogram"),"Priority","Standard")</f>
        <v>Standard</v>
      </c>
      <c r="S3226" s="1" t="str">
        <f>_xlfn.CONCAT(Orders[[#This Row],[OrderID]],Orders[[#This Row],[CustomerID]],Orders[[#This Row],[Order Value]])</f>
        <v>O05691C01923882.88</v>
      </c>
    </row>
    <row r="3227" spans="1:19" x14ac:dyDescent="0.25">
      <c r="A3227" s="1" t="s">
        <v>3653</v>
      </c>
      <c r="B3227" s="1" t="s">
        <v>216</v>
      </c>
      <c r="C3227" s="1" t="s">
        <v>284</v>
      </c>
      <c r="D3227" s="1" t="str">
        <f>VLOOKUP(C3227,Products[],2,FALSE)</f>
        <v>Labels Lite 562</v>
      </c>
      <c r="E3227" s="1" t="str">
        <f>VLOOKUP(Orders[[#This Row],[ProductID]],Products[],3,FALSE)</f>
        <v>Office Supplies</v>
      </c>
      <c r="F3227" s="1" t="s">
        <v>51</v>
      </c>
      <c r="G3227" s="1" t="str">
        <f>_xlfn.XLOOKUP(Orders[[#This Row],[CustomerID]],'Customers'!A:A,'Customers'!E:E)</f>
        <v>SMB</v>
      </c>
      <c r="H3227" s="2">
        <v>45876</v>
      </c>
      <c r="I3227" s="2">
        <v>45881</v>
      </c>
      <c r="J3227">
        <v>1</v>
      </c>
      <c r="K3227">
        <v>321.75</v>
      </c>
      <c r="L3227">
        <v>0</v>
      </c>
      <c r="M3227" s="1" t="s">
        <v>52</v>
      </c>
      <c r="N3227" s="1" t="s">
        <v>28</v>
      </c>
      <c r="O3227" s="1" t="s">
        <v>21</v>
      </c>
      <c r="P3227" s="3">
        <f>Orders[[#This Row],[Quantity]]*Orders[[#This Row],[UnitPrice]]*(1-Orders[[#This Row],[Discount]])</f>
        <v>321.75</v>
      </c>
      <c r="Q3227" s="1" t="str">
        <f>IF(AND(Orders[[#This Row],[Order Value]]&gt;50000,Orders[[#This Row],[Status]]="Completed"),"Yes","No")</f>
        <v>No</v>
      </c>
      <c r="R3227" s="1" t="str">
        <f>IF(OR(Orders[[#This Row],[Region]]="Dhaka",Orders[[#This Row],[Region]]="Chattogram"),"Priority","Standard")</f>
        <v>Priority</v>
      </c>
      <c r="S3227" s="1" t="str">
        <f>_xlfn.CONCAT(Orders[[#This Row],[OrderID]],Orders[[#This Row],[CustomerID]],Orders[[#This Row],[Order Value]])</f>
        <v>O01967C0398321.75</v>
      </c>
    </row>
    <row r="3228" spans="1:19" hidden="1" x14ac:dyDescent="0.25">
      <c r="A3228" s="1" t="s">
        <v>3654</v>
      </c>
      <c r="B3228" s="1" t="s">
        <v>314</v>
      </c>
      <c r="C3228" s="1" t="s">
        <v>95</v>
      </c>
      <c r="D3228" s="1" t="e">
        <f>VLOOKUP(C3228,Products[],2,FALSE)</f>
        <v>#N/A</v>
      </c>
      <c r="E3228" s="1" t="e">
        <f>VLOOKUP(Orders[[#This Row],[ProductID]],Products[],3,FALSE)</f>
        <v>#N/A</v>
      </c>
      <c r="F3228" s="1" t="s">
        <v>82</v>
      </c>
      <c r="G3228" s="1" t="str">
        <f>_xlfn.XLOOKUP(Orders[[#This Row],[CustomerID]],'Customers'!A:A,'Customers'!E:E)</f>
        <v>SMB</v>
      </c>
      <c r="H3228" s="2">
        <v>45313</v>
      </c>
      <c r="I3228" s="2">
        <v>45318</v>
      </c>
      <c r="J3228">
        <v>4</v>
      </c>
      <c r="K3228">
        <v>382.99</v>
      </c>
      <c r="L3228">
        <v>0</v>
      </c>
      <c r="M3228" s="1" t="s">
        <v>52</v>
      </c>
      <c r="N3228" s="1" t="s">
        <v>34</v>
      </c>
      <c r="O3228" s="1" t="s">
        <v>24</v>
      </c>
      <c r="P3228" s="3">
        <f>Orders[[#This Row],[Quantity]]*Orders[[#This Row],[UnitPrice]]*(1-Orders[[#This Row],[Discount]])</f>
        <v>1531.96</v>
      </c>
      <c r="Q3228" s="1" t="str">
        <f>IF(AND(Orders[[#This Row],[Order Value]]&gt;50000,Orders[[#This Row],[Status]]="Completed"),"Yes","No")</f>
        <v>No</v>
      </c>
      <c r="R3228" s="1" t="str">
        <f>IF(OR(Orders[[#This Row],[Region]]="Dhaka",Orders[[#This Row],[Region]]="Chattogram"),"Priority","Standard")</f>
        <v>Priority</v>
      </c>
      <c r="S3228" s="1" t="str">
        <f>_xlfn.CONCAT(Orders[[#This Row],[OrderID]],Orders[[#This Row],[CustomerID]],Orders[[#This Row],[Order Value]])</f>
        <v>O05078C01801531.96</v>
      </c>
    </row>
    <row r="3229" spans="1:19" x14ac:dyDescent="0.25">
      <c r="A3229" s="1" t="s">
        <v>3655</v>
      </c>
      <c r="B3229" s="1" t="s">
        <v>207</v>
      </c>
      <c r="C3229" s="1" t="s">
        <v>270</v>
      </c>
      <c r="D3229" s="1" t="str">
        <f>VLOOKUP(C3229,Products[],2,FALSE)</f>
        <v>Storage Mini 899</v>
      </c>
      <c r="E3229" s="1" t="str">
        <f>VLOOKUP(Orders[[#This Row],[ProductID]],Products[],3,FALSE)</f>
        <v>Furniture</v>
      </c>
      <c r="F3229" s="1" t="s">
        <v>33</v>
      </c>
      <c r="G3229" s="1" t="str">
        <f>_xlfn.XLOOKUP(Orders[[#This Row],[CustomerID]],'Customers'!A:A,'Customers'!E:E)</f>
        <v>consumer</v>
      </c>
      <c r="H3229" s="2">
        <v>45298</v>
      </c>
      <c r="I3229" s="2">
        <v>45311</v>
      </c>
      <c r="J3229">
        <v>14</v>
      </c>
      <c r="K3229">
        <v>1489.7</v>
      </c>
      <c r="L3229">
        <v>0.1</v>
      </c>
      <c r="M3229" s="1" t="s">
        <v>43</v>
      </c>
      <c r="N3229" s="1" t="s">
        <v>34</v>
      </c>
      <c r="O3229" s="1" t="s">
        <v>21</v>
      </c>
      <c r="P3229" s="3">
        <f>Orders[[#This Row],[Quantity]]*Orders[[#This Row],[UnitPrice]]*(1-Orders[[#This Row],[Discount]])</f>
        <v>18770.22</v>
      </c>
      <c r="Q3229" s="1" t="str">
        <f>IF(AND(Orders[[#This Row],[Order Value]]&gt;50000,Orders[[#This Row],[Status]]="Completed"),"Yes","No")</f>
        <v>No</v>
      </c>
      <c r="R3229" s="1" t="str">
        <f>IF(OR(Orders[[#This Row],[Region]]="Dhaka",Orders[[#This Row],[Region]]="Chattogram"),"Priority","Standard")</f>
        <v>Standard</v>
      </c>
      <c r="S3229" s="1" t="str">
        <f>_xlfn.CONCAT(Orders[[#This Row],[OrderID]],Orders[[#This Row],[CustomerID]],Orders[[#This Row],[Order Value]])</f>
        <v>O05871C037518770.22</v>
      </c>
    </row>
    <row r="3230" spans="1:19" x14ac:dyDescent="0.25">
      <c r="A3230" s="1" t="s">
        <v>3656</v>
      </c>
      <c r="B3230" s="1" t="s">
        <v>1120</v>
      </c>
      <c r="C3230" s="1" t="s">
        <v>111</v>
      </c>
      <c r="D3230" s="1" t="str">
        <f>VLOOKUP(C3230,Products[],2,FALSE)</f>
        <v>Footwear Eco 867</v>
      </c>
      <c r="E3230" s="1" t="str">
        <f>VLOOKUP(Orders[[#This Row],[ProductID]],Products[],3,FALSE)</f>
        <v>Apparel</v>
      </c>
      <c r="F3230" s="1" t="s">
        <v>152</v>
      </c>
      <c r="G3230" s="1" t="str">
        <f>_xlfn.XLOOKUP(Orders[[#This Row],[CustomerID]],'Customers'!A:A,'Customers'!E:E)</f>
        <v>Corporate</v>
      </c>
      <c r="H3230" s="2">
        <v>45487</v>
      </c>
      <c r="I3230" s="2">
        <v>45495</v>
      </c>
      <c r="J3230">
        <v>16</v>
      </c>
      <c r="K3230">
        <v>6997</v>
      </c>
      <c r="L3230">
        <v>0</v>
      </c>
      <c r="M3230" s="1" t="s">
        <v>20</v>
      </c>
      <c r="N3230" s="1" t="s">
        <v>15</v>
      </c>
      <c r="O3230" s="1" t="s">
        <v>21</v>
      </c>
      <c r="P3230" s="3">
        <f>Orders[[#This Row],[Quantity]]*Orders[[#This Row],[UnitPrice]]*(1-Orders[[#This Row],[Discount]])</f>
        <v>111952</v>
      </c>
      <c r="Q3230" s="1" t="str">
        <f>IF(AND(Orders[[#This Row],[Order Value]]&gt;50000,Orders[[#This Row],[Status]]="Completed"),"Yes","No")</f>
        <v>No</v>
      </c>
      <c r="R3230" s="1" t="str">
        <f>IF(OR(Orders[[#This Row],[Region]]="Dhaka",Orders[[#This Row],[Region]]="Chattogram"),"Priority","Standard")</f>
        <v>Priority</v>
      </c>
      <c r="S3230" s="1" t="str">
        <f>_xlfn.CONCAT(Orders[[#This Row],[OrderID]],Orders[[#This Row],[CustomerID]],Orders[[#This Row],[Order Value]])</f>
        <v>O03264C0438111952</v>
      </c>
    </row>
    <row r="3231" spans="1:19" x14ac:dyDescent="0.25">
      <c r="A3231" s="1" t="s">
        <v>3657</v>
      </c>
      <c r="B3231" s="1" t="s">
        <v>354</v>
      </c>
      <c r="C3231" s="1" t="s">
        <v>138</v>
      </c>
      <c r="D3231" s="1" t="str">
        <f>VLOOKUP(C3231,Products[],2,FALSE)</f>
        <v>Pens Deluxe 654</v>
      </c>
      <c r="E3231" s="1" t="str">
        <f>VLOOKUP(Orders[[#This Row],[ProductID]],Products[],3,FALSE)</f>
        <v>Office Supplies</v>
      </c>
      <c r="F3231" s="1" t="s">
        <v>63</v>
      </c>
      <c r="G3231" s="1" t="str">
        <f>_xlfn.XLOOKUP(Orders[[#This Row],[CustomerID]],'Customers'!A:A,'Customers'!E:E)</f>
        <v>Consumer</v>
      </c>
      <c r="H3231" s="2">
        <v>45678</v>
      </c>
      <c r="I3231" s="2">
        <v>45676</v>
      </c>
      <c r="J3231">
        <v>7</v>
      </c>
      <c r="K3231">
        <v>4566.9399999999996</v>
      </c>
      <c r="L3231">
        <v>0</v>
      </c>
      <c r="M3231" s="1" t="s">
        <v>14</v>
      </c>
      <c r="N3231" s="1" t="s">
        <v>28</v>
      </c>
      <c r="O3231" s="1" t="s">
        <v>24</v>
      </c>
      <c r="P3231" s="3">
        <f>Orders[[#This Row],[Quantity]]*Orders[[#This Row],[UnitPrice]]*(1-Orders[[#This Row],[Discount]])</f>
        <v>31968.579999999998</v>
      </c>
      <c r="Q3231" s="1" t="str">
        <f>IF(AND(Orders[[#This Row],[Order Value]]&gt;50000,Orders[[#This Row],[Status]]="Completed"),"Yes","No")</f>
        <v>No</v>
      </c>
      <c r="R3231" s="1" t="str">
        <f>IF(OR(Orders[[#This Row],[Region]]="Dhaka",Orders[[#This Row],[Region]]="Chattogram"),"Priority","Standard")</f>
        <v>Standard</v>
      </c>
      <c r="S3231" s="1" t="str">
        <f>_xlfn.CONCAT(Orders[[#This Row],[OrderID]],Orders[[#This Row],[CustomerID]],Orders[[#This Row],[Order Value]])</f>
        <v>O02462C024131968.58</v>
      </c>
    </row>
    <row r="3232" spans="1:19" x14ac:dyDescent="0.25">
      <c r="A3232" s="1" t="s">
        <v>3658</v>
      </c>
      <c r="B3232" s="1" t="s">
        <v>140</v>
      </c>
      <c r="C3232" s="1" t="s">
        <v>178</v>
      </c>
      <c r="D3232" s="1" t="str">
        <f>VLOOKUP(C3232,Products[],2,FALSE)</f>
        <v>Personal Care Mini 570</v>
      </c>
      <c r="E3232" s="1" t="str">
        <f>VLOOKUP(Orders[[#This Row],[ProductID]],Products[],3,FALSE)</f>
        <v>Groceries</v>
      </c>
      <c r="F3232" s="1" t="s">
        <v>33</v>
      </c>
      <c r="G3232" s="1" t="str">
        <f>_xlfn.XLOOKUP(Orders[[#This Row],[CustomerID]],'Customers'!A:A,'Customers'!E:E)</f>
        <v>Consumer</v>
      </c>
      <c r="H3232" s="2">
        <v>45885</v>
      </c>
      <c r="I3232" s="2">
        <v>45895</v>
      </c>
      <c r="J3232">
        <v>23</v>
      </c>
      <c r="K3232">
        <v>562.63</v>
      </c>
      <c r="L3232">
        <v>0</v>
      </c>
      <c r="M3232" s="1" t="s">
        <v>14</v>
      </c>
      <c r="N3232" s="1" t="s">
        <v>28</v>
      </c>
      <c r="O3232" s="1" t="s">
        <v>35</v>
      </c>
      <c r="P3232" s="3">
        <f>Orders[[#This Row],[Quantity]]*Orders[[#This Row],[UnitPrice]]*(1-Orders[[#This Row],[Discount]])</f>
        <v>12940.49</v>
      </c>
      <c r="Q3232" s="1" t="str">
        <f>IF(AND(Orders[[#This Row],[Order Value]]&gt;50000,Orders[[#This Row],[Status]]="Completed"),"Yes","No")</f>
        <v>No</v>
      </c>
      <c r="R3232" s="1" t="str">
        <f>IF(OR(Orders[[#This Row],[Region]]="Dhaka",Orders[[#This Row],[Region]]="Chattogram"),"Priority","Standard")</f>
        <v>Standard</v>
      </c>
      <c r="S3232" s="1" t="str">
        <f>_xlfn.CONCAT(Orders[[#This Row],[OrderID]],Orders[[#This Row],[CustomerID]],Orders[[#This Row],[Order Value]])</f>
        <v>O04596C040312940.49</v>
      </c>
    </row>
    <row r="3233" spans="1:19" x14ac:dyDescent="0.25">
      <c r="A3233" s="1" t="s">
        <v>3659</v>
      </c>
      <c r="B3233" s="1" t="s">
        <v>963</v>
      </c>
      <c r="C3233" s="1" t="s">
        <v>197</v>
      </c>
      <c r="D3233" s="1" t="str">
        <f>VLOOKUP(C3233,Products[],2,FALSE)</f>
        <v>Chairs Prime 149</v>
      </c>
      <c r="E3233" s="1" t="str">
        <f>VLOOKUP(Orders[[#This Row],[ProductID]],Products[],3,FALSE)</f>
        <v>Furniture</v>
      </c>
      <c r="F3233" s="1" t="s">
        <v>47</v>
      </c>
      <c r="G3233" s="1" t="str">
        <f>_xlfn.XLOOKUP(Orders[[#This Row],[CustomerID]],'Customers'!A:A,'Customers'!E:E)</f>
        <v>Consumer</v>
      </c>
      <c r="H3233" s="2">
        <v>45401</v>
      </c>
      <c r="I3233" s="2">
        <v>45399</v>
      </c>
      <c r="J3233">
        <v>12</v>
      </c>
      <c r="K3233">
        <v>5880.02</v>
      </c>
      <c r="L3233">
        <v>0.2</v>
      </c>
      <c r="M3233" s="1" t="s">
        <v>39</v>
      </c>
      <c r="N3233" s="1" t="s">
        <v>28</v>
      </c>
      <c r="O3233" s="1" t="s">
        <v>21</v>
      </c>
      <c r="P3233" s="3">
        <f>Orders[[#This Row],[Quantity]]*Orders[[#This Row],[UnitPrice]]*(1-Orders[[#This Row],[Discount]])</f>
        <v>56448.19200000001</v>
      </c>
      <c r="Q3233" s="1" t="str">
        <f>IF(AND(Orders[[#This Row],[Order Value]]&gt;50000,Orders[[#This Row],[Status]]="Completed"),"Yes","No")</f>
        <v>No</v>
      </c>
      <c r="R3233" s="1" t="str">
        <f>IF(OR(Orders[[#This Row],[Region]]="Dhaka",Orders[[#This Row],[Region]]="Chattogram"),"Priority","Standard")</f>
        <v>Standard</v>
      </c>
      <c r="S3233" s="1" t="str">
        <f>_xlfn.CONCAT(Orders[[#This Row],[OrderID]],Orders[[#This Row],[CustomerID]],Orders[[#This Row],[Order Value]])</f>
        <v>O02049C036456448.192</v>
      </c>
    </row>
    <row r="3234" spans="1:19" hidden="1" x14ac:dyDescent="0.25">
      <c r="A3234" s="1" t="s">
        <v>3660</v>
      </c>
      <c r="B3234" s="1" t="s">
        <v>686</v>
      </c>
      <c r="C3234" s="1" t="s">
        <v>221</v>
      </c>
      <c r="D3234" s="1" t="e">
        <f>VLOOKUP(C3234,Products[],2,FALSE)</f>
        <v>#N/A</v>
      </c>
      <c r="E3234" s="1" t="e">
        <f>VLOOKUP(Orders[[#This Row],[ProductID]],Products[],3,FALSE)</f>
        <v>#N/A</v>
      </c>
      <c r="F3234" s="1" t="s">
        <v>55</v>
      </c>
      <c r="G3234" s="1" t="str">
        <f>_xlfn.XLOOKUP(Orders[[#This Row],[CustomerID]],'Customers'!A:A,'Customers'!E:E)</f>
        <v>consumer</v>
      </c>
      <c r="H3234" s="2">
        <v>45357</v>
      </c>
      <c r="I3234" s="2">
        <v>45362</v>
      </c>
      <c r="J3234">
        <v>20</v>
      </c>
      <c r="K3234">
        <v>6730.5</v>
      </c>
      <c r="L3234">
        <v>0.2</v>
      </c>
      <c r="M3234" s="1" t="s">
        <v>43</v>
      </c>
      <c r="N3234" s="1" t="s">
        <v>34</v>
      </c>
      <c r="O3234" s="1" t="s">
        <v>29</v>
      </c>
      <c r="P3234" s="3">
        <f>Orders[[#This Row],[Quantity]]*Orders[[#This Row],[UnitPrice]]*(1-Orders[[#This Row],[Discount]])</f>
        <v>107688</v>
      </c>
      <c r="Q3234" s="1" t="str">
        <f>IF(AND(Orders[[#This Row],[Order Value]]&gt;50000,Orders[[#This Row],[Status]]="Completed"),"Yes","No")</f>
        <v>Yes</v>
      </c>
      <c r="R3234" s="1" t="str">
        <f>IF(OR(Orders[[#This Row],[Region]]="Dhaka",Orders[[#This Row],[Region]]="Chattogram"),"Priority","Standard")</f>
        <v>Standard</v>
      </c>
      <c r="S3234" s="1" t="str">
        <f>_xlfn.CONCAT(Orders[[#This Row],[OrderID]],Orders[[#This Row],[CustomerID]],Orders[[#This Row],[Order Value]])</f>
        <v>O01780C0193107688</v>
      </c>
    </row>
    <row r="3235" spans="1:19" x14ac:dyDescent="0.25">
      <c r="A3235" s="1" t="s">
        <v>3661</v>
      </c>
      <c r="B3235" s="1" t="s">
        <v>732</v>
      </c>
      <c r="C3235" s="1" t="s">
        <v>124</v>
      </c>
      <c r="D3235" s="1" t="str">
        <f>VLOOKUP(C3235,Products[],2,FALSE)</f>
        <v>Decor Lite 474</v>
      </c>
      <c r="E3235" s="1" t="str">
        <f>VLOOKUP(Orders[[#This Row],[ProductID]],Products[],3,FALSE)</f>
        <v>Furniture</v>
      </c>
      <c r="F3235" s="1" t="s">
        <v>79</v>
      </c>
      <c r="G3235" s="1" t="str">
        <f>_xlfn.XLOOKUP(Orders[[#This Row],[CustomerID]],'Customers'!A:A,'Customers'!E:E)</f>
        <v>consumer</v>
      </c>
      <c r="H3235" s="2">
        <v>45330</v>
      </c>
      <c r="I3235" s="2">
        <v>45339</v>
      </c>
      <c r="J3235">
        <v>11</v>
      </c>
      <c r="K3235">
        <v>5570.54</v>
      </c>
      <c r="L3235">
        <v>0.05</v>
      </c>
      <c r="M3235" s="1" t="s">
        <v>20</v>
      </c>
      <c r="N3235" s="1" t="s">
        <v>34</v>
      </c>
      <c r="O3235" s="1" t="s">
        <v>21</v>
      </c>
      <c r="P3235" s="3">
        <f>Orders[[#This Row],[Quantity]]*Orders[[#This Row],[UnitPrice]]*(1-Orders[[#This Row],[Discount]])</f>
        <v>58212.142999999996</v>
      </c>
      <c r="Q3235" s="1" t="str">
        <f>IF(AND(Orders[[#This Row],[Order Value]]&gt;50000,Orders[[#This Row],[Status]]="Completed"),"Yes","No")</f>
        <v>Yes</v>
      </c>
      <c r="R3235" s="1" t="str">
        <f>IF(OR(Orders[[#This Row],[Region]]="Dhaka",Orders[[#This Row],[Region]]="Chattogram"),"Priority","Standard")</f>
        <v>Priority</v>
      </c>
      <c r="S3235" s="1" t="str">
        <f>_xlfn.CONCAT(Orders[[#This Row],[OrderID]],Orders[[#This Row],[CustomerID]],Orders[[#This Row],[Order Value]])</f>
        <v>O03777C021958212.143</v>
      </c>
    </row>
    <row r="3236" spans="1:19" hidden="1" x14ac:dyDescent="0.25">
      <c r="A3236" s="1" t="s">
        <v>3662</v>
      </c>
      <c r="B3236" s="1" t="s">
        <v>2214</v>
      </c>
      <c r="C3236" s="1" t="s">
        <v>221</v>
      </c>
      <c r="D3236" s="1" t="e">
        <f>VLOOKUP(C3236,Products[],2,FALSE)</f>
        <v>#N/A</v>
      </c>
      <c r="E3236" s="1" t="e">
        <f>VLOOKUP(Orders[[#This Row],[ProductID]],Products[],3,FALSE)</f>
        <v>#N/A</v>
      </c>
      <c r="F3236" s="1" t="s">
        <v>82</v>
      </c>
      <c r="G3236" s="1" t="str">
        <f>_xlfn.XLOOKUP(Orders[[#This Row],[CustomerID]],'Customers'!A:A,'Customers'!E:E)</f>
        <v>consumer</v>
      </c>
      <c r="H3236" s="2">
        <v>45551</v>
      </c>
      <c r="I3236" s="2">
        <v>45550</v>
      </c>
      <c r="J3236">
        <v>18</v>
      </c>
      <c r="K3236">
        <v>130.76</v>
      </c>
      <c r="L3236">
        <v>0</v>
      </c>
      <c r="M3236" s="1" t="s">
        <v>20</v>
      </c>
      <c r="N3236" s="1" t="s">
        <v>84</v>
      </c>
      <c r="O3236" s="1" t="s">
        <v>21</v>
      </c>
      <c r="P3236" s="3">
        <f>Orders[[#This Row],[Quantity]]*Orders[[#This Row],[UnitPrice]]*(1-Orders[[#This Row],[Discount]])</f>
        <v>2353.6799999999998</v>
      </c>
      <c r="Q3236" s="1" t="str">
        <f>IF(AND(Orders[[#This Row],[Order Value]]&gt;50000,Orders[[#This Row],[Status]]="Completed"),"Yes","No")</f>
        <v>No</v>
      </c>
      <c r="R3236" s="1" t="str">
        <f>IF(OR(Orders[[#This Row],[Region]]="Dhaka",Orders[[#This Row],[Region]]="Chattogram"),"Priority","Standard")</f>
        <v>Priority</v>
      </c>
      <c r="S3236" s="1" t="str">
        <f>_xlfn.CONCAT(Orders[[#This Row],[OrderID]],Orders[[#This Row],[CustomerID]],Orders[[#This Row],[Order Value]])</f>
        <v>O00742C04832353.68</v>
      </c>
    </row>
    <row r="3237" spans="1:19" x14ac:dyDescent="0.25">
      <c r="A3237" s="1" t="s">
        <v>3663</v>
      </c>
      <c r="B3237" s="1" t="s">
        <v>1287</v>
      </c>
      <c r="C3237" s="1" t="s">
        <v>197</v>
      </c>
      <c r="D3237" s="1" t="str">
        <f>VLOOKUP(C3237,Products[],2,FALSE)</f>
        <v>Chairs Prime 149</v>
      </c>
      <c r="E3237" s="1" t="str">
        <f>VLOOKUP(Orders[[#This Row],[ProductID]],Products[],3,FALSE)</f>
        <v>Furniture</v>
      </c>
      <c r="F3237" s="1" t="s">
        <v>152</v>
      </c>
      <c r="G3237" s="1" t="str">
        <f>_xlfn.XLOOKUP(Orders[[#This Row],[CustomerID]],'Customers'!A:A,'Customers'!E:E)</f>
        <v>Consumer</v>
      </c>
      <c r="H3237" s="2">
        <v>45670</v>
      </c>
      <c r="I3237" s="2">
        <v>45683</v>
      </c>
      <c r="J3237">
        <v>14</v>
      </c>
      <c r="K3237">
        <v>5317.64</v>
      </c>
      <c r="L3237">
        <v>0.15</v>
      </c>
      <c r="M3237" s="1" t="s">
        <v>14</v>
      </c>
      <c r="N3237" s="1" t="s">
        <v>84</v>
      </c>
      <c r="O3237" s="1" t="s">
        <v>29</v>
      </c>
      <c r="P3237" s="3">
        <f>Orders[[#This Row],[Quantity]]*Orders[[#This Row],[UnitPrice]]*(1-Orders[[#This Row],[Discount]])</f>
        <v>63279.916000000005</v>
      </c>
      <c r="Q3237" s="1" t="str">
        <f>IF(AND(Orders[[#This Row],[Order Value]]&gt;50000,Orders[[#This Row],[Status]]="Completed"),"Yes","No")</f>
        <v>No</v>
      </c>
      <c r="R3237" s="1" t="str">
        <f>IF(OR(Orders[[#This Row],[Region]]="Dhaka",Orders[[#This Row],[Region]]="Chattogram"),"Priority","Standard")</f>
        <v>Standard</v>
      </c>
      <c r="S3237" s="1" t="str">
        <f>_xlfn.CONCAT(Orders[[#This Row],[OrderID]],Orders[[#This Row],[CustomerID]],Orders[[#This Row],[Order Value]])</f>
        <v>O01186C040963279.916</v>
      </c>
    </row>
    <row r="3238" spans="1:19" x14ac:dyDescent="0.25">
      <c r="A3238" s="1" t="s">
        <v>3664</v>
      </c>
      <c r="B3238" s="1" t="s">
        <v>1010</v>
      </c>
      <c r="C3238" s="1" t="s">
        <v>41</v>
      </c>
      <c r="D3238" s="1" t="str">
        <f>VLOOKUP(C3238,Products[],2,FALSE)</f>
        <v>Personal Care Mini 941</v>
      </c>
      <c r="E3238" s="1" t="str">
        <f>VLOOKUP(Orders[[#This Row],[ProductID]],Products[],3,FALSE)</f>
        <v>Groceries</v>
      </c>
      <c r="F3238" s="1" t="s">
        <v>42</v>
      </c>
      <c r="G3238" s="1" t="str">
        <f>_xlfn.XLOOKUP(Orders[[#This Row],[CustomerID]],'Customers'!A:A,'Customers'!E:E)</f>
        <v>SMB</v>
      </c>
      <c r="H3238" s="2">
        <v>45825</v>
      </c>
      <c r="I3238" s="2">
        <v>45839</v>
      </c>
      <c r="J3238">
        <v>15</v>
      </c>
      <c r="K3238">
        <v>6598.89</v>
      </c>
      <c r="L3238">
        <v>0.05</v>
      </c>
      <c r="M3238" s="1" t="s">
        <v>39</v>
      </c>
      <c r="N3238" s="1" t="s">
        <v>84</v>
      </c>
      <c r="O3238" s="1" t="s">
        <v>24</v>
      </c>
      <c r="P3238" s="3">
        <f>Orders[[#This Row],[Quantity]]*Orders[[#This Row],[UnitPrice]]*(1-Orders[[#This Row],[Discount]])</f>
        <v>94034.182499999995</v>
      </c>
      <c r="Q3238" s="1" t="str">
        <f>IF(AND(Orders[[#This Row],[Order Value]]&gt;50000,Orders[[#This Row],[Status]]="Completed"),"Yes","No")</f>
        <v>No</v>
      </c>
      <c r="R3238" s="1" t="str">
        <f>IF(OR(Orders[[#This Row],[Region]]="Dhaka",Orders[[#This Row],[Region]]="Chattogram"),"Priority","Standard")</f>
        <v>Standard</v>
      </c>
      <c r="S3238" s="1" t="str">
        <f>_xlfn.CONCAT(Orders[[#This Row],[OrderID]],Orders[[#This Row],[CustomerID]],Orders[[#This Row],[Order Value]])</f>
        <v>O02388C019494034.1825</v>
      </c>
    </row>
    <row r="3239" spans="1:19" x14ac:dyDescent="0.25">
      <c r="A3239" s="1" t="s">
        <v>3665</v>
      </c>
      <c r="B3239" s="1" t="s">
        <v>833</v>
      </c>
      <c r="C3239" s="1" t="s">
        <v>131</v>
      </c>
      <c r="D3239" s="1" t="str">
        <f>VLOOKUP(C3239,Products[],2,FALSE)</f>
        <v>Tables Plus 844</v>
      </c>
      <c r="E3239" s="1" t="str">
        <f>VLOOKUP(Orders[[#This Row],[ProductID]],Products[],3,FALSE)</f>
        <v>Furniture</v>
      </c>
      <c r="F3239" s="1" t="s">
        <v>79</v>
      </c>
      <c r="G3239" s="1" t="str">
        <f>_xlfn.XLOOKUP(Orders[[#This Row],[CustomerID]],'Customers'!A:A,'Customers'!E:E)</f>
        <v>consumer</v>
      </c>
      <c r="H3239" s="2">
        <v>45563</v>
      </c>
      <c r="I3239" s="2">
        <v>45562</v>
      </c>
      <c r="J3239">
        <v>15</v>
      </c>
      <c r="K3239">
        <v>4691.8500000000004</v>
      </c>
      <c r="L3239">
        <v>0.05</v>
      </c>
      <c r="M3239" s="1" t="s">
        <v>20</v>
      </c>
      <c r="N3239" s="1" t="s">
        <v>34</v>
      </c>
      <c r="O3239" s="1" t="s">
        <v>24</v>
      </c>
      <c r="P3239" s="3">
        <f>Orders[[#This Row],[Quantity]]*Orders[[#This Row],[UnitPrice]]*(1-Orders[[#This Row],[Discount]])</f>
        <v>66858.862500000003</v>
      </c>
      <c r="Q3239" s="1" t="str">
        <f>IF(AND(Orders[[#This Row],[Order Value]]&gt;50000,Orders[[#This Row],[Status]]="Completed"),"Yes","No")</f>
        <v>Yes</v>
      </c>
      <c r="R3239" s="1" t="str">
        <f>IF(OR(Orders[[#This Row],[Region]]="Dhaka",Orders[[#This Row],[Region]]="Chattogram"),"Priority","Standard")</f>
        <v>Priority</v>
      </c>
      <c r="S3239" s="1" t="str">
        <f>_xlfn.CONCAT(Orders[[#This Row],[OrderID]],Orders[[#This Row],[CustomerID]],Orders[[#This Row],[Order Value]])</f>
        <v>O01207C014066858.8625</v>
      </c>
    </row>
    <row r="3240" spans="1:19" x14ac:dyDescent="0.25">
      <c r="A3240" s="1" t="s">
        <v>3666</v>
      </c>
      <c r="B3240" s="1" t="s">
        <v>168</v>
      </c>
      <c r="C3240" s="1" t="s">
        <v>141</v>
      </c>
      <c r="D3240" s="1" t="str">
        <f>VLOOKUP(C3240,Products[],2,FALSE)</f>
        <v>Footwear Deluxe 366</v>
      </c>
      <c r="E3240" s="1" t="str">
        <f>VLOOKUP(Orders[[#This Row],[ProductID]],Products[],3,FALSE)</f>
        <v>Apparel</v>
      </c>
      <c r="F3240" s="1" t="s">
        <v>51</v>
      </c>
      <c r="G3240" s="1" t="str">
        <f>_xlfn.XLOOKUP(Orders[[#This Row],[CustomerID]],'Customers'!A:A,'Customers'!E:E)</f>
        <v>SMB</v>
      </c>
      <c r="H3240" s="2">
        <v>45609</v>
      </c>
      <c r="I3240" s="2">
        <v>45612</v>
      </c>
      <c r="J3240">
        <v>24</v>
      </c>
      <c r="K3240">
        <v>5358.14</v>
      </c>
      <c r="L3240">
        <v>0.05</v>
      </c>
      <c r="M3240" s="1" t="s">
        <v>39</v>
      </c>
      <c r="N3240" s="1" t="s">
        <v>28</v>
      </c>
      <c r="O3240" s="1" t="s">
        <v>35</v>
      </c>
      <c r="P3240" s="3">
        <f>Orders[[#This Row],[Quantity]]*Orders[[#This Row],[UnitPrice]]*(1-Orders[[#This Row],[Discount]])</f>
        <v>122165.592</v>
      </c>
      <c r="Q3240" s="1" t="str">
        <f>IF(AND(Orders[[#This Row],[Order Value]]&gt;50000,Orders[[#This Row],[Status]]="Completed"),"Yes","No")</f>
        <v>No</v>
      </c>
      <c r="R3240" s="1" t="str">
        <f>IF(OR(Orders[[#This Row],[Region]]="Dhaka",Orders[[#This Row],[Region]]="Chattogram"),"Priority","Standard")</f>
        <v>Standard</v>
      </c>
      <c r="S3240" s="1" t="str">
        <f>_xlfn.CONCAT(Orders[[#This Row],[OrderID]],Orders[[#This Row],[CustomerID]],Orders[[#This Row],[Order Value]])</f>
        <v>O02253C0336122165.592</v>
      </c>
    </row>
    <row r="3241" spans="1:19" x14ac:dyDescent="0.25">
      <c r="A3241" s="1" t="s">
        <v>3667</v>
      </c>
      <c r="B3241" s="1" t="s">
        <v>356</v>
      </c>
      <c r="C3241" s="1" t="s">
        <v>212</v>
      </c>
      <c r="D3241" s="1" t="str">
        <f>VLOOKUP(C3241,Products[],2,FALSE)</f>
        <v>Binders Lite 858</v>
      </c>
      <c r="E3241" s="1" t="str">
        <f>VLOOKUP(Orders[[#This Row],[ProductID]],Products[],3,FALSE)</f>
        <v>Office Supplies</v>
      </c>
      <c r="F3241" s="1" t="s">
        <v>51</v>
      </c>
      <c r="G3241" s="1" t="str">
        <f>_xlfn.XLOOKUP(Orders[[#This Row],[CustomerID]],'Customers'!A:A,'Customers'!E:E)</f>
        <v>consumer</v>
      </c>
      <c r="H3241" s="2">
        <v>45621</v>
      </c>
      <c r="I3241" s="2">
        <v>45631</v>
      </c>
      <c r="J3241">
        <v>13</v>
      </c>
      <c r="K3241">
        <v>3446.66</v>
      </c>
      <c r="L3241">
        <v>0.15</v>
      </c>
      <c r="M3241" s="1" t="s">
        <v>52</v>
      </c>
      <c r="N3241" s="1" t="s">
        <v>28</v>
      </c>
      <c r="O3241" s="1" t="s">
        <v>29</v>
      </c>
      <c r="P3241" s="3">
        <f>Orders[[#This Row],[Quantity]]*Orders[[#This Row],[UnitPrice]]*(1-Orders[[#This Row],[Discount]])</f>
        <v>38085.593000000001</v>
      </c>
      <c r="Q3241" s="1" t="str">
        <f>IF(AND(Orders[[#This Row],[Order Value]]&gt;50000,Orders[[#This Row],[Status]]="Completed"),"Yes","No")</f>
        <v>No</v>
      </c>
      <c r="R3241" s="1" t="str">
        <f>IF(OR(Orders[[#This Row],[Region]]="Dhaka",Orders[[#This Row],[Region]]="Chattogram"),"Priority","Standard")</f>
        <v>Priority</v>
      </c>
      <c r="S3241" s="1" t="str">
        <f>_xlfn.CONCAT(Orders[[#This Row],[OrderID]],Orders[[#This Row],[CustomerID]],Orders[[#This Row],[Order Value]])</f>
        <v>O05217C017738085.593</v>
      </c>
    </row>
    <row r="3242" spans="1:19" x14ac:dyDescent="0.25">
      <c r="A3242" s="1" t="s">
        <v>3668</v>
      </c>
      <c r="B3242" s="1" t="s">
        <v>497</v>
      </c>
      <c r="C3242" s="1" t="s">
        <v>141</v>
      </c>
      <c r="D3242" s="1" t="str">
        <f>VLOOKUP(C3242,Products[],2,FALSE)</f>
        <v>Footwear Deluxe 366</v>
      </c>
      <c r="E3242" s="1" t="str">
        <f>VLOOKUP(Orders[[#This Row],[ProductID]],Products[],3,FALSE)</f>
        <v>Apparel</v>
      </c>
      <c r="F3242" s="1" t="s">
        <v>55</v>
      </c>
      <c r="G3242" s="1" t="str">
        <f>_xlfn.XLOOKUP(Orders[[#This Row],[CustomerID]],'Customers'!A:A,'Customers'!E:E)</f>
        <v>Consumer</v>
      </c>
      <c r="H3242" s="2">
        <v>45767</v>
      </c>
      <c r="I3242" s="2">
        <v>45778</v>
      </c>
      <c r="J3242">
        <v>6</v>
      </c>
      <c r="K3242">
        <v>6430.48</v>
      </c>
      <c r="L3242">
        <v>0</v>
      </c>
      <c r="M3242" s="1" t="s">
        <v>43</v>
      </c>
      <c r="N3242" s="1" t="s">
        <v>34</v>
      </c>
      <c r="O3242" s="1" t="s">
        <v>24</v>
      </c>
      <c r="P3242" s="3">
        <f>Orders[[#This Row],[Quantity]]*Orders[[#This Row],[UnitPrice]]*(1-Orders[[#This Row],[Discount]])</f>
        <v>38582.879999999997</v>
      </c>
      <c r="Q3242" s="1" t="str">
        <f>IF(AND(Orders[[#This Row],[Order Value]]&gt;50000,Orders[[#This Row],[Status]]="Completed"),"Yes","No")</f>
        <v>No</v>
      </c>
      <c r="R3242" s="1" t="str">
        <f>IF(OR(Orders[[#This Row],[Region]]="Dhaka",Orders[[#This Row],[Region]]="Chattogram"),"Priority","Standard")</f>
        <v>Standard</v>
      </c>
      <c r="S3242" s="1" t="str">
        <f>_xlfn.CONCAT(Orders[[#This Row],[OrderID]],Orders[[#This Row],[CustomerID]],Orders[[#This Row],[Order Value]])</f>
        <v>O05787C031638582.88</v>
      </c>
    </row>
    <row r="3243" spans="1:19" x14ac:dyDescent="0.25">
      <c r="A3243" s="1" t="s">
        <v>3669</v>
      </c>
      <c r="B3243" s="1" t="s">
        <v>1033</v>
      </c>
      <c r="C3243" s="1" t="s">
        <v>114</v>
      </c>
      <c r="D3243" s="1" t="str">
        <f>VLOOKUP(C3243,Products[],2,FALSE)</f>
        <v>Snacks Standard 963</v>
      </c>
      <c r="E3243" s="1" t="str">
        <f>VLOOKUP(Orders[[#This Row],[ProductID]],Products[],3,FALSE)</f>
        <v>Groceries</v>
      </c>
      <c r="F3243" s="1" t="s">
        <v>63</v>
      </c>
      <c r="G3243" s="1" t="str">
        <f>_xlfn.XLOOKUP(Orders[[#This Row],[CustomerID]],'Customers'!A:A,'Customers'!E:E)</f>
        <v>SMB</v>
      </c>
      <c r="H3243" s="2">
        <v>45417</v>
      </c>
      <c r="I3243" s="2">
        <v>45430</v>
      </c>
      <c r="J3243">
        <v>8</v>
      </c>
      <c r="K3243">
        <v>7633.29</v>
      </c>
      <c r="L3243">
        <v>0.1</v>
      </c>
      <c r="M3243" s="1" t="s">
        <v>14</v>
      </c>
      <c r="N3243" s="1" t="s">
        <v>34</v>
      </c>
      <c r="O3243" s="1" t="s">
        <v>35</v>
      </c>
      <c r="P3243" s="3">
        <f>Orders[[#This Row],[Quantity]]*Orders[[#This Row],[UnitPrice]]*(1-Orders[[#This Row],[Discount]])</f>
        <v>54959.688000000002</v>
      </c>
      <c r="Q3243" s="1" t="str">
        <f>IF(AND(Orders[[#This Row],[Order Value]]&gt;50000,Orders[[#This Row],[Status]]="Completed"),"Yes","No")</f>
        <v>Yes</v>
      </c>
      <c r="R3243" s="1" t="str">
        <f>IF(OR(Orders[[#This Row],[Region]]="Dhaka",Orders[[#This Row],[Region]]="Chattogram"),"Priority","Standard")</f>
        <v>Standard</v>
      </c>
      <c r="S3243" s="1" t="str">
        <f>_xlfn.CONCAT(Orders[[#This Row],[OrderID]],Orders[[#This Row],[CustomerID]],Orders[[#This Row],[Order Value]])</f>
        <v>O04868C035054959.688</v>
      </c>
    </row>
    <row r="3244" spans="1:19" x14ac:dyDescent="0.25">
      <c r="A3244" s="1" t="s">
        <v>3670</v>
      </c>
      <c r="B3244" s="1" t="s">
        <v>714</v>
      </c>
      <c r="C3244" s="1" t="s">
        <v>194</v>
      </c>
      <c r="D3244" s="1" t="str">
        <f>VLOOKUP(C3244,Products[],2,FALSE)</f>
        <v>Pens Mini 388</v>
      </c>
      <c r="E3244" s="1" t="str">
        <f>VLOOKUP(Orders[[#This Row],[ProductID]],Products[],3,FALSE)</f>
        <v>Office Supplies</v>
      </c>
      <c r="F3244" s="1" t="s">
        <v>33</v>
      </c>
      <c r="G3244" s="1" t="str">
        <f>_xlfn.XLOOKUP(Orders[[#This Row],[CustomerID]],'Customers'!A:A,'Customers'!E:E)</f>
        <v>consumer</v>
      </c>
      <c r="H3244" s="2">
        <v>45749</v>
      </c>
      <c r="I3244" s="2">
        <v>45761</v>
      </c>
      <c r="J3244">
        <v>16</v>
      </c>
      <c r="K3244">
        <v>6360.49</v>
      </c>
      <c r="L3244">
        <v>0.1</v>
      </c>
      <c r="M3244" s="1" t="s">
        <v>43</v>
      </c>
      <c r="N3244" s="1" t="s">
        <v>34</v>
      </c>
      <c r="O3244" s="1" t="s">
        <v>24</v>
      </c>
      <c r="P3244" s="3">
        <f>Orders[[#This Row],[Quantity]]*Orders[[#This Row],[UnitPrice]]*(1-Orders[[#This Row],[Discount]])</f>
        <v>91591.055999999997</v>
      </c>
      <c r="Q3244" s="1" t="str">
        <f>IF(AND(Orders[[#This Row],[Order Value]]&gt;50000,Orders[[#This Row],[Status]]="Completed"),"Yes","No")</f>
        <v>Yes</v>
      </c>
      <c r="R3244" s="1" t="str">
        <f>IF(OR(Orders[[#This Row],[Region]]="Dhaka",Orders[[#This Row],[Region]]="Chattogram"),"Priority","Standard")</f>
        <v>Standard</v>
      </c>
      <c r="S3244" s="1" t="str">
        <f>_xlfn.CONCAT(Orders[[#This Row],[OrderID]],Orders[[#This Row],[CustomerID]],Orders[[#This Row],[Order Value]])</f>
        <v>O02088C016691591.056</v>
      </c>
    </row>
    <row r="3245" spans="1:19" x14ac:dyDescent="0.25">
      <c r="A3245" s="1" t="s">
        <v>3671</v>
      </c>
      <c r="B3245" s="1" t="s">
        <v>274</v>
      </c>
      <c r="C3245" s="1" t="s">
        <v>218</v>
      </c>
      <c r="D3245" s="1" t="str">
        <f>VLOOKUP(C3245,Products[],2,FALSE)</f>
        <v>Kids Eco 762</v>
      </c>
      <c r="E3245" s="1" t="str">
        <f>VLOOKUP(Orders[[#This Row],[ProductID]],Products[],3,FALSE)</f>
        <v>Apparel</v>
      </c>
      <c r="F3245" s="1" t="s">
        <v>82</v>
      </c>
      <c r="G3245" s="1" t="str">
        <f>_xlfn.XLOOKUP(Orders[[#This Row],[CustomerID]],'Customers'!A:A,'Customers'!E:E)</f>
        <v>SMB</v>
      </c>
      <c r="H3245" s="2">
        <v>45699</v>
      </c>
      <c r="I3245" s="2">
        <v>45707</v>
      </c>
      <c r="J3245">
        <v>16</v>
      </c>
      <c r="K3245">
        <v>6239.72</v>
      </c>
      <c r="L3245">
        <v>0.15</v>
      </c>
      <c r="M3245" s="1" t="s">
        <v>39</v>
      </c>
      <c r="N3245" s="1" t="s">
        <v>15</v>
      </c>
      <c r="O3245" s="1" t="s">
        <v>24</v>
      </c>
      <c r="P3245" s="3">
        <f>Orders[[#This Row],[Quantity]]*Orders[[#This Row],[UnitPrice]]*(1-Orders[[#This Row],[Discount]])</f>
        <v>84860.191999999995</v>
      </c>
      <c r="Q3245" s="1" t="str">
        <f>IF(AND(Orders[[#This Row],[Order Value]]&gt;50000,Orders[[#This Row],[Status]]="Completed"),"Yes","No")</f>
        <v>No</v>
      </c>
      <c r="R3245" s="1" t="str">
        <f>IF(OR(Orders[[#This Row],[Region]]="Dhaka",Orders[[#This Row],[Region]]="Chattogram"),"Priority","Standard")</f>
        <v>Standard</v>
      </c>
      <c r="S3245" s="1" t="str">
        <f>_xlfn.CONCAT(Orders[[#This Row],[OrderID]],Orders[[#This Row],[CustomerID]],Orders[[#This Row],[Order Value]])</f>
        <v>O01850C024784860.192</v>
      </c>
    </row>
    <row r="3246" spans="1:19" x14ac:dyDescent="0.25">
      <c r="A3246" s="1" t="s">
        <v>3672</v>
      </c>
      <c r="B3246" s="1" t="s">
        <v>633</v>
      </c>
      <c r="C3246" s="1" t="s">
        <v>27</v>
      </c>
      <c r="D3246" s="1" t="str">
        <f>VLOOKUP(C3246,Products[],2,FALSE)</f>
        <v>Women Eco 225</v>
      </c>
      <c r="E3246" s="1" t="str">
        <f>VLOOKUP(Orders[[#This Row],[ProductID]],Products[],3,FALSE)</f>
        <v>Apparel</v>
      </c>
      <c r="F3246" s="1" t="s">
        <v>82</v>
      </c>
      <c r="G3246" s="1" t="str">
        <f>_xlfn.XLOOKUP(Orders[[#This Row],[CustomerID]],'Customers'!A:A,'Customers'!E:E)</f>
        <v>Consumer</v>
      </c>
      <c r="H3246" s="2">
        <v>45460</v>
      </c>
      <c r="I3246" s="2">
        <v>45473</v>
      </c>
      <c r="J3246">
        <v>23</v>
      </c>
      <c r="K3246">
        <v>7523.79</v>
      </c>
      <c r="L3246">
        <v>0</v>
      </c>
      <c r="M3246" s="1" t="s">
        <v>43</v>
      </c>
      <c r="N3246" s="1" t="s">
        <v>84</v>
      </c>
      <c r="O3246" s="1" t="s">
        <v>24</v>
      </c>
      <c r="P3246" s="3">
        <f>Orders[[#This Row],[Quantity]]*Orders[[#This Row],[UnitPrice]]*(1-Orders[[#This Row],[Discount]])</f>
        <v>173047.17</v>
      </c>
      <c r="Q3246" s="1" t="str">
        <f>IF(AND(Orders[[#This Row],[Order Value]]&gt;50000,Orders[[#This Row],[Status]]="Completed"),"Yes","No")</f>
        <v>No</v>
      </c>
      <c r="R3246" s="1" t="str">
        <f>IF(OR(Orders[[#This Row],[Region]]="Dhaka",Orders[[#This Row],[Region]]="Chattogram"),"Priority","Standard")</f>
        <v>Standard</v>
      </c>
      <c r="S3246" s="1" t="str">
        <f>_xlfn.CONCAT(Orders[[#This Row],[OrderID]],Orders[[#This Row],[CustomerID]],Orders[[#This Row],[Order Value]])</f>
        <v>O01323C0283173047.17</v>
      </c>
    </row>
    <row r="3247" spans="1:19" x14ac:dyDescent="0.25">
      <c r="A3247" s="1" t="s">
        <v>3673</v>
      </c>
      <c r="B3247" s="1" t="s">
        <v>326</v>
      </c>
      <c r="C3247" s="1" t="s">
        <v>54</v>
      </c>
      <c r="D3247" s="1" t="str">
        <f>VLOOKUP(C3247,Products[],2,FALSE)</f>
        <v>Women Lite 643</v>
      </c>
      <c r="E3247" s="1" t="str">
        <f>VLOOKUP(Orders[[#This Row],[ProductID]],Products[],3,FALSE)</f>
        <v>Apparel</v>
      </c>
      <c r="F3247" s="1" t="s">
        <v>82</v>
      </c>
      <c r="G3247" s="1" t="str">
        <f>_xlfn.XLOOKUP(Orders[[#This Row],[CustomerID]],'Customers'!A:A,'Customers'!E:E)</f>
        <v>SMB</v>
      </c>
      <c r="H3247" s="2">
        <v>45664</v>
      </c>
      <c r="I3247" s="2">
        <v>45671</v>
      </c>
      <c r="J3247">
        <v>8</v>
      </c>
      <c r="K3247">
        <v>7758.72</v>
      </c>
      <c r="L3247">
        <v>0</v>
      </c>
      <c r="M3247" s="1" t="s">
        <v>39</v>
      </c>
      <c r="N3247" s="1" t="s">
        <v>34</v>
      </c>
      <c r="O3247" s="1" t="s">
        <v>21</v>
      </c>
      <c r="P3247" s="3">
        <f>Orders[[#This Row],[Quantity]]*Orders[[#This Row],[UnitPrice]]*(1-Orders[[#This Row],[Discount]])</f>
        <v>62069.760000000002</v>
      </c>
      <c r="Q3247" s="1" t="str">
        <f>IF(AND(Orders[[#This Row],[Order Value]]&gt;50000,Orders[[#This Row],[Status]]="Completed"),"Yes","No")</f>
        <v>Yes</v>
      </c>
      <c r="R3247" s="1" t="str">
        <f>IF(OR(Orders[[#This Row],[Region]]="Dhaka",Orders[[#This Row],[Region]]="Chattogram"),"Priority","Standard")</f>
        <v>Standard</v>
      </c>
      <c r="S3247" s="1" t="str">
        <f>_xlfn.CONCAT(Orders[[#This Row],[OrderID]],Orders[[#This Row],[CustomerID]],Orders[[#This Row],[Order Value]])</f>
        <v>O00539C002262069.76</v>
      </c>
    </row>
    <row r="3248" spans="1:19" x14ac:dyDescent="0.25">
      <c r="A3248" s="1" t="s">
        <v>3036</v>
      </c>
      <c r="B3248" s="1" t="s">
        <v>607</v>
      </c>
      <c r="C3248" s="1" t="s">
        <v>162</v>
      </c>
      <c r="D3248" s="1" t="str">
        <f>VLOOKUP(C3248,Products[],2,FALSE)</f>
        <v>Binders Lite 852</v>
      </c>
      <c r="E3248" s="1" t="str">
        <f>VLOOKUP(Orders[[#This Row],[ProductID]],Products[],3,FALSE)</f>
        <v>Office Supplies</v>
      </c>
      <c r="F3248" s="1" t="s">
        <v>23</v>
      </c>
      <c r="G3248" s="1" t="str">
        <f>_xlfn.XLOOKUP(Orders[[#This Row],[CustomerID]],'Customers'!A:A,'Customers'!E:E)</f>
        <v>Consumer</v>
      </c>
      <c r="H3248" s="2">
        <v>45345</v>
      </c>
      <c r="I3248" s="2">
        <v>45348</v>
      </c>
      <c r="J3248">
        <v>2</v>
      </c>
      <c r="K3248">
        <v>6272.84</v>
      </c>
      <c r="L3248">
        <v>0</v>
      </c>
      <c r="M3248" s="1" t="s">
        <v>39</v>
      </c>
      <c r="N3248" s="1" t="s">
        <v>84</v>
      </c>
      <c r="O3248" s="1" t="s">
        <v>29</v>
      </c>
      <c r="P3248" s="3">
        <f>Orders[[#This Row],[Quantity]]*Orders[[#This Row],[UnitPrice]]*(1-Orders[[#This Row],[Discount]])</f>
        <v>12545.68</v>
      </c>
      <c r="Q3248" s="1" t="str">
        <f>IF(AND(Orders[[#This Row],[Order Value]]&gt;50000,Orders[[#This Row],[Status]]="Completed"),"Yes","No")</f>
        <v>No</v>
      </c>
      <c r="R3248" s="1" t="str">
        <f>IF(OR(Orders[[#This Row],[Region]]="Dhaka",Orders[[#This Row],[Region]]="Chattogram"),"Priority","Standard")</f>
        <v>Standard</v>
      </c>
      <c r="S3248" s="1" t="str">
        <f>_xlfn.CONCAT(Orders[[#This Row],[OrderID]],Orders[[#This Row],[CustomerID]],Orders[[#This Row],[Order Value]])</f>
        <v>O05972C022112545.68</v>
      </c>
    </row>
    <row r="3249" spans="1:19" x14ac:dyDescent="0.25">
      <c r="A3249" s="1" t="s">
        <v>3674</v>
      </c>
      <c r="B3249" s="1" t="s">
        <v>288</v>
      </c>
      <c r="C3249" s="1" t="s">
        <v>212</v>
      </c>
      <c r="D3249" s="1" t="str">
        <f>VLOOKUP(C3249,Products[],2,FALSE)</f>
        <v>Binders Lite 858</v>
      </c>
      <c r="E3249" s="1" t="str">
        <f>VLOOKUP(Orders[[#This Row],[ProductID]],Products[],3,FALSE)</f>
        <v>Office Supplies</v>
      </c>
      <c r="F3249" s="1" t="s">
        <v>51</v>
      </c>
      <c r="G3249" s="1" t="str">
        <f>_xlfn.XLOOKUP(Orders[[#This Row],[CustomerID]],'Customers'!A:A,'Customers'!E:E)</f>
        <v>Corporate</v>
      </c>
      <c r="H3249" s="2">
        <v>45862</v>
      </c>
      <c r="I3249" s="2">
        <v>45873</v>
      </c>
      <c r="J3249">
        <v>5</v>
      </c>
      <c r="K3249">
        <v>4075.51</v>
      </c>
      <c r="L3249">
        <v>0</v>
      </c>
      <c r="M3249" s="1" t="s">
        <v>39</v>
      </c>
      <c r="N3249" s="1" t="s">
        <v>34</v>
      </c>
      <c r="O3249" s="1" t="s">
        <v>29</v>
      </c>
      <c r="P3249" s="3">
        <f>Orders[[#This Row],[Quantity]]*Orders[[#This Row],[UnitPrice]]*(1-Orders[[#This Row],[Discount]])</f>
        <v>20377.550000000003</v>
      </c>
      <c r="Q3249" s="1" t="str">
        <f>IF(AND(Orders[[#This Row],[Order Value]]&gt;50000,Orders[[#This Row],[Status]]="Completed"),"Yes","No")</f>
        <v>No</v>
      </c>
      <c r="R3249" s="1" t="str">
        <f>IF(OR(Orders[[#This Row],[Region]]="Dhaka",Orders[[#This Row],[Region]]="Chattogram"),"Priority","Standard")</f>
        <v>Standard</v>
      </c>
      <c r="S3249" s="1" t="str">
        <f>_xlfn.CONCAT(Orders[[#This Row],[OrderID]],Orders[[#This Row],[CustomerID]],Orders[[#This Row],[Order Value]])</f>
        <v>O03769C009020377.55</v>
      </c>
    </row>
    <row r="3250" spans="1:19" x14ac:dyDescent="0.25">
      <c r="A3250" s="1" t="s">
        <v>3675</v>
      </c>
      <c r="B3250" s="1" t="s">
        <v>895</v>
      </c>
      <c r="C3250" s="1" t="s">
        <v>284</v>
      </c>
      <c r="D3250" s="1" t="str">
        <f>VLOOKUP(C3250,Products[],2,FALSE)</f>
        <v>Labels Lite 562</v>
      </c>
      <c r="E3250" s="1" t="str">
        <f>VLOOKUP(Orders[[#This Row],[ProductID]],Products[],3,FALSE)</f>
        <v>Office Supplies</v>
      </c>
      <c r="F3250" s="1" t="s">
        <v>59</v>
      </c>
      <c r="G3250" s="1" t="str">
        <f>_xlfn.XLOOKUP(Orders[[#This Row],[CustomerID]],'Customers'!A:A,'Customers'!E:E)</f>
        <v>SMB</v>
      </c>
      <c r="H3250" s="2">
        <v>45660</v>
      </c>
      <c r="I3250" s="2">
        <v>45674</v>
      </c>
      <c r="J3250">
        <v>5</v>
      </c>
      <c r="K3250">
        <v>1719.45</v>
      </c>
      <c r="L3250">
        <v>0</v>
      </c>
      <c r="M3250" s="1" t="s">
        <v>43</v>
      </c>
      <c r="N3250" s="1" t="s">
        <v>15</v>
      </c>
      <c r="O3250" s="1" t="s">
        <v>35</v>
      </c>
      <c r="P3250" s="3">
        <f>Orders[[#This Row],[Quantity]]*Orders[[#This Row],[UnitPrice]]*(1-Orders[[#This Row],[Discount]])</f>
        <v>8597.25</v>
      </c>
      <c r="Q3250" s="1" t="str">
        <f>IF(AND(Orders[[#This Row],[Order Value]]&gt;50000,Orders[[#This Row],[Status]]="Completed"),"Yes","No")</f>
        <v>No</v>
      </c>
      <c r="R3250" s="1" t="str">
        <f>IF(OR(Orders[[#This Row],[Region]]="Dhaka",Orders[[#This Row],[Region]]="Chattogram"),"Priority","Standard")</f>
        <v>Standard</v>
      </c>
      <c r="S3250" s="1" t="str">
        <f>_xlfn.CONCAT(Orders[[#This Row],[OrderID]],Orders[[#This Row],[CustomerID]],Orders[[#This Row],[Order Value]])</f>
        <v>O05650C04348597.25</v>
      </c>
    </row>
    <row r="3251" spans="1:19" x14ac:dyDescent="0.25">
      <c r="A3251" s="1" t="s">
        <v>3676</v>
      </c>
      <c r="B3251" s="1" t="s">
        <v>986</v>
      </c>
      <c r="C3251" s="1" t="s">
        <v>68</v>
      </c>
      <c r="D3251" s="1" t="str">
        <f>VLOOKUP(C3251,Products[],2,FALSE)</f>
        <v>Tables Prime 385</v>
      </c>
      <c r="E3251" s="1" t="str">
        <f>VLOOKUP(Orders[[#This Row],[ProductID]],Products[],3,FALSE)</f>
        <v>Furniture</v>
      </c>
      <c r="F3251" s="1" t="s">
        <v>125</v>
      </c>
      <c r="G3251" s="1" t="str">
        <f>_xlfn.XLOOKUP(Orders[[#This Row],[CustomerID]],'Customers'!A:A,'Customers'!E:E)</f>
        <v>SMB</v>
      </c>
      <c r="H3251" s="2">
        <v>45801</v>
      </c>
      <c r="I3251" s="2">
        <v>45806</v>
      </c>
      <c r="J3251">
        <v>17</v>
      </c>
      <c r="K3251">
        <v>3118.86</v>
      </c>
      <c r="L3251">
        <v>0</v>
      </c>
      <c r="M3251" s="1" t="s">
        <v>39</v>
      </c>
      <c r="N3251" s="1" t="s">
        <v>34</v>
      </c>
      <c r="O3251" s="1" t="s">
        <v>35</v>
      </c>
      <c r="P3251" s="3">
        <f>Orders[[#This Row],[Quantity]]*Orders[[#This Row],[UnitPrice]]*(1-Orders[[#This Row],[Discount]])</f>
        <v>53020.62</v>
      </c>
      <c r="Q3251" s="1" t="str">
        <f>IF(AND(Orders[[#This Row],[Order Value]]&gt;50000,Orders[[#This Row],[Status]]="Completed"),"Yes","No")</f>
        <v>Yes</v>
      </c>
      <c r="R3251" s="1" t="str">
        <f>IF(OR(Orders[[#This Row],[Region]]="Dhaka",Orders[[#This Row],[Region]]="Chattogram"),"Priority","Standard")</f>
        <v>Standard</v>
      </c>
      <c r="S3251" s="1" t="str">
        <f>_xlfn.CONCAT(Orders[[#This Row],[OrderID]],Orders[[#This Row],[CustomerID]],Orders[[#This Row],[Order Value]])</f>
        <v>O04102C001853020.62</v>
      </c>
    </row>
    <row r="3252" spans="1:19" x14ac:dyDescent="0.25">
      <c r="A3252" s="1" t="s">
        <v>3677</v>
      </c>
      <c r="B3252" s="1" t="s">
        <v>751</v>
      </c>
      <c r="C3252" s="1" t="s">
        <v>473</v>
      </c>
      <c r="D3252" s="1" t="str">
        <f>VLOOKUP(C3252,Products[],2,FALSE)</f>
        <v>Laptops Prime 770</v>
      </c>
      <c r="E3252" s="1" t="str">
        <f>VLOOKUP(Orders[[#This Row],[ProductID]],Products[],3,FALSE)</f>
        <v>Electronics</v>
      </c>
      <c r="F3252" s="1" t="s">
        <v>59</v>
      </c>
      <c r="G3252" s="1" t="str">
        <f>_xlfn.XLOOKUP(Orders[[#This Row],[CustomerID]],'Customers'!A:A,'Customers'!E:E)</f>
        <v>Home Office</v>
      </c>
      <c r="H3252" s="2">
        <v>45939</v>
      </c>
      <c r="I3252" s="2">
        <v>45945</v>
      </c>
      <c r="J3252">
        <v>3</v>
      </c>
      <c r="K3252">
        <v>5222.74</v>
      </c>
      <c r="L3252">
        <v>0</v>
      </c>
      <c r="M3252" s="1" t="s">
        <v>52</v>
      </c>
      <c r="N3252" s="1" t="s">
        <v>34</v>
      </c>
      <c r="O3252" s="1" t="s">
        <v>35</v>
      </c>
      <c r="P3252" s="3">
        <f>Orders[[#This Row],[Quantity]]*Orders[[#This Row],[UnitPrice]]*(1-Orders[[#This Row],[Discount]])</f>
        <v>15668.22</v>
      </c>
      <c r="Q3252" s="1" t="str">
        <f>IF(AND(Orders[[#This Row],[Order Value]]&gt;50000,Orders[[#This Row],[Status]]="Completed"),"Yes","No")</f>
        <v>No</v>
      </c>
      <c r="R3252" s="1" t="str">
        <f>IF(OR(Orders[[#This Row],[Region]]="Dhaka",Orders[[#This Row],[Region]]="Chattogram"),"Priority","Standard")</f>
        <v>Priority</v>
      </c>
      <c r="S3252" s="1" t="str">
        <f>_xlfn.CONCAT(Orders[[#This Row],[OrderID]],Orders[[#This Row],[CustomerID]],Orders[[#This Row],[Order Value]])</f>
        <v>O00898C000615668.22</v>
      </c>
    </row>
    <row r="3253" spans="1:19" x14ac:dyDescent="0.25">
      <c r="A3253" s="1" t="s">
        <v>3678</v>
      </c>
      <c r="B3253" s="1" t="s">
        <v>286</v>
      </c>
      <c r="C3253" s="1" t="s">
        <v>197</v>
      </c>
      <c r="D3253" s="1" t="str">
        <f>VLOOKUP(C3253,Products[],2,FALSE)</f>
        <v>Chairs Prime 149</v>
      </c>
      <c r="E3253" s="1" t="str">
        <f>VLOOKUP(Orders[[#This Row],[ProductID]],Products[],3,FALSE)</f>
        <v>Furniture</v>
      </c>
      <c r="F3253" s="1" t="s">
        <v>13</v>
      </c>
      <c r="G3253" s="1" t="str">
        <f>_xlfn.XLOOKUP(Orders[[#This Row],[CustomerID]],'Customers'!A:A,'Customers'!E:E)</f>
        <v>Consumer</v>
      </c>
      <c r="H3253" s="2">
        <v>45822</v>
      </c>
      <c r="I3253" s="2">
        <v>45820</v>
      </c>
      <c r="J3253">
        <v>12</v>
      </c>
      <c r="K3253">
        <v>7448.91</v>
      </c>
      <c r="L3253">
        <v>0</v>
      </c>
      <c r="M3253" s="1" t="s">
        <v>43</v>
      </c>
      <c r="N3253" s="1" t="s">
        <v>34</v>
      </c>
      <c r="O3253" s="1" t="s">
        <v>24</v>
      </c>
      <c r="P3253" s="3">
        <f>Orders[[#This Row],[Quantity]]*Orders[[#This Row],[UnitPrice]]*(1-Orders[[#This Row],[Discount]])</f>
        <v>89386.92</v>
      </c>
      <c r="Q3253" s="1" t="str">
        <f>IF(AND(Orders[[#This Row],[Order Value]]&gt;50000,Orders[[#This Row],[Status]]="Completed"),"Yes","No")</f>
        <v>Yes</v>
      </c>
      <c r="R3253" s="1" t="str">
        <f>IF(OR(Orders[[#This Row],[Region]]="Dhaka",Orders[[#This Row],[Region]]="Chattogram"),"Priority","Standard")</f>
        <v>Standard</v>
      </c>
      <c r="S3253" s="1" t="str">
        <f>_xlfn.CONCAT(Orders[[#This Row],[OrderID]],Orders[[#This Row],[CustomerID]],Orders[[#This Row],[Order Value]])</f>
        <v>O02317C012089386.92</v>
      </c>
    </row>
    <row r="3254" spans="1:19" x14ac:dyDescent="0.25">
      <c r="A3254" s="1" t="s">
        <v>3679</v>
      </c>
      <c r="B3254" s="1" t="s">
        <v>510</v>
      </c>
      <c r="C3254" s="1" t="s">
        <v>148</v>
      </c>
      <c r="D3254" s="1" t="str">
        <f>VLOOKUP(C3254,Products[],2,FALSE)</f>
        <v>Audio Classic 927</v>
      </c>
      <c r="E3254" s="1" t="str">
        <f>VLOOKUP(Orders[[#This Row],[ProductID]],Products[],3,FALSE)</f>
        <v>Electronics</v>
      </c>
      <c r="F3254" s="1" t="s">
        <v>23</v>
      </c>
      <c r="G3254" s="1" t="str">
        <f>_xlfn.XLOOKUP(Orders[[#This Row],[CustomerID]],'Customers'!A:A,'Customers'!E:E)</f>
        <v>SMB</v>
      </c>
      <c r="H3254" s="2">
        <v>45586</v>
      </c>
      <c r="I3254" s="2">
        <v>45595</v>
      </c>
      <c r="J3254">
        <v>1</v>
      </c>
      <c r="K3254">
        <v>7714.94</v>
      </c>
      <c r="L3254">
        <v>0</v>
      </c>
      <c r="M3254" s="1" t="s">
        <v>39</v>
      </c>
      <c r="N3254" s="1" t="s">
        <v>34</v>
      </c>
      <c r="O3254" s="1" t="s">
        <v>35</v>
      </c>
      <c r="P3254" s="3">
        <f>Orders[[#This Row],[Quantity]]*Orders[[#This Row],[UnitPrice]]*(1-Orders[[#This Row],[Discount]])</f>
        <v>7714.94</v>
      </c>
      <c r="Q3254" s="1" t="str">
        <f>IF(AND(Orders[[#This Row],[Order Value]]&gt;50000,Orders[[#This Row],[Status]]="Completed"),"Yes","No")</f>
        <v>No</v>
      </c>
      <c r="R3254" s="1" t="str">
        <f>IF(OR(Orders[[#This Row],[Region]]="Dhaka",Orders[[#This Row],[Region]]="Chattogram"),"Priority","Standard")</f>
        <v>Standard</v>
      </c>
      <c r="S3254" s="1" t="str">
        <f>_xlfn.CONCAT(Orders[[#This Row],[OrderID]],Orders[[#This Row],[CustomerID]],Orders[[#This Row],[Order Value]])</f>
        <v>O04249C04487714.94</v>
      </c>
    </row>
    <row r="3255" spans="1:19" x14ac:dyDescent="0.25">
      <c r="A3255" s="1" t="s">
        <v>3680</v>
      </c>
      <c r="B3255" s="1" t="s">
        <v>2214</v>
      </c>
      <c r="C3255" s="1" t="s">
        <v>78</v>
      </c>
      <c r="D3255" s="1" t="str">
        <f>VLOOKUP(C3255,Products[],2,FALSE)</f>
        <v>Personal Care Eco 185</v>
      </c>
      <c r="E3255" s="1" t="str">
        <f>VLOOKUP(Orders[[#This Row],[ProductID]],Products[],3,FALSE)</f>
        <v>Groceries</v>
      </c>
      <c r="F3255" s="1" t="s">
        <v>19</v>
      </c>
      <c r="G3255" s="1" t="str">
        <f>_xlfn.XLOOKUP(Orders[[#This Row],[CustomerID]],'Customers'!A:A,'Customers'!E:E)</f>
        <v>consumer</v>
      </c>
      <c r="H3255" s="2">
        <v>45859</v>
      </c>
      <c r="I3255" s="2">
        <v>45867</v>
      </c>
      <c r="J3255">
        <v>22</v>
      </c>
      <c r="K3255">
        <v>3562.86</v>
      </c>
      <c r="L3255">
        <v>0.15</v>
      </c>
      <c r="M3255" s="1" t="s">
        <v>43</v>
      </c>
      <c r="N3255" s="1" t="s">
        <v>34</v>
      </c>
      <c r="O3255" s="1" t="s">
        <v>29</v>
      </c>
      <c r="P3255" s="3">
        <f>Orders[[#This Row],[Quantity]]*Orders[[#This Row],[UnitPrice]]*(1-Orders[[#This Row],[Discount]])</f>
        <v>66625.482000000004</v>
      </c>
      <c r="Q3255" s="1" t="str">
        <f>IF(AND(Orders[[#This Row],[Order Value]]&gt;50000,Orders[[#This Row],[Status]]="Completed"),"Yes","No")</f>
        <v>Yes</v>
      </c>
      <c r="R3255" s="1" t="str">
        <f>IF(OR(Orders[[#This Row],[Region]]="Dhaka",Orders[[#This Row],[Region]]="Chattogram"),"Priority","Standard")</f>
        <v>Standard</v>
      </c>
      <c r="S3255" s="1" t="str">
        <f>_xlfn.CONCAT(Orders[[#This Row],[OrderID]],Orders[[#This Row],[CustomerID]],Orders[[#This Row],[Order Value]])</f>
        <v>O02128C048366625.482</v>
      </c>
    </row>
    <row r="3256" spans="1:19" x14ac:dyDescent="0.25">
      <c r="A3256" s="1" t="s">
        <v>3681</v>
      </c>
      <c r="B3256" s="1" t="s">
        <v>266</v>
      </c>
      <c r="C3256" s="1" t="s">
        <v>201</v>
      </c>
      <c r="D3256" s="1" t="str">
        <f>VLOOKUP(C3256,Products[],2,FALSE)</f>
        <v>Men Lite 154 (New)</v>
      </c>
      <c r="E3256" s="1" t="str">
        <f>VLOOKUP(Orders[[#This Row],[ProductID]],Products[],3,FALSE)</f>
        <v>Apparel</v>
      </c>
      <c r="F3256" s="1" t="s">
        <v>42</v>
      </c>
      <c r="G3256" s="1" t="str">
        <f>_xlfn.XLOOKUP(Orders[[#This Row],[CustomerID]],'Customers'!A:A,'Customers'!E:E)</f>
        <v>SMB</v>
      </c>
      <c r="H3256" s="2">
        <v>45808</v>
      </c>
      <c r="I3256" s="2">
        <v>45813</v>
      </c>
      <c r="J3256">
        <v>19</v>
      </c>
      <c r="K3256">
        <v>1222.71</v>
      </c>
      <c r="L3256">
        <v>0.2</v>
      </c>
      <c r="M3256" s="1" t="s">
        <v>39</v>
      </c>
      <c r="N3256" s="1" t="s">
        <v>84</v>
      </c>
      <c r="O3256" s="1" t="s">
        <v>21</v>
      </c>
      <c r="P3256" s="3">
        <f>Orders[[#This Row],[Quantity]]*Orders[[#This Row],[UnitPrice]]*(1-Orders[[#This Row],[Discount]])</f>
        <v>18585.192000000003</v>
      </c>
      <c r="Q3256" s="1" t="str">
        <f>IF(AND(Orders[[#This Row],[Order Value]]&gt;50000,Orders[[#This Row],[Status]]="Completed"),"Yes","No")</f>
        <v>No</v>
      </c>
      <c r="R3256" s="1" t="str">
        <f>IF(OR(Orders[[#This Row],[Region]]="Dhaka",Orders[[#This Row],[Region]]="Chattogram"),"Priority","Standard")</f>
        <v>Standard</v>
      </c>
      <c r="S3256" s="1" t="str">
        <f>_xlfn.CONCAT(Orders[[#This Row],[OrderID]],Orders[[#This Row],[CustomerID]],Orders[[#This Row],[Order Value]])</f>
        <v>O05550C049218585.192</v>
      </c>
    </row>
    <row r="3257" spans="1:19" x14ac:dyDescent="0.25">
      <c r="A3257" s="1" t="s">
        <v>3682</v>
      </c>
      <c r="B3257" s="1" t="s">
        <v>754</v>
      </c>
      <c r="C3257" s="1" t="s">
        <v>473</v>
      </c>
      <c r="D3257" s="1" t="str">
        <f>VLOOKUP(C3257,Products[],2,FALSE)</f>
        <v>Laptops Prime 770</v>
      </c>
      <c r="E3257" s="1" t="str">
        <f>VLOOKUP(Orders[[#This Row],[ProductID]],Products[],3,FALSE)</f>
        <v>Electronics</v>
      </c>
      <c r="F3257" s="1" t="s">
        <v>82</v>
      </c>
      <c r="G3257" s="1" t="str">
        <f>_xlfn.XLOOKUP(Orders[[#This Row],[CustomerID]],'Customers'!A:A,'Customers'!E:E)</f>
        <v>SMB</v>
      </c>
      <c r="H3257" s="2">
        <v>45940</v>
      </c>
      <c r="I3257" s="2">
        <v>45950</v>
      </c>
      <c r="J3257">
        <v>10</v>
      </c>
      <c r="K3257">
        <v>6776.98</v>
      </c>
      <c r="L3257">
        <v>0.1</v>
      </c>
      <c r="M3257" s="1" t="s">
        <v>43</v>
      </c>
      <c r="N3257" s="1" t="s">
        <v>15</v>
      </c>
      <c r="O3257" s="1" t="s">
        <v>29</v>
      </c>
      <c r="P3257" s="3">
        <f>Orders[[#This Row],[Quantity]]*Orders[[#This Row],[UnitPrice]]*(1-Orders[[#This Row],[Discount]])</f>
        <v>60992.819999999992</v>
      </c>
      <c r="Q3257" s="1" t="str">
        <f>IF(AND(Orders[[#This Row],[Order Value]]&gt;50000,Orders[[#This Row],[Status]]="Completed"),"Yes","No")</f>
        <v>No</v>
      </c>
      <c r="R3257" s="1" t="str">
        <f>IF(OR(Orders[[#This Row],[Region]]="Dhaka",Orders[[#This Row],[Region]]="Chattogram"),"Priority","Standard")</f>
        <v>Standard</v>
      </c>
      <c r="S3257" s="1" t="str">
        <f>_xlfn.CONCAT(Orders[[#This Row],[OrderID]],Orders[[#This Row],[CustomerID]],Orders[[#This Row],[Order Value]])</f>
        <v>O03314C034560992.82</v>
      </c>
    </row>
    <row r="3258" spans="1:19" x14ac:dyDescent="0.25">
      <c r="A3258" s="1" t="s">
        <v>3683</v>
      </c>
      <c r="B3258" s="1" t="s">
        <v>692</v>
      </c>
      <c r="C3258" s="1" t="s">
        <v>128</v>
      </c>
      <c r="D3258" s="1" t="str">
        <f>VLOOKUP(C3258,Products[],2,FALSE)</f>
        <v>Paper Prime 195</v>
      </c>
      <c r="E3258" s="1" t="str">
        <f>VLOOKUP(Orders[[#This Row],[ProductID]],Products[],3,FALSE)</f>
        <v>Office Supplies</v>
      </c>
      <c r="F3258" s="1" t="s">
        <v>125</v>
      </c>
      <c r="G3258" s="1" t="str">
        <f>_xlfn.XLOOKUP(Orders[[#This Row],[CustomerID]],'Customers'!A:A,'Customers'!E:E)</f>
        <v>Corporate</v>
      </c>
      <c r="H3258" s="2">
        <v>45574</v>
      </c>
      <c r="I3258" s="2">
        <v>45583</v>
      </c>
      <c r="J3258">
        <v>4</v>
      </c>
      <c r="K3258">
        <v>6918.9</v>
      </c>
      <c r="L3258">
        <v>0.05</v>
      </c>
      <c r="M3258" s="1" t="s">
        <v>14</v>
      </c>
      <c r="N3258" s="1" t="s">
        <v>34</v>
      </c>
      <c r="O3258" s="1" t="s">
        <v>24</v>
      </c>
      <c r="P3258" s="3">
        <f>Orders[[#This Row],[Quantity]]*Orders[[#This Row],[UnitPrice]]*(1-Orders[[#This Row],[Discount]])</f>
        <v>26291.819999999996</v>
      </c>
      <c r="Q3258" s="1" t="str">
        <f>IF(AND(Orders[[#This Row],[Order Value]]&gt;50000,Orders[[#This Row],[Status]]="Completed"),"Yes","No")</f>
        <v>No</v>
      </c>
      <c r="R3258" s="1" t="str">
        <f>IF(OR(Orders[[#This Row],[Region]]="Dhaka",Orders[[#This Row],[Region]]="Chattogram"),"Priority","Standard")</f>
        <v>Standard</v>
      </c>
      <c r="S3258" s="1" t="str">
        <f>_xlfn.CONCAT(Orders[[#This Row],[OrderID]],Orders[[#This Row],[CustomerID]],Orders[[#This Row],[Order Value]])</f>
        <v>O01917C026426291.82</v>
      </c>
    </row>
    <row r="3259" spans="1:19" x14ac:dyDescent="0.25">
      <c r="A3259" s="1" t="s">
        <v>3684</v>
      </c>
      <c r="B3259" s="1" t="s">
        <v>586</v>
      </c>
      <c r="C3259" s="1" t="s">
        <v>138</v>
      </c>
      <c r="D3259" s="1" t="str">
        <f>VLOOKUP(C3259,Products[],2,FALSE)</f>
        <v>Pens Deluxe 654</v>
      </c>
      <c r="E3259" s="1" t="str">
        <f>VLOOKUP(Orders[[#This Row],[ProductID]],Products[],3,FALSE)</f>
        <v>Office Supplies</v>
      </c>
      <c r="F3259" s="1" t="s">
        <v>79</v>
      </c>
      <c r="G3259" s="1" t="str">
        <f>_xlfn.XLOOKUP(Orders[[#This Row],[CustomerID]],'Customers'!A:A,'Customers'!E:E)</f>
        <v>SMB</v>
      </c>
      <c r="H3259" s="2">
        <v>45567</v>
      </c>
      <c r="I3259" s="2">
        <v>45578</v>
      </c>
      <c r="J3259">
        <v>18</v>
      </c>
      <c r="K3259">
        <v>7111.81</v>
      </c>
      <c r="L3259">
        <v>0.1</v>
      </c>
      <c r="M3259" s="1" t="s">
        <v>14</v>
      </c>
      <c r="N3259" s="1" t="s">
        <v>84</v>
      </c>
      <c r="O3259" s="1" t="s">
        <v>21</v>
      </c>
      <c r="P3259" s="3">
        <f>Orders[[#This Row],[Quantity]]*Orders[[#This Row],[UnitPrice]]*(1-Orders[[#This Row],[Discount]])</f>
        <v>115211.322</v>
      </c>
      <c r="Q3259" s="1" t="str">
        <f>IF(AND(Orders[[#This Row],[Order Value]]&gt;50000,Orders[[#This Row],[Status]]="Completed"),"Yes","No")</f>
        <v>No</v>
      </c>
      <c r="R3259" s="1" t="str">
        <f>IF(OR(Orders[[#This Row],[Region]]="Dhaka",Orders[[#This Row],[Region]]="Chattogram"),"Priority","Standard")</f>
        <v>Standard</v>
      </c>
      <c r="S3259" s="1" t="str">
        <f>_xlfn.CONCAT(Orders[[#This Row],[OrderID]],Orders[[#This Row],[CustomerID]],Orders[[#This Row],[Order Value]])</f>
        <v>O00175C0485115211.322</v>
      </c>
    </row>
    <row r="3260" spans="1:19" x14ac:dyDescent="0.25">
      <c r="A3260" s="1" t="s">
        <v>3685</v>
      </c>
      <c r="B3260" s="1" t="s">
        <v>818</v>
      </c>
      <c r="C3260" s="1" t="s">
        <v>22</v>
      </c>
      <c r="D3260" s="1" t="str">
        <f>VLOOKUP(C3260,Products[],2,FALSE)</f>
        <v>Laptops Lite 159</v>
      </c>
      <c r="E3260" s="1" t="str">
        <f>VLOOKUP(Orders[[#This Row],[ProductID]],Products[],3,FALSE)</f>
        <v>Electronics</v>
      </c>
      <c r="F3260" s="1" t="s">
        <v>59</v>
      </c>
      <c r="G3260" s="1" t="str">
        <f>_xlfn.XLOOKUP(Orders[[#This Row],[CustomerID]],'Customers'!A:A,'Customers'!E:E)</f>
        <v>SMB</v>
      </c>
      <c r="H3260" s="2">
        <v>45444</v>
      </c>
      <c r="I3260" s="2">
        <v>45453</v>
      </c>
      <c r="J3260">
        <v>19</v>
      </c>
      <c r="K3260">
        <v>1039.3900000000001</v>
      </c>
      <c r="L3260">
        <v>0.15</v>
      </c>
      <c r="M3260" s="1" t="s">
        <v>14</v>
      </c>
      <c r="N3260" s="1" t="s">
        <v>34</v>
      </c>
      <c r="O3260" s="1" t="s">
        <v>35</v>
      </c>
      <c r="P3260" s="3">
        <f>Orders[[#This Row],[Quantity]]*Orders[[#This Row],[UnitPrice]]*(1-Orders[[#This Row],[Discount]])</f>
        <v>16786.148500000003</v>
      </c>
      <c r="Q3260" s="1" t="str">
        <f>IF(AND(Orders[[#This Row],[Order Value]]&gt;50000,Orders[[#This Row],[Status]]="Completed"),"Yes","No")</f>
        <v>No</v>
      </c>
      <c r="R3260" s="1" t="str">
        <f>IF(OR(Orders[[#This Row],[Region]]="Dhaka",Orders[[#This Row],[Region]]="Chattogram"),"Priority","Standard")</f>
        <v>Standard</v>
      </c>
      <c r="S3260" s="1" t="str">
        <f>_xlfn.CONCAT(Orders[[#This Row],[OrderID]],Orders[[#This Row],[CustomerID]],Orders[[#This Row],[Order Value]])</f>
        <v>O00277C023516786.1485</v>
      </c>
    </row>
    <row r="3261" spans="1:19" x14ac:dyDescent="0.25">
      <c r="A3261" s="1" t="s">
        <v>3686</v>
      </c>
      <c r="B3261" s="1" t="s">
        <v>823</v>
      </c>
      <c r="C3261" s="1" t="s">
        <v>191</v>
      </c>
      <c r="D3261" s="1" t="str">
        <f>VLOOKUP(C3261,Products[],2,FALSE)</f>
        <v>Snacks Standard 597</v>
      </c>
      <c r="E3261" s="1" t="str">
        <f>VLOOKUP(Orders[[#This Row],[ProductID]],Products[],3,FALSE)</f>
        <v>Groceries</v>
      </c>
      <c r="F3261" s="1" t="s">
        <v>13</v>
      </c>
      <c r="G3261" s="1" t="str">
        <f>_xlfn.XLOOKUP(Orders[[#This Row],[CustomerID]],'Customers'!A:A,'Customers'!E:E)</f>
        <v>Home Office</v>
      </c>
      <c r="H3261" s="2">
        <v>45378</v>
      </c>
      <c r="I3261" s="2">
        <v>45380</v>
      </c>
      <c r="J3261">
        <v>16</v>
      </c>
      <c r="K3261">
        <v>5577.34</v>
      </c>
      <c r="L3261">
        <v>0</v>
      </c>
      <c r="M3261" s="1" t="s">
        <v>14</v>
      </c>
      <c r="N3261" s="1" t="s">
        <v>34</v>
      </c>
      <c r="O3261" s="1" t="s">
        <v>35</v>
      </c>
      <c r="P3261" s="3">
        <f>Orders[[#This Row],[Quantity]]*Orders[[#This Row],[UnitPrice]]*(1-Orders[[#This Row],[Discount]])</f>
        <v>89237.440000000002</v>
      </c>
      <c r="Q3261" s="1" t="str">
        <f>IF(AND(Orders[[#This Row],[Order Value]]&gt;50000,Orders[[#This Row],[Status]]="Completed"),"Yes","No")</f>
        <v>Yes</v>
      </c>
      <c r="R3261" s="1" t="str">
        <f>IF(OR(Orders[[#This Row],[Region]]="Dhaka",Orders[[#This Row],[Region]]="Chattogram"),"Priority","Standard")</f>
        <v>Standard</v>
      </c>
      <c r="S3261" s="1" t="str">
        <f>_xlfn.CONCAT(Orders[[#This Row],[OrderID]],Orders[[#This Row],[CustomerID]],Orders[[#This Row],[Order Value]])</f>
        <v>O03131C014689237.44</v>
      </c>
    </row>
    <row r="3262" spans="1:19" x14ac:dyDescent="0.25">
      <c r="A3262" s="1" t="s">
        <v>3687</v>
      </c>
      <c r="B3262" s="1" t="s">
        <v>683</v>
      </c>
      <c r="C3262" s="1" t="s">
        <v>174</v>
      </c>
      <c r="D3262" s="1" t="str">
        <f>VLOOKUP(C3262,Products[],2,FALSE)</f>
        <v>Women Eco 309</v>
      </c>
      <c r="E3262" s="1" t="str">
        <f>VLOOKUP(Orders[[#This Row],[ProductID]],Products[],3,FALSE)</f>
        <v>Apparel</v>
      </c>
      <c r="F3262" s="1" t="s">
        <v>63</v>
      </c>
      <c r="G3262" s="1" t="str">
        <f>_xlfn.XLOOKUP(Orders[[#This Row],[CustomerID]],'Customers'!A:A,'Customers'!E:E)</f>
        <v>SMB</v>
      </c>
      <c r="H3262" s="2">
        <v>45968</v>
      </c>
      <c r="I3262" s="2">
        <v>45974</v>
      </c>
      <c r="J3262">
        <v>9</v>
      </c>
      <c r="K3262">
        <v>3674.33</v>
      </c>
      <c r="L3262">
        <v>0.05</v>
      </c>
      <c r="M3262" s="1" t="s">
        <v>14</v>
      </c>
      <c r="N3262" s="1" t="s">
        <v>34</v>
      </c>
      <c r="O3262" s="1" t="s">
        <v>35</v>
      </c>
      <c r="P3262" s="3">
        <f>Orders[[#This Row],[Quantity]]*Orders[[#This Row],[UnitPrice]]*(1-Orders[[#This Row],[Discount]])</f>
        <v>31415.521499999999</v>
      </c>
      <c r="Q3262" s="1" t="str">
        <f>IF(AND(Orders[[#This Row],[Order Value]]&gt;50000,Orders[[#This Row],[Status]]="Completed"),"Yes","No")</f>
        <v>No</v>
      </c>
      <c r="R3262" s="1" t="str">
        <f>IF(OR(Orders[[#This Row],[Region]]="Dhaka",Orders[[#This Row],[Region]]="Chattogram"),"Priority","Standard")</f>
        <v>Standard</v>
      </c>
      <c r="S3262" s="1" t="str">
        <f>_xlfn.CONCAT(Orders[[#This Row],[OrderID]],Orders[[#This Row],[CustomerID]],Orders[[#This Row],[Order Value]])</f>
        <v>O02311C002131415.5215</v>
      </c>
    </row>
    <row r="3263" spans="1:19" hidden="1" x14ac:dyDescent="0.25">
      <c r="A3263" s="1" t="s">
        <v>3688</v>
      </c>
      <c r="B3263" s="1" t="s">
        <v>195</v>
      </c>
      <c r="C3263" s="1" t="s">
        <v>181</v>
      </c>
      <c r="D3263" s="1" t="e">
        <f>VLOOKUP(C3263,Products[],2,FALSE)</f>
        <v>#N/A</v>
      </c>
      <c r="E3263" s="1" t="e">
        <f>VLOOKUP(Orders[[#This Row],[ProductID]],Products[],3,FALSE)</f>
        <v>#N/A</v>
      </c>
      <c r="F3263" s="1" t="s">
        <v>51</v>
      </c>
      <c r="G3263" s="1" t="str">
        <f>_xlfn.XLOOKUP(Orders[[#This Row],[CustomerID]],'Customers'!A:A,'Customers'!E:E)</f>
        <v>Corporate</v>
      </c>
      <c r="H3263" s="2">
        <v>45554</v>
      </c>
      <c r="I3263" s="2">
        <v>45557</v>
      </c>
      <c r="J3263">
        <v>9</v>
      </c>
      <c r="K3263">
        <v>2451.79</v>
      </c>
      <c r="L3263">
        <v>0.15</v>
      </c>
      <c r="M3263" s="1" t="s">
        <v>52</v>
      </c>
      <c r="N3263" s="1" t="s">
        <v>84</v>
      </c>
      <c r="O3263" s="1" t="s">
        <v>24</v>
      </c>
      <c r="P3263" s="3">
        <f>Orders[[#This Row],[Quantity]]*Orders[[#This Row],[UnitPrice]]*(1-Orders[[#This Row],[Discount]])</f>
        <v>18756.193500000001</v>
      </c>
      <c r="Q3263" s="1" t="str">
        <f>IF(AND(Orders[[#This Row],[Order Value]]&gt;50000,Orders[[#This Row],[Status]]="Completed"),"Yes","No")</f>
        <v>No</v>
      </c>
      <c r="R3263" s="1" t="str">
        <f>IF(OR(Orders[[#This Row],[Region]]="Dhaka",Orders[[#This Row],[Region]]="Chattogram"),"Priority","Standard")</f>
        <v>Priority</v>
      </c>
      <c r="S3263" s="1" t="str">
        <f>_xlfn.CONCAT(Orders[[#This Row],[OrderID]],Orders[[#This Row],[CustomerID]],Orders[[#This Row],[Order Value]])</f>
        <v>O03241C021718756.1935</v>
      </c>
    </row>
    <row r="3264" spans="1:19" x14ac:dyDescent="0.25">
      <c r="A3264" s="1" t="s">
        <v>3689</v>
      </c>
      <c r="B3264" s="1" t="s">
        <v>64</v>
      </c>
      <c r="C3264" s="1" t="s">
        <v>46</v>
      </c>
      <c r="D3264" s="1" t="str">
        <f>VLOOKUP(C3264,Products[],2,FALSE)</f>
        <v>Tables Max 631</v>
      </c>
      <c r="E3264" s="1" t="str">
        <f>VLOOKUP(Orders[[#This Row],[ProductID]],Products[],3,FALSE)</f>
        <v>Furniture</v>
      </c>
      <c r="F3264" s="1" t="s">
        <v>55</v>
      </c>
      <c r="G3264" s="1" t="str">
        <f>_xlfn.XLOOKUP(Orders[[#This Row],[CustomerID]],'Customers'!A:A,'Customers'!E:E)</f>
        <v>consumer</v>
      </c>
      <c r="H3264" s="2">
        <v>45593</v>
      </c>
      <c r="I3264" s="2">
        <v>45606</v>
      </c>
      <c r="J3264">
        <v>6</v>
      </c>
      <c r="K3264">
        <v>447.38</v>
      </c>
      <c r="L3264">
        <v>0</v>
      </c>
      <c r="M3264" s="1" t="s">
        <v>14</v>
      </c>
      <c r="N3264" s="1" t="s">
        <v>34</v>
      </c>
      <c r="O3264" s="1" t="s">
        <v>24</v>
      </c>
      <c r="P3264" s="3">
        <f>Orders[[#This Row],[Quantity]]*Orders[[#This Row],[UnitPrice]]*(1-Orders[[#This Row],[Discount]])</f>
        <v>2684.2799999999997</v>
      </c>
      <c r="Q3264" s="1" t="str">
        <f>IF(AND(Orders[[#This Row],[Order Value]]&gt;50000,Orders[[#This Row],[Status]]="Completed"),"Yes","No")</f>
        <v>No</v>
      </c>
      <c r="R3264" s="1" t="str">
        <f>IF(OR(Orders[[#This Row],[Region]]="Dhaka",Orders[[#This Row],[Region]]="Chattogram"),"Priority","Standard")</f>
        <v>Standard</v>
      </c>
      <c r="S3264" s="1" t="str">
        <f>_xlfn.CONCAT(Orders[[#This Row],[OrderID]],Orders[[#This Row],[CustomerID]],Orders[[#This Row],[Order Value]])</f>
        <v>O02130C02492684.28</v>
      </c>
    </row>
    <row r="3265" spans="1:19" x14ac:dyDescent="0.25">
      <c r="A3265" s="1" t="s">
        <v>3690</v>
      </c>
      <c r="B3265" s="1" t="s">
        <v>903</v>
      </c>
      <c r="C3265" s="1" t="s">
        <v>89</v>
      </c>
      <c r="D3265" s="1" t="str">
        <f>VLOOKUP(C3265,Products[],2,FALSE)</f>
        <v>Chairs Mini 737</v>
      </c>
      <c r="E3265" s="1" t="str">
        <f>VLOOKUP(Orders[[#This Row],[ProductID]],Products[],3,FALSE)</f>
        <v>Furniture</v>
      </c>
      <c r="F3265" s="1" t="s">
        <v>51</v>
      </c>
      <c r="G3265" s="1" t="str">
        <f>_xlfn.XLOOKUP(Orders[[#This Row],[CustomerID]],'Customers'!A:A,'Customers'!E:E)</f>
        <v>Corporate</v>
      </c>
      <c r="H3265" s="2">
        <v>45653</v>
      </c>
      <c r="I3265" s="2">
        <v>45666</v>
      </c>
      <c r="J3265">
        <v>3</v>
      </c>
      <c r="K3265">
        <v>2094.25</v>
      </c>
      <c r="L3265">
        <v>0</v>
      </c>
      <c r="M3265" s="1" t="s">
        <v>52</v>
      </c>
      <c r="N3265" s="1" t="s">
        <v>15</v>
      </c>
      <c r="O3265" s="1" t="s">
        <v>35</v>
      </c>
      <c r="P3265" s="3">
        <f>Orders[[#This Row],[Quantity]]*Orders[[#This Row],[UnitPrice]]*(1-Orders[[#This Row],[Discount]])</f>
        <v>6282.75</v>
      </c>
      <c r="Q3265" s="1" t="str">
        <f>IF(AND(Orders[[#This Row],[Order Value]]&gt;50000,Orders[[#This Row],[Status]]="Completed"),"Yes","No")</f>
        <v>No</v>
      </c>
      <c r="R3265" s="1" t="str">
        <f>IF(OR(Orders[[#This Row],[Region]]="Dhaka",Orders[[#This Row],[Region]]="Chattogram"),"Priority","Standard")</f>
        <v>Priority</v>
      </c>
      <c r="S3265" s="1" t="str">
        <f>_xlfn.CONCAT(Orders[[#This Row],[OrderID]],Orders[[#This Row],[CustomerID]],Orders[[#This Row],[Order Value]])</f>
        <v>O00186C02846282.75</v>
      </c>
    </row>
    <row r="3266" spans="1:19" x14ac:dyDescent="0.25">
      <c r="A3266" s="1" t="s">
        <v>3691</v>
      </c>
      <c r="B3266" s="1" t="s">
        <v>581</v>
      </c>
      <c r="C3266" s="1" t="s">
        <v>62</v>
      </c>
      <c r="D3266" s="1" t="str">
        <f>VLOOKUP(C3266,Products[],2,FALSE)</f>
        <v>Mobile Accessories Lite 346</v>
      </c>
      <c r="E3266" s="1" t="str">
        <f>VLOOKUP(Orders[[#This Row],[ProductID]],Products[],3,FALSE)</f>
        <v>Electronics</v>
      </c>
      <c r="F3266" s="1" t="s">
        <v>59</v>
      </c>
      <c r="G3266" s="1" t="str">
        <f>_xlfn.XLOOKUP(Orders[[#This Row],[CustomerID]],'Customers'!A:A,'Customers'!E:E)</f>
        <v>consumer</v>
      </c>
      <c r="H3266" s="2">
        <v>45639</v>
      </c>
      <c r="I3266" s="2">
        <v>45651</v>
      </c>
      <c r="J3266">
        <v>9</v>
      </c>
      <c r="K3266">
        <v>4997.34</v>
      </c>
      <c r="L3266">
        <v>0.05</v>
      </c>
      <c r="M3266" s="1" t="s">
        <v>20</v>
      </c>
      <c r="N3266" s="1" t="s">
        <v>34</v>
      </c>
      <c r="O3266" s="1" t="s">
        <v>21</v>
      </c>
      <c r="P3266" s="3">
        <f>Orders[[#This Row],[Quantity]]*Orders[[#This Row],[UnitPrice]]*(1-Orders[[#This Row],[Discount]])</f>
        <v>42727.256999999998</v>
      </c>
      <c r="Q3266" s="1" t="str">
        <f>IF(AND(Orders[[#This Row],[Order Value]]&gt;50000,Orders[[#This Row],[Status]]="Completed"),"Yes","No")</f>
        <v>No</v>
      </c>
      <c r="R3266" s="1" t="str">
        <f>IF(OR(Orders[[#This Row],[Region]]="Dhaka",Orders[[#This Row],[Region]]="Chattogram"),"Priority","Standard")</f>
        <v>Priority</v>
      </c>
      <c r="S3266" s="1" t="str">
        <f>_xlfn.CONCAT(Orders[[#This Row],[OrderID]],Orders[[#This Row],[CustomerID]],Orders[[#This Row],[Order Value]])</f>
        <v>O00739C005942727.257</v>
      </c>
    </row>
    <row r="3267" spans="1:19" x14ac:dyDescent="0.25">
      <c r="A3267" s="1" t="s">
        <v>3692</v>
      </c>
      <c r="B3267" s="1" t="s">
        <v>203</v>
      </c>
      <c r="C3267" s="1" t="s">
        <v>151</v>
      </c>
      <c r="D3267" s="1" t="str">
        <f>VLOOKUP(C3267,Products[],2,FALSE)</f>
        <v>Paper Lite 570</v>
      </c>
      <c r="E3267" s="1" t="str">
        <f>VLOOKUP(Orders[[#This Row],[ProductID]],Products[],3,FALSE)</f>
        <v>Office Supplies</v>
      </c>
      <c r="F3267" s="1" t="s">
        <v>23</v>
      </c>
      <c r="G3267" s="1" t="str">
        <f>_xlfn.XLOOKUP(Orders[[#This Row],[CustomerID]],'Customers'!A:A,'Customers'!E:E)</f>
        <v>Consumer</v>
      </c>
      <c r="H3267" s="2">
        <v>45901</v>
      </c>
      <c r="I3267" s="2">
        <v>45901</v>
      </c>
      <c r="J3267">
        <v>1</v>
      </c>
      <c r="K3267">
        <v>4056.86</v>
      </c>
      <c r="L3267">
        <v>0.1</v>
      </c>
      <c r="M3267" s="1" t="s">
        <v>39</v>
      </c>
      <c r="N3267" s="1" t="s">
        <v>15</v>
      </c>
      <c r="O3267" s="1" t="s">
        <v>35</v>
      </c>
      <c r="P3267" s="3">
        <f>Orders[[#This Row],[Quantity]]*Orders[[#This Row],[UnitPrice]]*(1-Orders[[#This Row],[Discount]])</f>
        <v>3651.174</v>
      </c>
      <c r="Q3267" s="1" t="str">
        <f>IF(AND(Orders[[#This Row],[Order Value]]&gt;50000,Orders[[#This Row],[Status]]="Completed"),"Yes","No")</f>
        <v>No</v>
      </c>
      <c r="R3267" s="1" t="str">
        <f>IF(OR(Orders[[#This Row],[Region]]="Dhaka",Orders[[#This Row],[Region]]="Chattogram"),"Priority","Standard")</f>
        <v>Standard</v>
      </c>
      <c r="S3267" s="1" t="str">
        <f>_xlfn.CONCAT(Orders[[#This Row],[OrderID]],Orders[[#This Row],[CustomerID]],Orders[[#This Row],[Order Value]])</f>
        <v>O01871C01033651.174</v>
      </c>
    </row>
    <row r="3268" spans="1:19" x14ac:dyDescent="0.25">
      <c r="A3268" s="1" t="s">
        <v>3693</v>
      </c>
      <c r="B3268" s="1" t="s">
        <v>812</v>
      </c>
      <c r="C3268" s="1" t="s">
        <v>473</v>
      </c>
      <c r="D3268" s="1" t="str">
        <f>VLOOKUP(C3268,Products[],2,FALSE)</f>
        <v>Laptops Prime 770</v>
      </c>
      <c r="E3268" s="1" t="str">
        <f>VLOOKUP(Orders[[#This Row],[ProductID]],Products[],3,FALSE)</f>
        <v>Electronics</v>
      </c>
      <c r="F3268" s="1" t="s">
        <v>105</v>
      </c>
      <c r="G3268" s="1" t="str">
        <f>_xlfn.XLOOKUP(Orders[[#This Row],[CustomerID]],'Customers'!A:A,'Customers'!E:E)</f>
        <v>Consumer</v>
      </c>
      <c r="H3268" s="2">
        <v>45448</v>
      </c>
      <c r="I3268" s="2">
        <v>45449</v>
      </c>
      <c r="J3268">
        <v>3</v>
      </c>
      <c r="K3268">
        <v>1817.68</v>
      </c>
      <c r="L3268">
        <v>0.15</v>
      </c>
      <c r="M3268" s="1" t="s">
        <v>52</v>
      </c>
      <c r="N3268" s="1" t="s">
        <v>34</v>
      </c>
      <c r="O3268" s="1" t="s">
        <v>21</v>
      </c>
      <c r="P3268" s="3">
        <f>Orders[[#This Row],[Quantity]]*Orders[[#This Row],[UnitPrice]]*(1-Orders[[#This Row],[Discount]])</f>
        <v>4635.0839999999998</v>
      </c>
      <c r="Q3268" s="1" t="str">
        <f>IF(AND(Orders[[#This Row],[Order Value]]&gt;50000,Orders[[#This Row],[Status]]="Completed"),"Yes","No")</f>
        <v>No</v>
      </c>
      <c r="R3268" s="1" t="str">
        <f>IF(OR(Orders[[#This Row],[Region]]="Dhaka",Orders[[#This Row],[Region]]="Chattogram"),"Priority","Standard")</f>
        <v>Priority</v>
      </c>
      <c r="S3268" s="1" t="str">
        <f>_xlfn.CONCAT(Orders[[#This Row],[OrderID]],Orders[[#This Row],[CustomerID]],Orders[[#This Row],[Order Value]])</f>
        <v>O02163C00314635.084</v>
      </c>
    </row>
    <row r="3269" spans="1:19" x14ac:dyDescent="0.25">
      <c r="A3269" s="1" t="s">
        <v>3694</v>
      </c>
      <c r="B3269" s="1" t="s">
        <v>180</v>
      </c>
      <c r="C3269" s="1" t="s">
        <v>71</v>
      </c>
      <c r="D3269" s="1" t="str">
        <f>VLOOKUP(C3269,Products[],2,FALSE)</f>
        <v>Cameras Classic 922</v>
      </c>
      <c r="E3269" s="1" t="str">
        <f>VLOOKUP(Orders[[#This Row],[ProductID]],Products[],3,FALSE)</f>
        <v>Electronics</v>
      </c>
      <c r="F3269" s="1" t="s">
        <v>55</v>
      </c>
      <c r="G3269" s="1" t="str">
        <f>_xlfn.XLOOKUP(Orders[[#This Row],[CustomerID]],'Customers'!A:A,'Customers'!E:E)</f>
        <v>Corporate</v>
      </c>
      <c r="H3269" s="2">
        <v>45338</v>
      </c>
      <c r="I3269" s="2">
        <v>45336</v>
      </c>
      <c r="J3269">
        <v>1</v>
      </c>
      <c r="K3269">
        <v>6005.3</v>
      </c>
      <c r="L3269">
        <v>0</v>
      </c>
      <c r="M3269" s="1" t="s">
        <v>52</v>
      </c>
      <c r="N3269" s="1" t="s">
        <v>34</v>
      </c>
      <c r="O3269" s="1" t="s">
        <v>21</v>
      </c>
      <c r="P3269" s="3">
        <f>Orders[[#This Row],[Quantity]]*Orders[[#This Row],[UnitPrice]]*(1-Orders[[#This Row],[Discount]])</f>
        <v>6005.3</v>
      </c>
      <c r="Q3269" s="1" t="str">
        <f>IF(AND(Orders[[#This Row],[Order Value]]&gt;50000,Orders[[#This Row],[Status]]="Completed"),"Yes","No")</f>
        <v>No</v>
      </c>
      <c r="R3269" s="1" t="str">
        <f>IF(OR(Orders[[#This Row],[Region]]="Dhaka",Orders[[#This Row],[Region]]="Chattogram"),"Priority","Standard")</f>
        <v>Priority</v>
      </c>
      <c r="S3269" s="1" t="str">
        <f>_xlfn.CONCAT(Orders[[#This Row],[OrderID]],Orders[[#This Row],[CustomerID]],Orders[[#This Row],[Order Value]])</f>
        <v>O01695C03016005.3</v>
      </c>
    </row>
    <row r="3270" spans="1:19" hidden="1" x14ac:dyDescent="0.25">
      <c r="A3270" s="1" t="s">
        <v>3695</v>
      </c>
      <c r="B3270" s="1" t="s">
        <v>334</v>
      </c>
      <c r="C3270" s="1" t="s">
        <v>248</v>
      </c>
      <c r="D3270" s="1" t="e">
        <f>VLOOKUP(C3270,Products[],2,FALSE)</f>
        <v>#N/A</v>
      </c>
      <c r="E3270" s="1" t="e">
        <f>VLOOKUP(Orders[[#This Row],[ProductID]],Products[],3,FALSE)</f>
        <v>#N/A</v>
      </c>
      <c r="F3270" s="1" t="s">
        <v>152</v>
      </c>
      <c r="G3270" s="1" t="str">
        <f>_xlfn.XLOOKUP(Orders[[#This Row],[CustomerID]],'Customers'!A:A,'Customers'!E:E)</f>
        <v>consumer</v>
      </c>
      <c r="H3270" s="2">
        <v>45304</v>
      </c>
      <c r="I3270" s="2">
        <v>45302</v>
      </c>
      <c r="J3270">
        <v>23</v>
      </c>
      <c r="K3270">
        <v>4726.2700000000004</v>
      </c>
      <c r="L3270">
        <v>0</v>
      </c>
      <c r="M3270" s="1" t="s">
        <v>14</v>
      </c>
      <c r="N3270" s="1" t="s">
        <v>34</v>
      </c>
      <c r="O3270" s="1" t="s">
        <v>24</v>
      </c>
      <c r="P3270" s="3">
        <f>Orders[[#This Row],[Quantity]]*Orders[[#This Row],[UnitPrice]]*(1-Orders[[#This Row],[Discount]])</f>
        <v>108704.21</v>
      </c>
      <c r="Q3270" s="1" t="str">
        <f>IF(AND(Orders[[#This Row],[Order Value]]&gt;50000,Orders[[#This Row],[Status]]="Completed"),"Yes","No")</f>
        <v>Yes</v>
      </c>
      <c r="R3270" s="1" t="str">
        <f>IF(OR(Orders[[#This Row],[Region]]="Dhaka",Orders[[#This Row],[Region]]="Chattogram"),"Priority","Standard")</f>
        <v>Standard</v>
      </c>
      <c r="S3270" s="1" t="str">
        <f>_xlfn.CONCAT(Orders[[#This Row],[OrderID]],Orders[[#This Row],[CustomerID]],Orders[[#This Row],[Order Value]])</f>
        <v>O00726C0393108704.21</v>
      </c>
    </row>
    <row r="3271" spans="1:19" x14ac:dyDescent="0.25">
      <c r="A3271" s="1" t="s">
        <v>3696</v>
      </c>
      <c r="B3271" s="1" t="s">
        <v>1061</v>
      </c>
      <c r="C3271" s="1" t="s">
        <v>124</v>
      </c>
      <c r="D3271" s="1" t="str">
        <f>VLOOKUP(C3271,Products[],2,FALSE)</f>
        <v>Decor Lite 474</v>
      </c>
      <c r="E3271" s="1" t="str">
        <f>VLOOKUP(Orders[[#This Row],[ProductID]],Products[],3,FALSE)</f>
        <v>Furniture</v>
      </c>
      <c r="F3271" s="1" t="s">
        <v>23</v>
      </c>
      <c r="G3271" s="1" t="str">
        <f>_xlfn.XLOOKUP(Orders[[#This Row],[CustomerID]],'Customers'!A:A,'Customers'!E:E)</f>
        <v>Corporate</v>
      </c>
      <c r="H3271" s="2">
        <v>45495</v>
      </c>
      <c r="I3271" s="2">
        <v>45500</v>
      </c>
      <c r="J3271">
        <v>8</v>
      </c>
      <c r="K3271">
        <v>4412.84</v>
      </c>
      <c r="L3271">
        <v>0.1</v>
      </c>
      <c r="M3271" s="1" t="s">
        <v>39</v>
      </c>
      <c r="N3271" s="1" t="s">
        <v>84</v>
      </c>
      <c r="O3271" s="1" t="s">
        <v>24</v>
      </c>
      <c r="P3271" s="3">
        <f>Orders[[#This Row],[Quantity]]*Orders[[#This Row],[UnitPrice]]*(1-Orders[[#This Row],[Discount]])</f>
        <v>31772.448</v>
      </c>
      <c r="Q3271" s="1" t="str">
        <f>IF(AND(Orders[[#This Row],[Order Value]]&gt;50000,Orders[[#This Row],[Status]]="Completed"),"Yes","No")</f>
        <v>No</v>
      </c>
      <c r="R3271" s="1" t="str">
        <f>IF(OR(Orders[[#This Row],[Region]]="Dhaka",Orders[[#This Row],[Region]]="Chattogram"),"Priority","Standard")</f>
        <v>Standard</v>
      </c>
      <c r="S3271" s="1" t="str">
        <f>_xlfn.CONCAT(Orders[[#This Row],[OrderID]],Orders[[#This Row],[CustomerID]],Orders[[#This Row],[Order Value]])</f>
        <v>O05330C001531772.448</v>
      </c>
    </row>
    <row r="3272" spans="1:19" x14ac:dyDescent="0.25">
      <c r="A3272" s="1" t="s">
        <v>3697</v>
      </c>
      <c r="B3272" s="1" t="s">
        <v>451</v>
      </c>
      <c r="C3272" s="1" t="s">
        <v>124</v>
      </c>
      <c r="D3272" s="1" t="str">
        <f>VLOOKUP(C3272,Products[],2,FALSE)</f>
        <v>Decor Lite 474</v>
      </c>
      <c r="E3272" s="1" t="str">
        <f>VLOOKUP(Orders[[#This Row],[ProductID]],Products[],3,FALSE)</f>
        <v>Furniture</v>
      </c>
      <c r="F3272" s="1" t="s">
        <v>125</v>
      </c>
      <c r="G3272" s="1" t="str">
        <f>_xlfn.XLOOKUP(Orders[[#This Row],[CustomerID]],'Customers'!A:A,'Customers'!E:E)</f>
        <v>consumer</v>
      </c>
      <c r="H3272" s="2">
        <v>45405</v>
      </c>
      <c r="I3272" s="2">
        <v>45414</v>
      </c>
      <c r="J3272">
        <v>23</v>
      </c>
      <c r="K3272">
        <v>1946.27</v>
      </c>
      <c r="L3272">
        <v>0.15</v>
      </c>
      <c r="M3272" s="1" t="s">
        <v>20</v>
      </c>
      <c r="N3272" s="1" t="s">
        <v>15</v>
      </c>
      <c r="O3272" s="1" t="s">
        <v>24</v>
      </c>
      <c r="P3272" s="3">
        <f>Orders[[#This Row],[Quantity]]*Orders[[#This Row],[UnitPrice]]*(1-Orders[[#This Row],[Discount]])</f>
        <v>38049.578499999996</v>
      </c>
      <c r="Q3272" s="1" t="str">
        <f>IF(AND(Orders[[#This Row],[Order Value]]&gt;50000,Orders[[#This Row],[Status]]="Completed"),"Yes","No")</f>
        <v>No</v>
      </c>
      <c r="R3272" s="1" t="str">
        <f>IF(OR(Orders[[#This Row],[Region]]="Dhaka",Orders[[#This Row],[Region]]="Chattogram"),"Priority","Standard")</f>
        <v>Priority</v>
      </c>
      <c r="S3272" s="1" t="str">
        <f>_xlfn.CONCAT(Orders[[#This Row],[OrderID]],Orders[[#This Row],[CustomerID]],Orders[[#This Row],[Order Value]])</f>
        <v>O03984C015438049.5785</v>
      </c>
    </row>
    <row r="3273" spans="1:19" x14ac:dyDescent="0.25">
      <c r="A3273" s="1" t="s">
        <v>3698</v>
      </c>
      <c r="B3273" s="1" t="s">
        <v>1945</v>
      </c>
      <c r="C3273" s="1" t="s">
        <v>128</v>
      </c>
      <c r="D3273" s="1" t="str">
        <f>VLOOKUP(C3273,Products[],2,FALSE)</f>
        <v>Paper Prime 195</v>
      </c>
      <c r="E3273" s="1" t="str">
        <f>VLOOKUP(Orders[[#This Row],[ProductID]],Products[],3,FALSE)</f>
        <v>Office Supplies</v>
      </c>
      <c r="F3273" s="1" t="s">
        <v>79</v>
      </c>
      <c r="G3273" s="1" t="str">
        <f>_xlfn.XLOOKUP(Orders[[#This Row],[CustomerID]],'Customers'!A:A,'Customers'!E:E)</f>
        <v>Consumer</v>
      </c>
      <c r="H3273" s="2">
        <v>45505</v>
      </c>
      <c r="I3273" s="2">
        <v>45508</v>
      </c>
      <c r="J3273">
        <v>14</v>
      </c>
      <c r="K3273">
        <v>5330.09</v>
      </c>
      <c r="L3273">
        <v>0</v>
      </c>
      <c r="M3273" s="1" t="s">
        <v>43</v>
      </c>
      <c r="N3273" s="1" t="s">
        <v>15</v>
      </c>
      <c r="O3273" s="1" t="s">
        <v>29</v>
      </c>
      <c r="P3273" s="3">
        <f>Orders[[#This Row],[Quantity]]*Orders[[#This Row],[UnitPrice]]*(1-Orders[[#This Row],[Discount]])</f>
        <v>74621.260000000009</v>
      </c>
      <c r="Q3273" s="1" t="str">
        <f>IF(AND(Orders[[#This Row],[Order Value]]&gt;50000,Orders[[#This Row],[Status]]="Completed"),"Yes","No")</f>
        <v>No</v>
      </c>
      <c r="R3273" s="1" t="str">
        <f>IF(OR(Orders[[#This Row],[Region]]="Dhaka",Orders[[#This Row],[Region]]="Chattogram"),"Priority","Standard")</f>
        <v>Standard</v>
      </c>
      <c r="S3273" s="1" t="str">
        <f>_xlfn.CONCAT(Orders[[#This Row],[OrderID]],Orders[[#This Row],[CustomerID]],Orders[[#This Row],[Order Value]])</f>
        <v>O04605C021874621.26</v>
      </c>
    </row>
    <row r="3274" spans="1:19" x14ac:dyDescent="0.25">
      <c r="A3274" s="1" t="s">
        <v>3699</v>
      </c>
      <c r="B3274" s="1" t="s">
        <v>487</v>
      </c>
      <c r="C3274" s="1" t="s">
        <v>102</v>
      </c>
      <c r="D3274" s="1" t="str">
        <f>VLOOKUP(C3274,Products[],2,FALSE)</f>
        <v>Pens Mini 821</v>
      </c>
      <c r="E3274" s="1" t="str">
        <f>VLOOKUP(Orders[[#This Row],[ProductID]],Products[],3,FALSE)</f>
        <v>Office Supplies</v>
      </c>
      <c r="F3274" s="1" t="s">
        <v>42</v>
      </c>
      <c r="G3274" s="1" t="str">
        <f>_xlfn.XLOOKUP(Orders[[#This Row],[CustomerID]],'Customers'!A:A,'Customers'!E:E)</f>
        <v>Consumer</v>
      </c>
      <c r="H3274" s="2">
        <v>45579</v>
      </c>
      <c r="I3274" s="2">
        <v>45585</v>
      </c>
      <c r="J3274">
        <v>3</v>
      </c>
      <c r="K3274">
        <v>1987.24</v>
      </c>
      <c r="L3274">
        <v>0.05</v>
      </c>
      <c r="M3274" s="1" t="s">
        <v>14</v>
      </c>
      <c r="N3274" s="1" t="s">
        <v>28</v>
      </c>
      <c r="O3274" s="1" t="s">
        <v>29</v>
      </c>
      <c r="P3274" s="3">
        <f>Orders[[#This Row],[Quantity]]*Orders[[#This Row],[UnitPrice]]*(1-Orders[[#This Row],[Discount]])</f>
        <v>5663.634</v>
      </c>
      <c r="Q3274" s="1" t="str">
        <f>IF(AND(Orders[[#This Row],[Order Value]]&gt;50000,Orders[[#This Row],[Status]]="Completed"),"Yes","No")</f>
        <v>No</v>
      </c>
      <c r="R3274" s="1" t="str">
        <f>IF(OR(Orders[[#This Row],[Region]]="Dhaka",Orders[[#This Row],[Region]]="Chattogram"),"Priority","Standard")</f>
        <v>Standard</v>
      </c>
      <c r="S3274" s="1" t="str">
        <f>_xlfn.CONCAT(Orders[[#This Row],[OrderID]],Orders[[#This Row],[CustomerID]],Orders[[#This Row],[Order Value]])</f>
        <v>O02839C00565663.634</v>
      </c>
    </row>
    <row r="3275" spans="1:19" x14ac:dyDescent="0.25">
      <c r="A3275" s="1" t="s">
        <v>3700</v>
      </c>
      <c r="B3275" s="1" t="s">
        <v>259</v>
      </c>
      <c r="C3275" s="1" t="s">
        <v>151</v>
      </c>
      <c r="D3275" s="1" t="str">
        <f>VLOOKUP(C3275,Products[],2,FALSE)</f>
        <v>Paper Lite 570</v>
      </c>
      <c r="E3275" s="1" t="str">
        <f>VLOOKUP(Orders[[#This Row],[ProductID]],Products[],3,FALSE)</f>
        <v>Office Supplies</v>
      </c>
      <c r="F3275" s="1" t="s">
        <v>33</v>
      </c>
      <c r="G3275" s="1" t="str">
        <f>_xlfn.XLOOKUP(Orders[[#This Row],[CustomerID]],'Customers'!A:A,'Customers'!E:E)</f>
        <v>Corporate</v>
      </c>
      <c r="H3275" s="2">
        <v>45378</v>
      </c>
      <c r="I3275" s="2">
        <v>45390</v>
      </c>
      <c r="J3275">
        <v>14</v>
      </c>
      <c r="K3275">
        <v>5598.46</v>
      </c>
      <c r="L3275">
        <v>0.1</v>
      </c>
      <c r="M3275" s="1" t="s">
        <v>39</v>
      </c>
      <c r="N3275" s="1" t="s">
        <v>84</v>
      </c>
      <c r="O3275" s="1" t="s">
        <v>21</v>
      </c>
      <c r="P3275" s="3">
        <f>Orders[[#This Row],[Quantity]]*Orders[[#This Row],[UnitPrice]]*(1-Orders[[#This Row],[Discount]])</f>
        <v>70540.596000000005</v>
      </c>
      <c r="Q3275" s="1" t="str">
        <f>IF(AND(Orders[[#This Row],[Order Value]]&gt;50000,Orders[[#This Row],[Status]]="Completed"),"Yes","No")</f>
        <v>No</v>
      </c>
      <c r="R3275" s="1" t="str">
        <f>IF(OR(Orders[[#This Row],[Region]]="Dhaka",Orders[[#This Row],[Region]]="Chattogram"),"Priority","Standard")</f>
        <v>Standard</v>
      </c>
      <c r="S3275" s="1" t="str">
        <f>_xlfn.CONCAT(Orders[[#This Row],[OrderID]],Orders[[#This Row],[CustomerID]],Orders[[#This Row],[Order Value]])</f>
        <v>O02876C003070540.596</v>
      </c>
    </row>
    <row r="3276" spans="1:19" hidden="1" x14ac:dyDescent="0.25">
      <c r="A3276" s="1" t="s">
        <v>3701</v>
      </c>
      <c r="B3276" s="1" t="s">
        <v>817</v>
      </c>
      <c r="C3276" s="1" t="s">
        <v>38</v>
      </c>
      <c r="D3276" s="1" t="e">
        <f>VLOOKUP(C3276,Products[],2,FALSE)</f>
        <v>#N/A</v>
      </c>
      <c r="E3276" s="1" t="e">
        <f>VLOOKUP(Orders[[#This Row],[ProductID]],Products[],3,FALSE)</f>
        <v>#N/A</v>
      </c>
      <c r="F3276" s="1" t="s">
        <v>55</v>
      </c>
      <c r="G3276" s="1" t="str">
        <f>_xlfn.XLOOKUP(Orders[[#This Row],[CustomerID]],'Customers'!A:A,'Customers'!E:E)</f>
        <v>Consumer</v>
      </c>
      <c r="H3276" s="2">
        <v>45754</v>
      </c>
      <c r="I3276" s="2">
        <v>45755</v>
      </c>
      <c r="J3276">
        <v>20</v>
      </c>
      <c r="K3276">
        <v>7596.46</v>
      </c>
      <c r="L3276">
        <v>0</v>
      </c>
      <c r="M3276" s="1" t="s">
        <v>14</v>
      </c>
      <c r="N3276" s="1" t="s">
        <v>15</v>
      </c>
      <c r="O3276" s="1" t="s">
        <v>24</v>
      </c>
      <c r="P3276" s="3">
        <f>Orders[[#This Row],[Quantity]]*Orders[[#This Row],[UnitPrice]]*(1-Orders[[#This Row],[Discount]])</f>
        <v>151929.20000000001</v>
      </c>
      <c r="Q3276" s="1" t="str">
        <f>IF(AND(Orders[[#This Row],[Order Value]]&gt;50000,Orders[[#This Row],[Status]]="Completed"),"Yes","No")</f>
        <v>No</v>
      </c>
      <c r="R3276" s="1" t="str">
        <f>IF(OR(Orders[[#This Row],[Region]]="Dhaka",Orders[[#This Row],[Region]]="Chattogram"),"Priority","Standard")</f>
        <v>Standard</v>
      </c>
      <c r="S3276" s="1" t="str">
        <f>_xlfn.CONCAT(Orders[[#This Row],[OrderID]],Orders[[#This Row],[CustomerID]],Orders[[#This Row],[Order Value]])</f>
        <v>O02720C0447151929.2</v>
      </c>
    </row>
    <row r="3277" spans="1:19" x14ac:dyDescent="0.25">
      <c r="A3277" s="1" t="s">
        <v>3702</v>
      </c>
      <c r="B3277" s="1" t="s">
        <v>775</v>
      </c>
      <c r="C3277" s="1" t="s">
        <v>157</v>
      </c>
      <c r="D3277" s="1" t="str">
        <f>VLOOKUP(C3277,Products[],2,FALSE)</f>
        <v>Snacks Deluxe 862</v>
      </c>
      <c r="E3277" s="1" t="str">
        <f>VLOOKUP(Orders[[#This Row],[ProductID]],Products[],3,FALSE)</f>
        <v>Groceries</v>
      </c>
      <c r="F3277" s="1" t="s">
        <v>55</v>
      </c>
      <c r="G3277" s="1" t="str">
        <f>_xlfn.XLOOKUP(Orders[[#This Row],[CustomerID]],'Customers'!A:A,'Customers'!E:E)</f>
        <v>Home Office</v>
      </c>
      <c r="H3277" s="2">
        <v>45759</v>
      </c>
      <c r="I3277" s="2">
        <v>45758</v>
      </c>
      <c r="J3277">
        <v>10</v>
      </c>
      <c r="K3277">
        <v>6627.34</v>
      </c>
      <c r="L3277">
        <v>0</v>
      </c>
      <c r="M3277" s="1" t="s">
        <v>43</v>
      </c>
      <c r="N3277" s="1" t="s">
        <v>34</v>
      </c>
      <c r="O3277" s="1" t="s">
        <v>21</v>
      </c>
      <c r="P3277" s="3">
        <f>Orders[[#This Row],[Quantity]]*Orders[[#This Row],[UnitPrice]]*(1-Orders[[#This Row],[Discount]])</f>
        <v>66273.399999999994</v>
      </c>
      <c r="Q3277" s="1" t="str">
        <f>IF(AND(Orders[[#This Row],[Order Value]]&gt;50000,Orders[[#This Row],[Status]]="Completed"),"Yes","No")</f>
        <v>Yes</v>
      </c>
      <c r="R3277" s="1" t="str">
        <f>IF(OR(Orders[[#This Row],[Region]]="Dhaka",Orders[[#This Row],[Region]]="Chattogram"),"Priority","Standard")</f>
        <v>Standard</v>
      </c>
      <c r="S3277" s="1" t="str">
        <f>_xlfn.CONCAT(Orders[[#This Row],[OrderID]],Orders[[#This Row],[CustomerID]],Orders[[#This Row],[Order Value]])</f>
        <v>O01783C004066273.4</v>
      </c>
    </row>
    <row r="3278" spans="1:19" x14ac:dyDescent="0.25">
      <c r="A3278" s="1" t="s">
        <v>3703</v>
      </c>
      <c r="B3278" s="1" t="s">
        <v>1022</v>
      </c>
      <c r="C3278" s="1" t="s">
        <v>178</v>
      </c>
      <c r="D3278" s="1" t="str">
        <f>VLOOKUP(C3278,Products[],2,FALSE)</f>
        <v>Personal Care Mini 570</v>
      </c>
      <c r="E3278" s="1" t="str">
        <f>VLOOKUP(Orders[[#This Row],[ProductID]],Products[],3,FALSE)</f>
        <v>Groceries</v>
      </c>
      <c r="F3278" s="1" t="s">
        <v>51</v>
      </c>
      <c r="G3278" s="1" t="str">
        <f>_xlfn.XLOOKUP(Orders[[#This Row],[CustomerID]],'Customers'!A:A,'Customers'!E:E)</f>
        <v>Consumer</v>
      </c>
      <c r="H3278" s="2">
        <v>45881</v>
      </c>
      <c r="I3278" s="2">
        <v>45891</v>
      </c>
      <c r="J3278">
        <v>13</v>
      </c>
      <c r="K3278">
        <v>1869.3</v>
      </c>
      <c r="L3278">
        <v>0.15</v>
      </c>
      <c r="M3278" s="1" t="s">
        <v>39</v>
      </c>
      <c r="N3278" s="1" t="s">
        <v>34</v>
      </c>
      <c r="O3278" s="1" t="s">
        <v>21</v>
      </c>
      <c r="P3278" s="3">
        <f>Orders[[#This Row],[Quantity]]*Orders[[#This Row],[UnitPrice]]*(1-Orders[[#This Row],[Discount]])</f>
        <v>20655.764999999999</v>
      </c>
      <c r="Q3278" s="1" t="str">
        <f>IF(AND(Orders[[#This Row],[Order Value]]&gt;50000,Orders[[#This Row],[Status]]="Completed"),"Yes","No")</f>
        <v>No</v>
      </c>
      <c r="R3278" s="1" t="str">
        <f>IF(OR(Orders[[#This Row],[Region]]="Dhaka",Orders[[#This Row],[Region]]="Chattogram"),"Priority","Standard")</f>
        <v>Standard</v>
      </c>
      <c r="S3278" s="1" t="str">
        <f>_xlfn.CONCAT(Orders[[#This Row],[OrderID]],Orders[[#This Row],[CustomerID]],Orders[[#This Row],[Order Value]])</f>
        <v>O03311C041120655.765</v>
      </c>
    </row>
    <row r="3279" spans="1:19" x14ac:dyDescent="0.25">
      <c r="A3279" s="1" t="s">
        <v>3704</v>
      </c>
      <c r="B3279" s="1" t="s">
        <v>120</v>
      </c>
      <c r="C3279" s="1" t="s">
        <v>473</v>
      </c>
      <c r="D3279" s="1" t="str">
        <f>VLOOKUP(C3279,Products[],2,FALSE)</f>
        <v>Laptops Prime 770</v>
      </c>
      <c r="E3279" s="1" t="str">
        <f>VLOOKUP(Orders[[#This Row],[ProductID]],Products[],3,FALSE)</f>
        <v>Electronics</v>
      </c>
      <c r="F3279" s="1" t="s">
        <v>125</v>
      </c>
      <c r="G3279" s="1" t="str">
        <f>_xlfn.XLOOKUP(Orders[[#This Row],[CustomerID]],'Customers'!A:A,'Customers'!E:E)</f>
        <v>Consumer</v>
      </c>
      <c r="H3279" s="2">
        <v>45872</v>
      </c>
      <c r="I3279" s="2">
        <v>45879</v>
      </c>
      <c r="J3279">
        <v>12</v>
      </c>
      <c r="K3279">
        <v>2636.58</v>
      </c>
      <c r="L3279">
        <v>0</v>
      </c>
      <c r="M3279" s="1" t="s">
        <v>52</v>
      </c>
      <c r="N3279" s="1" t="s">
        <v>15</v>
      </c>
      <c r="O3279" s="1" t="s">
        <v>21</v>
      </c>
      <c r="P3279" s="3">
        <f>Orders[[#This Row],[Quantity]]*Orders[[#This Row],[UnitPrice]]*(1-Orders[[#This Row],[Discount]])</f>
        <v>31638.959999999999</v>
      </c>
      <c r="Q3279" s="1" t="str">
        <f>IF(AND(Orders[[#This Row],[Order Value]]&gt;50000,Orders[[#This Row],[Status]]="Completed"),"Yes","No")</f>
        <v>No</v>
      </c>
      <c r="R3279" s="1" t="str">
        <f>IF(OR(Orders[[#This Row],[Region]]="Dhaka",Orders[[#This Row],[Region]]="Chattogram"),"Priority","Standard")</f>
        <v>Priority</v>
      </c>
      <c r="S3279" s="1" t="str">
        <f>_xlfn.CONCAT(Orders[[#This Row],[OrderID]],Orders[[#This Row],[CustomerID]],Orders[[#This Row],[Order Value]])</f>
        <v>O00308C046931638.96</v>
      </c>
    </row>
    <row r="3280" spans="1:19" x14ac:dyDescent="0.25">
      <c r="A3280" s="1" t="s">
        <v>3705</v>
      </c>
      <c r="B3280" s="1" t="s">
        <v>72</v>
      </c>
      <c r="C3280" s="1" t="s">
        <v>133</v>
      </c>
      <c r="D3280" s="1" t="str">
        <f>VLOOKUP(C3280,Products[],2,FALSE)</f>
        <v>Paper Eco 932</v>
      </c>
      <c r="E3280" s="1" t="str">
        <f>VLOOKUP(Orders[[#This Row],[ProductID]],Products[],3,FALSE)</f>
        <v>Office Supplies</v>
      </c>
      <c r="F3280" s="1" t="s">
        <v>55</v>
      </c>
      <c r="G3280" s="1" t="str">
        <f>_xlfn.XLOOKUP(Orders[[#This Row],[CustomerID]],'Customers'!A:A,'Customers'!E:E)</f>
        <v>consumer</v>
      </c>
      <c r="H3280" s="2">
        <v>45432</v>
      </c>
      <c r="I3280" s="2">
        <v>45434</v>
      </c>
      <c r="J3280">
        <v>14</v>
      </c>
      <c r="K3280">
        <v>1118.1300000000001</v>
      </c>
      <c r="L3280">
        <v>0.1</v>
      </c>
      <c r="M3280" s="1" t="s">
        <v>14</v>
      </c>
      <c r="N3280" s="1" t="s">
        <v>15</v>
      </c>
      <c r="O3280" s="1" t="s">
        <v>29</v>
      </c>
      <c r="P3280" s="3">
        <f>Orders[[#This Row],[Quantity]]*Orders[[#This Row],[UnitPrice]]*(1-Orders[[#This Row],[Discount]])</f>
        <v>14088.438000000002</v>
      </c>
      <c r="Q3280" s="1" t="str">
        <f>IF(AND(Orders[[#This Row],[Order Value]]&gt;50000,Orders[[#This Row],[Status]]="Completed"),"Yes","No")</f>
        <v>No</v>
      </c>
      <c r="R3280" s="1" t="str">
        <f>IF(OR(Orders[[#This Row],[Region]]="Dhaka",Orders[[#This Row],[Region]]="Chattogram"),"Priority","Standard")</f>
        <v>Standard</v>
      </c>
      <c r="S3280" s="1" t="str">
        <f>_xlfn.CONCAT(Orders[[#This Row],[OrderID]],Orders[[#This Row],[CustomerID]],Orders[[#This Row],[Order Value]])</f>
        <v>O00923C023714088.438</v>
      </c>
    </row>
    <row r="3281" spans="1:19" x14ac:dyDescent="0.25">
      <c r="A3281" s="1" t="s">
        <v>3706</v>
      </c>
      <c r="B3281" s="1" t="s">
        <v>140</v>
      </c>
      <c r="C3281" s="1" t="s">
        <v>22</v>
      </c>
      <c r="D3281" s="1" t="str">
        <f>VLOOKUP(C3281,Products[],2,FALSE)</f>
        <v>Laptops Lite 159</v>
      </c>
      <c r="E3281" s="1" t="str">
        <f>VLOOKUP(Orders[[#This Row],[ProductID]],Products[],3,FALSE)</f>
        <v>Electronics</v>
      </c>
      <c r="F3281" s="1" t="s">
        <v>51</v>
      </c>
      <c r="G3281" s="1" t="str">
        <f>_xlfn.XLOOKUP(Orders[[#This Row],[CustomerID]],'Customers'!A:A,'Customers'!E:E)</f>
        <v>Consumer</v>
      </c>
      <c r="H3281" s="2">
        <v>45795</v>
      </c>
      <c r="I3281" s="2">
        <v>45809</v>
      </c>
      <c r="J3281">
        <v>12</v>
      </c>
      <c r="K3281">
        <v>7299.68</v>
      </c>
      <c r="L3281">
        <v>0</v>
      </c>
      <c r="M3281" s="1" t="s">
        <v>43</v>
      </c>
      <c r="N3281" s="1" t="s">
        <v>34</v>
      </c>
      <c r="O3281" s="1" t="s">
        <v>21</v>
      </c>
      <c r="P3281" s="3">
        <f>Orders[[#This Row],[Quantity]]*Orders[[#This Row],[UnitPrice]]*(1-Orders[[#This Row],[Discount]])</f>
        <v>87596.160000000003</v>
      </c>
      <c r="Q3281" s="1" t="str">
        <f>IF(AND(Orders[[#This Row],[Order Value]]&gt;50000,Orders[[#This Row],[Status]]="Completed"),"Yes","No")</f>
        <v>Yes</v>
      </c>
      <c r="R3281" s="1" t="str">
        <f>IF(OR(Orders[[#This Row],[Region]]="Dhaka",Orders[[#This Row],[Region]]="Chattogram"),"Priority","Standard")</f>
        <v>Standard</v>
      </c>
      <c r="S3281" s="1" t="str">
        <f>_xlfn.CONCAT(Orders[[#This Row],[OrderID]],Orders[[#This Row],[CustomerID]],Orders[[#This Row],[Order Value]])</f>
        <v>O05873C040387596.16</v>
      </c>
    </row>
    <row r="3282" spans="1:19" x14ac:dyDescent="0.25">
      <c r="A3282" s="1" t="s">
        <v>3707</v>
      </c>
      <c r="B3282" s="1" t="s">
        <v>757</v>
      </c>
      <c r="C3282" s="1" t="s">
        <v>267</v>
      </c>
      <c r="D3282" s="1" t="str">
        <f>VLOOKUP(C3282,Products[],2,FALSE)</f>
        <v>Decor Prime 953</v>
      </c>
      <c r="E3282" s="1" t="str">
        <f>VLOOKUP(Orders[[#This Row],[ProductID]],Products[],3,FALSE)</f>
        <v>Furniture</v>
      </c>
      <c r="F3282" s="1" t="s">
        <v>42</v>
      </c>
      <c r="G3282" s="1" t="str">
        <f>_xlfn.XLOOKUP(Orders[[#This Row],[CustomerID]],'Customers'!A:A,'Customers'!E:E)</f>
        <v>Corporate</v>
      </c>
      <c r="H3282" s="2">
        <v>45827</v>
      </c>
      <c r="I3282" s="2">
        <v>45837</v>
      </c>
      <c r="J3282">
        <v>20</v>
      </c>
      <c r="K3282">
        <v>1449.18</v>
      </c>
      <c r="L3282">
        <v>0.2</v>
      </c>
      <c r="M3282" s="1" t="s">
        <v>20</v>
      </c>
      <c r="N3282" s="1" t="s">
        <v>34</v>
      </c>
      <c r="O3282" s="1" t="s">
        <v>29</v>
      </c>
      <c r="P3282" s="3">
        <f>Orders[[#This Row],[Quantity]]*Orders[[#This Row],[UnitPrice]]*(1-Orders[[#This Row],[Discount]])</f>
        <v>23186.880000000005</v>
      </c>
      <c r="Q3282" s="1" t="str">
        <f>IF(AND(Orders[[#This Row],[Order Value]]&gt;50000,Orders[[#This Row],[Status]]="Completed"),"Yes","No")</f>
        <v>No</v>
      </c>
      <c r="R3282" s="1" t="str">
        <f>IF(OR(Orders[[#This Row],[Region]]="Dhaka",Orders[[#This Row],[Region]]="Chattogram"),"Priority","Standard")</f>
        <v>Priority</v>
      </c>
      <c r="S3282" s="1" t="str">
        <f>_xlfn.CONCAT(Orders[[#This Row],[OrderID]],Orders[[#This Row],[CustomerID]],Orders[[#This Row],[Order Value]])</f>
        <v>O04114C026723186.88</v>
      </c>
    </row>
    <row r="3283" spans="1:19" x14ac:dyDescent="0.25">
      <c r="A3283" s="1" t="s">
        <v>3708</v>
      </c>
      <c r="B3283" s="1" t="s">
        <v>203</v>
      </c>
      <c r="C3283" s="1" t="s">
        <v>46</v>
      </c>
      <c r="D3283" s="1" t="str">
        <f>VLOOKUP(C3283,Products[],2,FALSE)</f>
        <v>Tables Max 631</v>
      </c>
      <c r="E3283" s="1" t="str">
        <f>VLOOKUP(Orders[[#This Row],[ProductID]],Products[],3,FALSE)</f>
        <v>Furniture</v>
      </c>
      <c r="F3283" s="1" t="s">
        <v>19</v>
      </c>
      <c r="G3283" s="1" t="str">
        <f>_xlfn.XLOOKUP(Orders[[#This Row],[CustomerID]],'Customers'!A:A,'Customers'!E:E)</f>
        <v>Consumer</v>
      </c>
      <c r="H3283" s="2">
        <v>45316</v>
      </c>
      <c r="I3283" s="2">
        <v>45321</v>
      </c>
      <c r="J3283">
        <v>5</v>
      </c>
      <c r="K3283">
        <v>3852.48</v>
      </c>
      <c r="L3283">
        <v>0.1</v>
      </c>
      <c r="M3283" s="1" t="s">
        <v>14</v>
      </c>
      <c r="N3283" s="1" t="s">
        <v>28</v>
      </c>
      <c r="O3283" s="1" t="s">
        <v>29</v>
      </c>
      <c r="P3283" s="3">
        <f>Orders[[#This Row],[Quantity]]*Orders[[#This Row],[UnitPrice]]*(1-Orders[[#This Row],[Discount]])</f>
        <v>17336.160000000003</v>
      </c>
      <c r="Q3283" s="1" t="str">
        <f>IF(AND(Orders[[#This Row],[Order Value]]&gt;50000,Orders[[#This Row],[Status]]="Completed"),"Yes","No")</f>
        <v>No</v>
      </c>
      <c r="R3283" s="1" t="str">
        <f>IF(OR(Orders[[#This Row],[Region]]="Dhaka",Orders[[#This Row],[Region]]="Chattogram"),"Priority","Standard")</f>
        <v>Standard</v>
      </c>
      <c r="S3283" s="1" t="str">
        <f>_xlfn.CONCAT(Orders[[#This Row],[OrderID]],Orders[[#This Row],[CustomerID]],Orders[[#This Row],[Order Value]])</f>
        <v>O01744C010317336.16</v>
      </c>
    </row>
    <row r="3284" spans="1:19" x14ac:dyDescent="0.25">
      <c r="A3284" s="1" t="s">
        <v>3709</v>
      </c>
      <c r="B3284" s="1" t="s">
        <v>727</v>
      </c>
      <c r="C3284" s="1" t="s">
        <v>65</v>
      </c>
      <c r="D3284" s="1" t="str">
        <f>VLOOKUP(C3284,Products[],2,FALSE)</f>
        <v>Household Classic 671</v>
      </c>
      <c r="E3284" s="1" t="str">
        <f>VLOOKUP(Orders[[#This Row],[ProductID]],Products[],3,FALSE)</f>
        <v>Groceries</v>
      </c>
      <c r="F3284" s="1" t="s">
        <v>82</v>
      </c>
      <c r="G3284" s="1" t="str">
        <f>_xlfn.XLOOKUP(Orders[[#This Row],[CustomerID]],'Customers'!A:A,'Customers'!E:E)</f>
        <v>consumer</v>
      </c>
      <c r="H3284" s="2">
        <v>45832</v>
      </c>
      <c r="I3284" s="2">
        <v>45836</v>
      </c>
      <c r="J3284">
        <v>21</v>
      </c>
      <c r="K3284">
        <v>5039.2</v>
      </c>
      <c r="L3284">
        <v>0</v>
      </c>
      <c r="M3284" s="1" t="s">
        <v>39</v>
      </c>
      <c r="N3284" s="1" t="s">
        <v>28</v>
      </c>
      <c r="O3284" s="1" t="s">
        <v>24</v>
      </c>
      <c r="P3284" s="3">
        <f>Orders[[#This Row],[Quantity]]*Orders[[#This Row],[UnitPrice]]*(1-Orders[[#This Row],[Discount]])</f>
        <v>105823.2</v>
      </c>
      <c r="Q3284" s="1" t="str">
        <f>IF(AND(Orders[[#This Row],[Order Value]]&gt;50000,Orders[[#This Row],[Status]]="Completed"),"Yes","No")</f>
        <v>No</v>
      </c>
      <c r="R3284" s="1" t="str">
        <f>IF(OR(Orders[[#This Row],[Region]]="Dhaka",Orders[[#This Row],[Region]]="Chattogram"),"Priority","Standard")</f>
        <v>Standard</v>
      </c>
      <c r="S3284" s="1" t="str">
        <f>_xlfn.CONCAT(Orders[[#This Row],[OrderID]],Orders[[#This Row],[CustomerID]],Orders[[#This Row],[Order Value]])</f>
        <v>O02116C0456105823.2</v>
      </c>
    </row>
    <row r="3285" spans="1:19" x14ac:dyDescent="0.25">
      <c r="A3285" s="1" t="s">
        <v>3710</v>
      </c>
      <c r="B3285" s="1" t="s">
        <v>476</v>
      </c>
      <c r="C3285" s="1" t="s">
        <v>41</v>
      </c>
      <c r="D3285" s="1" t="str">
        <f>VLOOKUP(C3285,Products[],2,FALSE)</f>
        <v>Personal Care Mini 941</v>
      </c>
      <c r="E3285" s="1" t="str">
        <f>VLOOKUP(Orders[[#This Row],[ProductID]],Products[],3,FALSE)</f>
        <v>Groceries</v>
      </c>
      <c r="F3285" s="1" t="s">
        <v>13</v>
      </c>
      <c r="G3285" s="1" t="str">
        <f>_xlfn.XLOOKUP(Orders[[#This Row],[CustomerID]],'Customers'!A:A,'Customers'!E:E)</f>
        <v>SMB</v>
      </c>
      <c r="H3285" s="2">
        <v>45881</v>
      </c>
      <c r="I3285" s="2">
        <v>45892</v>
      </c>
      <c r="J3285">
        <v>4</v>
      </c>
      <c r="K3285">
        <v>3651.84</v>
      </c>
      <c r="L3285">
        <v>0.05</v>
      </c>
      <c r="M3285" s="1" t="s">
        <v>20</v>
      </c>
      <c r="N3285" s="1" t="s">
        <v>15</v>
      </c>
      <c r="O3285" s="1" t="s">
        <v>35</v>
      </c>
      <c r="P3285" s="3">
        <f>Orders[[#This Row],[Quantity]]*Orders[[#This Row],[UnitPrice]]*(1-Orders[[#This Row],[Discount]])</f>
        <v>13876.992</v>
      </c>
      <c r="Q3285" s="1" t="str">
        <f>IF(AND(Orders[[#This Row],[Order Value]]&gt;50000,Orders[[#This Row],[Status]]="Completed"),"Yes","No")</f>
        <v>No</v>
      </c>
      <c r="R3285" s="1" t="str">
        <f>IF(OR(Orders[[#This Row],[Region]]="Dhaka",Orders[[#This Row],[Region]]="Chattogram"),"Priority","Standard")</f>
        <v>Priority</v>
      </c>
      <c r="S3285" s="1" t="str">
        <f>_xlfn.CONCAT(Orders[[#This Row],[OrderID]],Orders[[#This Row],[CustomerID]],Orders[[#This Row],[Order Value]])</f>
        <v>O05957C008613876.992</v>
      </c>
    </row>
    <row r="3286" spans="1:19" x14ac:dyDescent="0.25">
      <c r="A3286" s="1" t="s">
        <v>3711</v>
      </c>
      <c r="B3286" s="1" t="s">
        <v>317</v>
      </c>
      <c r="C3286" s="1" t="s">
        <v>297</v>
      </c>
      <c r="D3286" s="1" t="str">
        <f>VLOOKUP(C3286,Products[],2,FALSE)</f>
        <v>Household Standard 552</v>
      </c>
      <c r="E3286" s="1" t="str">
        <f>VLOOKUP(Orders[[#This Row],[ProductID]],Products[],3,FALSE)</f>
        <v>Groceries</v>
      </c>
      <c r="F3286" s="1" t="s">
        <v>23</v>
      </c>
      <c r="G3286" s="1" t="str">
        <f>_xlfn.XLOOKUP(Orders[[#This Row],[CustomerID]],'Customers'!A:A,'Customers'!E:E)</f>
        <v>Corporate</v>
      </c>
      <c r="H3286" s="2">
        <v>45735</v>
      </c>
      <c r="I3286" s="2">
        <v>45743</v>
      </c>
      <c r="J3286">
        <v>19</v>
      </c>
      <c r="K3286">
        <v>1781.5</v>
      </c>
      <c r="L3286">
        <v>0.1</v>
      </c>
      <c r="M3286" s="1" t="s">
        <v>43</v>
      </c>
      <c r="N3286" s="1" t="s">
        <v>34</v>
      </c>
      <c r="O3286" s="1" t="s">
        <v>35</v>
      </c>
      <c r="P3286" s="3">
        <f>Orders[[#This Row],[Quantity]]*Orders[[#This Row],[UnitPrice]]*(1-Orders[[#This Row],[Discount]])</f>
        <v>30463.65</v>
      </c>
      <c r="Q3286" s="1" t="str">
        <f>IF(AND(Orders[[#This Row],[Order Value]]&gt;50000,Orders[[#This Row],[Status]]="Completed"),"Yes","No")</f>
        <v>No</v>
      </c>
      <c r="R3286" s="1" t="str">
        <f>IF(OR(Orders[[#This Row],[Region]]="Dhaka",Orders[[#This Row],[Region]]="Chattogram"),"Priority","Standard")</f>
        <v>Standard</v>
      </c>
      <c r="S3286" s="1" t="str">
        <f>_xlfn.CONCAT(Orders[[#This Row],[OrderID]],Orders[[#This Row],[CustomerID]],Orders[[#This Row],[Order Value]])</f>
        <v>O04818C013030463.65</v>
      </c>
    </row>
    <row r="3287" spans="1:19" x14ac:dyDescent="0.25">
      <c r="A3287" s="1" t="s">
        <v>3712</v>
      </c>
      <c r="B3287" s="1" t="s">
        <v>1196</v>
      </c>
      <c r="C3287" s="1" t="s">
        <v>89</v>
      </c>
      <c r="D3287" s="1" t="str">
        <f>VLOOKUP(C3287,Products[],2,FALSE)</f>
        <v>Chairs Mini 737</v>
      </c>
      <c r="E3287" s="1" t="str">
        <f>VLOOKUP(Orders[[#This Row],[ProductID]],Products[],3,FALSE)</f>
        <v>Furniture</v>
      </c>
      <c r="F3287" s="1" t="s">
        <v>105</v>
      </c>
      <c r="G3287" s="1" t="str">
        <f>_xlfn.XLOOKUP(Orders[[#This Row],[CustomerID]],'Customers'!A:A,'Customers'!E:E)</f>
        <v>SMB</v>
      </c>
      <c r="H3287" s="2">
        <v>45679</v>
      </c>
      <c r="I3287" s="2">
        <v>45683</v>
      </c>
      <c r="J3287">
        <v>19</v>
      </c>
      <c r="K3287">
        <v>2841.54</v>
      </c>
      <c r="L3287">
        <v>0.1</v>
      </c>
      <c r="M3287" s="1" t="s">
        <v>14</v>
      </c>
      <c r="N3287" s="1" t="s">
        <v>34</v>
      </c>
      <c r="O3287" s="1" t="s">
        <v>24</v>
      </c>
      <c r="P3287" s="3">
        <f>Orders[[#This Row],[Quantity]]*Orders[[#This Row],[UnitPrice]]*(1-Orders[[#This Row],[Discount]])</f>
        <v>48590.334000000003</v>
      </c>
      <c r="Q3287" s="1" t="str">
        <f>IF(AND(Orders[[#This Row],[Order Value]]&gt;50000,Orders[[#This Row],[Status]]="Completed"),"Yes","No")</f>
        <v>No</v>
      </c>
      <c r="R3287" s="1" t="str">
        <f>IF(OR(Orders[[#This Row],[Region]]="Dhaka",Orders[[#This Row],[Region]]="Chattogram"),"Priority","Standard")</f>
        <v>Standard</v>
      </c>
      <c r="S3287" s="1" t="str">
        <f>_xlfn.CONCAT(Orders[[#This Row],[OrderID]],Orders[[#This Row],[CustomerID]],Orders[[#This Row],[Order Value]])</f>
        <v>O01861C011648590.334</v>
      </c>
    </row>
    <row r="3288" spans="1:19" x14ac:dyDescent="0.25">
      <c r="A3288" s="1" t="s">
        <v>3713</v>
      </c>
      <c r="B3288" s="1" t="s">
        <v>543</v>
      </c>
      <c r="C3288" s="1" t="s">
        <v>68</v>
      </c>
      <c r="D3288" s="1" t="str">
        <f>VLOOKUP(C3288,Products[],2,FALSE)</f>
        <v>Tables Prime 385</v>
      </c>
      <c r="E3288" s="1" t="str">
        <f>VLOOKUP(Orders[[#This Row],[ProductID]],Products[],3,FALSE)</f>
        <v>Furniture</v>
      </c>
      <c r="F3288" s="1" t="s">
        <v>33</v>
      </c>
      <c r="G3288" s="1" t="str">
        <f>_xlfn.XLOOKUP(Orders[[#This Row],[CustomerID]],'Customers'!A:A,'Customers'!E:E)</f>
        <v>Home Office</v>
      </c>
      <c r="H3288" s="2">
        <v>45945</v>
      </c>
      <c r="I3288" s="2">
        <v>45950</v>
      </c>
      <c r="J3288">
        <v>13</v>
      </c>
      <c r="K3288">
        <v>1168.73</v>
      </c>
      <c r="L3288">
        <v>0.15</v>
      </c>
      <c r="M3288" s="1" t="s">
        <v>20</v>
      </c>
      <c r="N3288" s="1" t="s">
        <v>34</v>
      </c>
      <c r="O3288" s="1" t="s">
        <v>21</v>
      </c>
      <c r="P3288" s="3">
        <f>Orders[[#This Row],[Quantity]]*Orders[[#This Row],[UnitPrice]]*(1-Orders[[#This Row],[Discount]])</f>
        <v>12914.466499999999</v>
      </c>
      <c r="Q3288" s="1" t="str">
        <f>IF(AND(Orders[[#This Row],[Order Value]]&gt;50000,Orders[[#This Row],[Status]]="Completed"),"Yes","No")</f>
        <v>No</v>
      </c>
      <c r="R3288" s="1" t="str">
        <f>IF(OR(Orders[[#This Row],[Region]]="Dhaka",Orders[[#This Row],[Region]]="Chattogram"),"Priority","Standard")</f>
        <v>Priority</v>
      </c>
      <c r="S3288" s="1" t="str">
        <f>_xlfn.CONCAT(Orders[[#This Row],[OrderID]],Orders[[#This Row],[CustomerID]],Orders[[#This Row],[Order Value]])</f>
        <v>O01227C049812914.4665</v>
      </c>
    </row>
    <row r="3289" spans="1:19" x14ac:dyDescent="0.25">
      <c r="A3289" s="1" t="s">
        <v>3714</v>
      </c>
      <c r="B3289" s="1" t="s">
        <v>661</v>
      </c>
      <c r="C3289" s="1" t="s">
        <v>46</v>
      </c>
      <c r="D3289" s="1" t="str">
        <f>VLOOKUP(C3289,Products[],2,FALSE)</f>
        <v>Tables Max 631</v>
      </c>
      <c r="E3289" s="1" t="str">
        <f>VLOOKUP(Orders[[#This Row],[ProductID]],Products[],3,FALSE)</f>
        <v>Furniture</v>
      </c>
      <c r="F3289" s="1" t="s">
        <v>79</v>
      </c>
      <c r="G3289" s="1" t="str">
        <f>_xlfn.XLOOKUP(Orders[[#This Row],[CustomerID]],'Customers'!A:A,'Customers'!E:E)</f>
        <v>SMB</v>
      </c>
      <c r="H3289" s="2">
        <v>45607</v>
      </c>
      <c r="I3289" s="2">
        <v>45618</v>
      </c>
      <c r="J3289">
        <v>9</v>
      </c>
      <c r="K3289">
        <v>6545.52</v>
      </c>
      <c r="L3289">
        <v>0</v>
      </c>
      <c r="M3289" s="1" t="s">
        <v>20</v>
      </c>
      <c r="N3289" s="1" t="s">
        <v>84</v>
      </c>
      <c r="O3289" s="1" t="s">
        <v>29</v>
      </c>
      <c r="P3289" s="3">
        <f>Orders[[#This Row],[Quantity]]*Orders[[#This Row],[UnitPrice]]*(1-Orders[[#This Row],[Discount]])</f>
        <v>58909.680000000008</v>
      </c>
      <c r="Q3289" s="1" t="str">
        <f>IF(AND(Orders[[#This Row],[Order Value]]&gt;50000,Orders[[#This Row],[Status]]="Completed"),"Yes","No")</f>
        <v>No</v>
      </c>
      <c r="R3289" s="1" t="str">
        <f>IF(OR(Orders[[#This Row],[Region]]="Dhaka",Orders[[#This Row],[Region]]="Chattogram"),"Priority","Standard")</f>
        <v>Priority</v>
      </c>
      <c r="S3289" s="1" t="str">
        <f>_xlfn.CONCAT(Orders[[#This Row],[OrderID]],Orders[[#This Row],[CustomerID]],Orders[[#This Row],[Order Value]])</f>
        <v>O03691C002458909.68</v>
      </c>
    </row>
    <row r="3290" spans="1:19" x14ac:dyDescent="0.25">
      <c r="A3290" s="1" t="s">
        <v>3715</v>
      </c>
      <c r="B3290" s="1" t="s">
        <v>1333</v>
      </c>
      <c r="C3290" s="1" t="s">
        <v>218</v>
      </c>
      <c r="D3290" s="1" t="str">
        <f>VLOOKUP(C3290,Products[],2,FALSE)</f>
        <v>Kids Eco 762</v>
      </c>
      <c r="E3290" s="1" t="str">
        <f>VLOOKUP(Orders[[#This Row],[ProductID]],Products[],3,FALSE)</f>
        <v>Apparel</v>
      </c>
      <c r="F3290" s="1" t="s">
        <v>19</v>
      </c>
      <c r="G3290" s="1" t="str">
        <f>_xlfn.XLOOKUP(Orders[[#This Row],[CustomerID]],'Customers'!A:A,'Customers'!E:E)</f>
        <v>consumer</v>
      </c>
      <c r="H3290" s="2">
        <v>45616</v>
      </c>
      <c r="I3290" s="2">
        <v>45621</v>
      </c>
      <c r="J3290">
        <v>21</v>
      </c>
      <c r="K3290">
        <v>7845.39</v>
      </c>
      <c r="L3290">
        <v>0</v>
      </c>
      <c r="M3290" s="1" t="s">
        <v>20</v>
      </c>
      <c r="N3290" s="1" t="s">
        <v>34</v>
      </c>
      <c r="O3290" s="1" t="s">
        <v>29</v>
      </c>
      <c r="P3290" s="3">
        <f>Orders[[#This Row],[Quantity]]*Orders[[#This Row],[UnitPrice]]*(1-Orders[[#This Row],[Discount]])</f>
        <v>164753.19</v>
      </c>
      <c r="Q3290" s="1" t="str">
        <f>IF(AND(Orders[[#This Row],[Order Value]]&gt;50000,Orders[[#This Row],[Status]]="Completed"),"Yes","No")</f>
        <v>Yes</v>
      </c>
      <c r="R3290" s="1" t="str">
        <f>IF(OR(Orders[[#This Row],[Region]]="Dhaka",Orders[[#This Row],[Region]]="Chattogram"),"Priority","Standard")</f>
        <v>Priority</v>
      </c>
      <c r="S3290" s="1" t="str">
        <f>_xlfn.CONCAT(Orders[[#This Row],[OrderID]],Orders[[#This Row],[CustomerID]],Orders[[#This Row],[Order Value]])</f>
        <v>O02565C0222164753.19</v>
      </c>
    </row>
    <row r="3291" spans="1:19" x14ac:dyDescent="0.25">
      <c r="A3291" s="1" t="s">
        <v>2659</v>
      </c>
      <c r="B3291" s="1" t="s">
        <v>487</v>
      </c>
      <c r="C3291" s="1" t="s">
        <v>176</v>
      </c>
      <c r="D3291" s="1" t="str">
        <f>VLOOKUP(C3291,Products[],2,FALSE)</f>
        <v>Decor Standard 312 (New)</v>
      </c>
      <c r="E3291" s="1" t="str">
        <f>VLOOKUP(Orders[[#This Row],[ProductID]],Products[],3,FALSE)</f>
        <v>Furniture</v>
      </c>
      <c r="F3291" s="1" t="s">
        <v>42</v>
      </c>
      <c r="G3291" s="1" t="str">
        <f>_xlfn.XLOOKUP(Orders[[#This Row],[CustomerID]],'Customers'!A:A,'Customers'!E:E)</f>
        <v>Consumer</v>
      </c>
      <c r="H3291" s="2">
        <v>45910</v>
      </c>
      <c r="I3291" s="2">
        <v>45912</v>
      </c>
      <c r="J3291">
        <v>13</v>
      </c>
      <c r="K3291">
        <v>4365.41</v>
      </c>
      <c r="L3291">
        <v>0.05</v>
      </c>
      <c r="M3291" s="1" t="s">
        <v>14</v>
      </c>
      <c r="N3291" s="1" t="s">
        <v>15</v>
      </c>
      <c r="O3291" s="1" t="s">
        <v>35</v>
      </c>
      <c r="P3291" s="3">
        <f>Orders[[#This Row],[Quantity]]*Orders[[#This Row],[UnitPrice]]*(1-Orders[[#This Row],[Discount]])</f>
        <v>53912.813499999997</v>
      </c>
      <c r="Q3291" s="1" t="str">
        <f>IF(AND(Orders[[#This Row],[Order Value]]&gt;50000,Orders[[#This Row],[Status]]="Completed"),"Yes","No")</f>
        <v>No</v>
      </c>
      <c r="R3291" s="1" t="str">
        <f>IF(OR(Orders[[#This Row],[Region]]="Dhaka",Orders[[#This Row],[Region]]="Chattogram"),"Priority","Standard")</f>
        <v>Standard</v>
      </c>
      <c r="S3291" s="1" t="str">
        <f>_xlfn.CONCAT(Orders[[#This Row],[OrderID]],Orders[[#This Row],[CustomerID]],Orders[[#This Row],[Order Value]])</f>
        <v>O03680C005653912.8135</v>
      </c>
    </row>
    <row r="3292" spans="1:19" x14ac:dyDescent="0.25">
      <c r="A3292" s="1" t="s">
        <v>3716</v>
      </c>
      <c r="B3292" s="1" t="s">
        <v>897</v>
      </c>
      <c r="C3292" s="1" t="s">
        <v>102</v>
      </c>
      <c r="D3292" s="1" t="str">
        <f>VLOOKUP(C3292,Products[],2,FALSE)</f>
        <v>Pens Mini 821</v>
      </c>
      <c r="E3292" s="1" t="str">
        <f>VLOOKUP(Orders[[#This Row],[ProductID]],Products[],3,FALSE)</f>
        <v>Office Supplies</v>
      </c>
      <c r="F3292" s="1" t="s">
        <v>13</v>
      </c>
      <c r="G3292" s="1" t="str">
        <f>_xlfn.XLOOKUP(Orders[[#This Row],[CustomerID]],'Customers'!A:A,'Customers'!E:E)</f>
        <v>consumer</v>
      </c>
      <c r="H3292" s="2">
        <v>46004</v>
      </c>
      <c r="I3292" s="2">
        <v>46010</v>
      </c>
      <c r="J3292">
        <v>3</v>
      </c>
      <c r="K3292">
        <v>2849.76</v>
      </c>
      <c r="L3292">
        <v>0</v>
      </c>
      <c r="M3292" s="1" t="s">
        <v>39</v>
      </c>
      <c r="N3292" s="1" t="s">
        <v>34</v>
      </c>
      <c r="O3292" s="1" t="s">
        <v>29</v>
      </c>
      <c r="P3292" s="3">
        <f>Orders[[#This Row],[Quantity]]*Orders[[#This Row],[UnitPrice]]*(1-Orders[[#This Row],[Discount]])</f>
        <v>8549.2800000000007</v>
      </c>
      <c r="Q3292" s="1" t="str">
        <f>IF(AND(Orders[[#This Row],[Order Value]]&gt;50000,Orders[[#This Row],[Status]]="Completed"),"Yes","No")</f>
        <v>No</v>
      </c>
      <c r="R3292" s="1" t="str">
        <f>IF(OR(Orders[[#This Row],[Region]]="Dhaka",Orders[[#This Row],[Region]]="Chattogram"),"Priority","Standard")</f>
        <v>Standard</v>
      </c>
      <c r="S3292" s="1" t="str">
        <f>_xlfn.CONCAT(Orders[[#This Row],[OrderID]],Orders[[#This Row],[CustomerID]],Orders[[#This Row],[Order Value]])</f>
        <v>O05223C03428549.28</v>
      </c>
    </row>
    <row r="3293" spans="1:19" x14ac:dyDescent="0.25">
      <c r="A3293" s="1" t="s">
        <v>3717</v>
      </c>
      <c r="B3293" s="1" t="s">
        <v>890</v>
      </c>
      <c r="C3293" s="1" t="s">
        <v>62</v>
      </c>
      <c r="D3293" s="1" t="str">
        <f>VLOOKUP(C3293,Products[],2,FALSE)</f>
        <v>Mobile Accessories Lite 346</v>
      </c>
      <c r="E3293" s="1" t="str">
        <f>VLOOKUP(Orders[[#This Row],[ProductID]],Products[],3,FALSE)</f>
        <v>Electronics</v>
      </c>
      <c r="F3293" s="1" t="s">
        <v>23</v>
      </c>
      <c r="G3293" s="1" t="str">
        <f>_xlfn.XLOOKUP(Orders[[#This Row],[CustomerID]],'Customers'!A:A,'Customers'!E:E)</f>
        <v>Consumer</v>
      </c>
      <c r="H3293" s="2">
        <v>45643</v>
      </c>
      <c r="I3293" s="2">
        <v>45655</v>
      </c>
      <c r="J3293">
        <v>12</v>
      </c>
      <c r="K3293">
        <v>5571.74</v>
      </c>
      <c r="L3293">
        <v>0</v>
      </c>
      <c r="M3293" s="1" t="s">
        <v>39</v>
      </c>
      <c r="N3293" s="1" t="s">
        <v>34</v>
      </c>
      <c r="O3293" s="1" t="s">
        <v>29</v>
      </c>
      <c r="P3293" s="3">
        <f>Orders[[#This Row],[Quantity]]*Orders[[#This Row],[UnitPrice]]*(1-Orders[[#This Row],[Discount]])</f>
        <v>66860.88</v>
      </c>
      <c r="Q3293" s="1" t="str">
        <f>IF(AND(Orders[[#This Row],[Order Value]]&gt;50000,Orders[[#This Row],[Status]]="Completed"),"Yes","No")</f>
        <v>Yes</v>
      </c>
      <c r="R3293" s="1" t="str">
        <f>IF(OR(Orders[[#This Row],[Region]]="Dhaka",Orders[[#This Row],[Region]]="Chattogram"),"Priority","Standard")</f>
        <v>Standard</v>
      </c>
      <c r="S3293" s="1" t="str">
        <f>_xlfn.CONCAT(Orders[[#This Row],[OrderID]],Orders[[#This Row],[CustomerID]],Orders[[#This Row],[Order Value]])</f>
        <v>O04512C032466860.88</v>
      </c>
    </row>
    <row r="3294" spans="1:19" x14ac:dyDescent="0.25">
      <c r="A3294" s="1" t="s">
        <v>3718</v>
      </c>
      <c r="B3294" s="1" t="s">
        <v>543</v>
      </c>
      <c r="C3294" s="1" t="s">
        <v>157</v>
      </c>
      <c r="D3294" s="1" t="str">
        <f>VLOOKUP(C3294,Products[],2,FALSE)</f>
        <v>Snacks Deluxe 862</v>
      </c>
      <c r="E3294" s="1" t="str">
        <f>VLOOKUP(Orders[[#This Row],[ProductID]],Products[],3,FALSE)</f>
        <v>Groceries</v>
      </c>
      <c r="F3294" s="1" t="s">
        <v>51</v>
      </c>
      <c r="G3294" s="1" t="str">
        <f>_xlfn.XLOOKUP(Orders[[#This Row],[CustomerID]],'Customers'!A:A,'Customers'!E:E)</f>
        <v>Home Office</v>
      </c>
      <c r="H3294" s="2">
        <v>45653</v>
      </c>
      <c r="I3294" s="2">
        <v>45656</v>
      </c>
      <c r="J3294">
        <v>-4</v>
      </c>
      <c r="K3294">
        <v>4989.05</v>
      </c>
      <c r="L3294">
        <v>0.1</v>
      </c>
      <c r="M3294" s="1" t="s">
        <v>52</v>
      </c>
      <c r="N3294" s="1" t="s">
        <v>15</v>
      </c>
      <c r="O3294" s="1" t="s">
        <v>21</v>
      </c>
      <c r="P3294" s="3">
        <f>Orders[[#This Row],[Quantity]]*Orders[[#This Row],[UnitPrice]]*(1-Orders[[#This Row],[Discount]])</f>
        <v>-17960.580000000002</v>
      </c>
      <c r="Q3294" s="1" t="str">
        <f>IF(AND(Orders[[#This Row],[Order Value]]&gt;50000,Orders[[#This Row],[Status]]="Completed"),"Yes","No")</f>
        <v>No</v>
      </c>
      <c r="R3294" s="1" t="str">
        <f>IF(OR(Orders[[#This Row],[Region]]="Dhaka",Orders[[#This Row],[Region]]="Chattogram"),"Priority","Standard")</f>
        <v>Priority</v>
      </c>
      <c r="S3294" s="1" t="str">
        <f>_xlfn.CONCAT(Orders[[#This Row],[OrderID]],Orders[[#This Row],[CustomerID]],Orders[[#This Row],[Order Value]])</f>
        <v>O05687C0498-17960.58</v>
      </c>
    </row>
    <row r="3295" spans="1:19" x14ac:dyDescent="0.25">
      <c r="A3295" s="1" t="s">
        <v>3719</v>
      </c>
      <c r="B3295" s="1" t="s">
        <v>929</v>
      </c>
      <c r="C3295" s="1" t="s">
        <v>81</v>
      </c>
      <c r="D3295" s="1" t="str">
        <f>VLOOKUP(C3295,Products[],2,FALSE)</f>
        <v>Beverages Pro 760</v>
      </c>
      <c r="E3295" s="1" t="str">
        <f>VLOOKUP(Orders[[#This Row],[ProductID]],Products[],3,FALSE)</f>
        <v>Groceries</v>
      </c>
      <c r="F3295" s="1" t="s">
        <v>79</v>
      </c>
      <c r="G3295" s="1" t="str">
        <f>_xlfn.XLOOKUP(Orders[[#This Row],[CustomerID]],'Customers'!A:A,'Customers'!E:E)</f>
        <v>SMB</v>
      </c>
      <c r="H3295" s="2">
        <v>45474</v>
      </c>
      <c r="I3295" s="2">
        <v>45484</v>
      </c>
      <c r="J3295">
        <v>15</v>
      </c>
      <c r="K3295">
        <v>3274.82</v>
      </c>
      <c r="L3295">
        <v>0.1</v>
      </c>
      <c r="M3295" s="1" t="s">
        <v>52</v>
      </c>
      <c r="N3295" s="1" t="s">
        <v>34</v>
      </c>
      <c r="O3295" s="1" t="s">
        <v>24</v>
      </c>
      <c r="P3295" s="3">
        <f>Orders[[#This Row],[Quantity]]*Orders[[#This Row],[UnitPrice]]*(1-Orders[[#This Row],[Discount]])</f>
        <v>44210.070000000007</v>
      </c>
      <c r="Q3295" s="1" t="str">
        <f>IF(AND(Orders[[#This Row],[Order Value]]&gt;50000,Orders[[#This Row],[Status]]="Completed"),"Yes","No")</f>
        <v>No</v>
      </c>
      <c r="R3295" s="1" t="str">
        <f>IF(OR(Orders[[#This Row],[Region]]="Dhaka",Orders[[#This Row],[Region]]="Chattogram"),"Priority","Standard")</f>
        <v>Priority</v>
      </c>
      <c r="S3295" s="1" t="str">
        <f>_xlfn.CONCAT(Orders[[#This Row],[OrderID]],Orders[[#This Row],[CustomerID]],Orders[[#This Row],[Order Value]])</f>
        <v>O04059C005044210.07</v>
      </c>
    </row>
    <row r="3296" spans="1:19" x14ac:dyDescent="0.25">
      <c r="A3296" s="1" t="s">
        <v>3720</v>
      </c>
      <c r="B3296" s="1" t="s">
        <v>998</v>
      </c>
      <c r="C3296" s="1" t="s">
        <v>148</v>
      </c>
      <c r="D3296" s="1" t="str">
        <f>VLOOKUP(C3296,Products[],2,FALSE)</f>
        <v>Audio Classic 927</v>
      </c>
      <c r="E3296" s="1" t="str">
        <f>VLOOKUP(Orders[[#This Row],[ProductID]],Products[],3,FALSE)</f>
        <v>Electronics</v>
      </c>
      <c r="F3296" s="1" t="s">
        <v>59</v>
      </c>
      <c r="G3296" s="1" t="str">
        <f>_xlfn.XLOOKUP(Orders[[#This Row],[CustomerID]],'Customers'!A:A,'Customers'!E:E)</f>
        <v>consumer</v>
      </c>
      <c r="H3296" s="2">
        <v>46020</v>
      </c>
      <c r="I3296" s="2">
        <v>46022</v>
      </c>
      <c r="J3296">
        <v>22</v>
      </c>
      <c r="K3296">
        <v>1340.48</v>
      </c>
      <c r="L3296">
        <v>0</v>
      </c>
      <c r="M3296" s="1" t="s">
        <v>52</v>
      </c>
      <c r="N3296" s="1" t="s">
        <v>28</v>
      </c>
      <c r="O3296" s="1" t="s">
        <v>35</v>
      </c>
      <c r="P3296" s="3">
        <f>Orders[[#This Row],[Quantity]]*Orders[[#This Row],[UnitPrice]]*(1-Orders[[#This Row],[Discount]])</f>
        <v>29490.560000000001</v>
      </c>
      <c r="Q3296" s="1" t="str">
        <f>IF(AND(Orders[[#This Row],[Order Value]]&gt;50000,Orders[[#This Row],[Status]]="Completed"),"Yes","No")</f>
        <v>No</v>
      </c>
      <c r="R3296" s="1" t="str">
        <f>IF(OR(Orders[[#This Row],[Region]]="Dhaka",Orders[[#This Row],[Region]]="Chattogram"),"Priority","Standard")</f>
        <v>Priority</v>
      </c>
      <c r="S3296" s="1" t="str">
        <f>_xlfn.CONCAT(Orders[[#This Row],[OrderID]],Orders[[#This Row],[CustomerID]],Orders[[#This Row],[Order Value]])</f>
        <v>O05594C016229490.56</v>
      </c>
    </row>
    <row r="3297" spans="1:19" x14ac:dyDescent="0.25">
      <c r="A3297" s="1" t="s">
        <v>3721</v>
      </c>
      <c r="B3297" s="1" t="s">
        <v>317</v>
      </c>
      <c r="C3297" s="1" t="s">
        <v>41</v>
      </c>
      <c r="D3297" s="1" t="str">
        <f>VLOOKUP(C3297,Products[],2,FALSE)</f>
        <v>Personal Care Mini 941</v>
      </c>
      <c r="E3297" s="1" t="str">
        <f>VLOOKUP(Orders[[#This Row],[ProductID]],Products[],3,FALSE)</f>
        <v>Groceries</v>
      </c>
      <c r="F3297" s="1" t="s">
        <v>42</v>
      </c>
      <c r="G3297" s="1" t="str">
        <f>_xlfn.XLOOKUP(Orders[[#This Row],[CustomerID]],'Customers'!A:A,'Customers'!E:E)</f>
        <v>Corporate</v>
      </c>
      <c r="H3297" s="2">
        <v>45412</v>
      </c>
      <c r="I3297" s="2">
        <v>45426</v>
      </c>
      <c r="J3297">
        <v>10</v>
      </c>
      <c r="K3297">
        <v>1388.53</v>
      </c>
      <c r="L3297">
        <v>0</v>
      </c>
      <c r="M3297" s="1" t="s">
        <v>20</v>
      </c>
      <c r="N3297" s="1" t="s">
        <v>34</v>
      </c>
      <c r="O3297" s="1" t="s">
        <v>29</v>
      </c>
      <c r="P3297" s="3">
        <f>Orders[[#This Row],[Quantity]]*Orders[[#This Row],[UnitPrice]]*(1-Orders[[#This Row],[Discount]])</f>
        <v>13885.3</v>
      </c>
      <c r="Q3297" s="1" t="str">
        <f>IF(AND(Orders[[#This Row],[Order Value]]&gt;50000,Orders[[#This Row],[Status]]="Completed"),"Yes","No")</f>
        <v>No</v>
      </c>
      <c r="R3297" s="1" t="str">
        <f>IF(OR(Orders[[#This Row],[Region]]="Dhaka",Orders[[#This Row],[Region]]="Chattogram"),"Priority","Standard")</f>
        <v>Priority</v>
      </c>
      <c r="S3297" s="1" t="str">
        <f>_xlfn.CONCAT(Orders[[#This Row],[OrderID]],Orders[[#This Row],[CustomerID]],Orders[[#This Row],[Order Value]])</f>
        <v>O04360C013013885.3</v>
      </c>
    </row>
    <row r="3298" spans="1:19" x14ac:dyDescent="0.25">
      <c r="A3298" s="1" t="s">
        <v>3722</v>
      </c>
      <c r="B3298" s="1" t="s">
        <v>402</v>
      </c>
      <c r="C3298" s="1" t="s">
        <v>102</v>
      </c>
      <c r="D3298" s="1" t="str">
        <f>VLOOKUP(C3298,Products[],2,FALSE)</f>
        <v>Pens Mini 821</v>
      </c>
      <c r="E3298" s="1" t="str">
        <f>VLOOKUP(Orders[[#This Row],[ProductID]],Products[],3,FALSE)</f>
        <v>Office Supplies</v>
      </c>
      <c r="F3298" s="1" t="s">
        <v>51</v>
      </c>
      <c r="G3298" s="1" t="str">
        <f>_xlfn.XLOOKUP(Orders[[#This Row],[CustomerID]],'Customers'!A:A,'Customers'!E:E)</f>
        <v>consumer</v>
      </c>
      <c r="H3298" s="2">
        <v>45292</v>
      </c>
      <c r="I3298" s="2">
        <v>45300</v>
      </c>
      <c r="J3298">
        <v>8</v>
      </c>
      <c r="K3298">
        <v>6825.49</v>
      </c>
      <c r="L3298">
        <v>0.2</v>
      </c>
      <c r="M3298" s="1" t="s">
        <v>43</v>
      </c>
      <c r="N3298" s="1" t="s">
        <v>34</v>
      </c>
      <c r="O3298" s="1" t="s">
        <v>29</v>
      </c>
      <c r="P3298" s="3">
        <f>Orders[[#This Row],[Quantity]]*Orders[[#This Row],[UnitPrice]]*(1-Orders[[#This Row],[Discount]])</f>
        <v>43683.135999999999</v>
      </c>
      <c r="Q3298" s="1" t="str">
        <f>IF(AND(Orders[[#This Row],[Order Value]]&gt;50000,Orders[[#This Row],[Status]]="Completed"),"Yes","No")</f>
        <v>No</v>
      </c>
      <c r="R3298" s="1" t="str">
        <f>IF(OR(Orders[[#This Row],[Region]]="Dhaka",Orders[[#This Row],[Region]]="Chattogram"),"Priority","Standard")</f>
        <v>Standard</v>
      </c>
      <c r="S3298" s="1" t="str">
        <f>_xlfn.CONCAT(Orders[[#This Row],[OrderID]],Orders[[#This Row],[CustomerID]],Orders[[#This Row],[Order Value]])</f>
        <v>O03838C045943683.136</v>
      </c>
    </row>
    <row r="3299" spans="1:19" x14ac:dyDescent="0.25">
      <c r="A3299" s="1" t="s">
        <v>3487</v>
      </c>
      <c r="B3299" s="1" t="s">
        <v>45</v>
      </c>
      <c r="C3299" s="1" t="s">
        <v>128</v>
      </c>
      <c r="D3299" s="1" t="str">
        <f>VLOOKUP(C3299,Products[],2,FALSE)</f>
        <v>Paper Prime 195</v>
      </c>
      <c r="E3299" s="1" t="str">
        <f>VLOOKUP(Orders[[#This Row],[ProductID]],Products[],3,FALSE)</f>
        <v>Office Supplies</v>
      </c>
      <c r="F3299" s="1" t="s">
        <v>82</v>
      </c>
      <c r="G3299" s="1" t="str">
        <f>_xlfn.XLOOKUP(Orders[[#This Row],[CustomerID]],'Customers'!A:A,'Customers'!E:E)</f>
        <v>SMB</v>
      </c>
      <c r="H3299" s="2">
        <v>45566</v>
      </c>
      <c r="I3299" s="2">
        <v>45568</v>
      </c>
      <c r="J3299">
        <v>17</v>
      </c>
      <c r="K3299">
        <v>5939.53</v>
      </c>
      <c r="L3299">
        <v>0</v>
      </c>
      <c r="M3299" s="1" t="s">
        <v>52</v>
      </c>
      <c r="N3299" s="1" t="s">
        <v>28</v>
      </c>
      <c r="O3299" s="1" t="s">
        <v>24</v>
      </c>
      <c r="P3299" s="3">
        <f>Orders[[#This Row],[Quantity]]*Orders[[#This Row],[UnitPrice]]*(1-Orders[[#This Row],[Discount]])</f>
        <v>100972.01</v>
      </c>
      <c r="Q3299" s="1" t="str">
        <f>IF(AND(Orders[[#This Row],[Order Value]]&gt;50000,Orders[[#This Row],[Status]]="Completed"),"Yes","No")</f>
        <v>No</v>
      </c>
      <c r="R3299" s="1" t="str">
        <f>IF(OR(Orders[[#This Row],[Region]]="Dhaka",Orders[[#This Row],[Region]]="Chattogram"),"Priority","Standard")</f>
        <v>Priority</v>
      </c>
      <c r="S3299" s="1" t="str">
        <f>_xlfn.CONCAT(Orders[[#This Row],[OrderID]],Orders[[#This Row],[CustomerID]],Orders[[#This Row],[Order Value]])</f>
        <v>O04388C0315100972.01</v>
      </c>
    </row>
    <row r="3300" spans="1:19" x14ac:dyDescent="0.25">
      <c r="A3300" s="1" t="s">
        <v>3723</v>
      </c>
      <c r="B3300" s="1" t="s">
        <v>331</v>
      </c>
      <c r="C3300" s="1" t="s">
        <v>138</v>
      </c>
      <c r="D3300" s="1" t="str">
        <f>VLOOKUP(C3300,Products[],2,FALSE)</f>
        <v>Pens Deluxe 654</v>
      </c>
      <c r="E3300" s="1" t="str">
        <f>VLOOKUP(Orders[[#This Row],[ProductID]],Products[],3,FALSE)</f>
        <v>Office Supplies</v>
      </c>
      <c r="F3300" s="1" t="s">
        <v>125</v>
      </c>
      <c r="G3300" s="1" t="str">
        <f>_xlfn.XLOOKUP(Orders[[#This Row],[CustomerID]],'Customers'!A:A,'Customers'!E:E)</f>
        <v>consumer</v>
      </c>
      <c r="H3300" s="2">
        <v>45561</v>
      </c>
      <c r="I3300" s="2">
        <v>45560</v>
      </c>
      <c r="J3300">
        <v>3</v>
      </c>
      <c r="K3300">
        <v>5894.82</v>
      </c>
      <c r="L3300">
        <v>0</v>
      </c>
      <c r="M3300" s="1" t="s">
        <v>20</v>
      </c>
      <c r="N3300" s="1" t="s">
        <v>34</v>
      </c>
      <c r="O3300" s="1" t="s">
        <v>21</v>
      </c>
      <c r="P3300" s="3">
        <f>Orders[[#This Row],[Quantity]]*Orders[[#This Row],[UnitPrice]]*(1-Orders[[#This Row],[Discount]])</f>
        <v>17684.46</v>
      </c>
      <c r="Q3300" s="1" t="str">
        <f>IF(AND(Orders[[#This Row],[Order Value]]&gt;50000,Orders[[#This Row],[Status]]="Completed"),"Yes","No")</f>
        <v>No</v>
      </c>
      <c r="R3300" s="1" t="str">
        <f>IF(OR(Orders[[#This Row],[Region]]="Dhaka",Orders[[#This Row],[Region]]="Chattogram"),"Priority","Standard")</f>
        <v>Priority</v>
      </c>
      <c r="S3300" s="1" t="str">
        <f>_xlfn.CONCAT(Orders[[#This Row],[OrderID]],Orders[[#This Row],[CustomerID]],Orders[[#This Row],[Order Value]])</f>
        <v>O02654C026017684.46</v>
      </c>
    </row>
    <row r="3301" spans="1:19" hidden="1" x14ac:dyDescent="0.25">
      <c r="A3301" s="1" t="s">
        <v>3724</v>
      </c>
      <c r="B3301" s="1" t="s">
        <v>908</v>
      </c>
      <c r="C3301" s="1" t="s">
        <v>95</v>
      </c>
      <c r="D3301" s="1" t="e">
        <f>VLOOKUP(C3301,Products[],2,FALSE)</f>
        <v>#N/A</v>
      </c>
      <c r="E3301" s="1" t="e">
        <f>VLOOKUP(Orders[[#This Row],[ProductID]],Products[],3,FALSE)</f>
        <v>#N/A</v>
      </c>
      <c r="F3301" s="1" t="s">
        <v>59</v>
      </c>
      <c r="G3301" s="1" t="str">
        <f>_xlfn.XLOOKUP(Orders[[#This Row],[CustomerID]],'Customers'!A:A,'Customers'!E:E)</f>
        <v>consumer</v>
      </c>
      <c r="H3301" s="2">
        <v>45783</v>
      </c>
      <c r="I3301" s="2">
        <v>45795</v>
      </c>
      <c r="J3301">
        <v>13</v>
      </c>
      <c r="K3301">
        <v>2892.24</v>
      </c>
      <c r="L3301">
        <v>0</v>
      </c>
      <c r="M3301" s="1" t="s">
        <v>52</v>
      </c>
      <c r="N3301" s="1" t="s">
        <v>84</v>
      </c>
      <c r="O3301" s="1" t="s">
        <v>29</v>
      </c>
      <c r="P3301" s="3">
        <f>Orders[[#This Row],[Quantity]]*Orders[[#This Row],[UnitPrice]]*(1-Orders[[#This Row],[Discount]])</f>
        <v>37599.119999999995</v>
      </c>
      <c r="Q3301" s="1" t="str">
        <f>IF(AND(Orders[[#This Row],[Order Value]]&gt;50000,Orders[[#This Row],[Status]]="Completed"),"Yes","No")</f>
        <v>No</v>
      </c>
      <c r="R3301" s="1" t="str">
        <f>IF(OR(Orders[[#This Row],[Region]]="Dhaka",Orders[[#This Row],[Region]]="Chattogram"),"Priority","Standard")</f>
        <v>Priority</v>
      </c>
      <c r="S3301" s="1" t="str">
        <f>_xlfn.CONCAT(Orders[[#This Row],[OrderID]],Orders[[#This Row],[CustomerID]],Orders[[#This Row],[Order Value]])</f>
        <v>O03164C016937599.12</v>
      </c>
    </row>
    <row r="3302" spans="1:19" x14ac:dyDescent="0.25">
      <c r="A3302" s="1" t="s">
        <v>3725</v>
      </c>
      <c r="B3302" s="1" t="s">
        <v>365</v>
      </c>
      <c r="C3302" s="1" t="s">
        <v>197</v>
      </c>
      <c r="D3302" s="1" t="str">
        <f>VLOOKUP(C3302,Products[],2,FALSE)</f>
        <v>Chairs Prime 149</v>
      </c>
      <c r="E3302" s="1" t="str">
        <f>VLOOKUP(Orders[[#This Row],[ProductID]],Products[],3,FALSE)</f>
        <v>Furniture</v>
      </c>
      <c r="F3302" s="1" t="s">
        <v>42</v>
      </c>
      <c r="G3302" s="1" t="str">
        <f>_xlfn.XLOOKUP(Orders[[#This Row],[CustomerID]],'Customers'!A:A,'Customers'!E:E)</f>
        <v>Corporate</v>
      </c>
      <c r="H3302" s="2">
        <v>45660</v>
      </c>
      <c r="I3302" s="2">
        <v>45658</v>
      </c>
      <c r="J3302">
        <v>22</v>
      </c>
      <c r="K3302">
        <v>1037.26</v>
      </c>
      <c r="L3302">
        <v>0.1</v>
      </c>
      <c r="M3302" s="1" t="s">
        <v>14</v>
      </c>
      <c r="N3302" s="1" t="s">
        <v>34</v>
      </c>
      <c r="O3302" s="1" t="s">
        <v>24</v>
      </c>
      <c r="P3302" s="3">
        <f>Orders[[#This Row],[Quantity]]*Orders[[#This Row],[UnitPrice]]*(1-Orders[[#This Row],[Discount]])</f>
        <v>20537.748000000003</v>
      </c>
      <c r="Q3302" s="1" t="str">
        <f>IF(AND(Orders[[#This Row],[Order Value]]&gt;50000,Orders[[#This Row],[Status]]="Completed"),"Yes","No")</f>
        <v>No</v>
      </c>
      <c r="R3302" s="1" t="str">
        <f>IF(OR(Orders[[#This Row],[Region]]="Dhaka",Orders[[#This Row],[Region]]="Chattogram"),"Priority","Standard")</f>
        <v>Standard</v>
      </c>
      <c r="S3302" s="1" t="str">
        <f>_xlfn.CONCAT(Orders[[#This Row],[OrderID]],Orders[[#This Row],[CustomerID]],Orders[[#This Row],[Order Value]])</f>
        <v>O05122C029720537.748</v>
      </c>
    </row>
    <row r="3303" spans="1:19" x14ac:dyDescent="0.25">
      <c r="A3303" s="1" t="s">
        <v>3726</v>
      </c>
      <c r="B3303" s="1" t="s">
        <v>1147</v>
      </c>
      <c r="C3303" s="1" t="s">
        <v>111</v>
      </c>
      <c r="D3303" s="1" t="str">
        <f>VLOOKUP(C3303,Products[],2,FALSE)</f>
        <v>Footwear Eco 867</v>
      </c>
      <c r="E3303" s="1" t="str">
        <f>VLOOKUP(Orders[[#This Row],[ProductID]],Products[],3,FALSE)</f>
        <v>Apparel</v>
      </c>
      <c r="F3303" s="1" t="s">
        <v>23</v>
      </c>
      <c r="G3303" s="1" t="str">
        <f>_xlfn.XLOOKUP(Orders[[#This Row],[CustomerID]],'Customers'!A:A,'Customers'!E:E)</f>
        <v>Consumer</v>
      </c>
      <c r="H3303" s="2">
        <v>45968</v>
      </c>
      <c r="I3303" s="2">
        <v>45966</v>
      </c>
      <c r="J3303">
        <v>24</v>
      </c>
      <c r="K3303">
        <v>6736.56</v>
      </c>
      <c r="L3303">
        <v>0</v>
      </c>
      <c r="M3303" s="1" t="s">
        <v>14</v>
      </c>
      <c r="N3303" s="1" t="s">
        <v>34</v>
      </c>
      <c r="O3303" s="1" t="s">
        <v>29</v>
      </c>
      <c r="P3303" s="3">
        <f>Orders[[#This Row],[Quantity]]*Orders[[#This Row],[UnitPrice]]*(1-Orders[[#This Row],[Discount]])</f>
        <v>161677.44</v>
      </c>
      <c r="Q3303" s="1" t="str">
        <f>IF(AND(Orders[[#This Row],[Order Value]]&gt;50000,Orders[[#This Row],[Status]]="Completed"),"Yes","No")</f>
        <v>Yes</v>
      </c>
      <c r="R3303" s="1" t="str">
        <f>IF(OR(Orders[[#This Row],[Region]]="Dhaka",Orders[[#This Row],[Region]]="Chattogram"),"Priority","Standard")</f>
        <v>Standard</v>
      </c>
      <c r="S3303" s="1" t="str">
        <f>_xlfn.CONCAT(Orders[[#This Row],[OrderID]],Orders[[#This Row],[CustomerID]],Orders[[#This Row],[Order Value]])</f>
        <v>O04477C0062161677.44</v>
      </c>
    </row>
    <row r="3304" spans="1:19" x14ac:dyDescent="0.25">
      <c r="A3304" s="1" t="s">
        <v>3727</v>
      </c>
      <c r="B3304" s="1" t="s">
        <v>501</v>
      </c>
      <c r="C3304" s="1" t="s">
        <v>212</v>
      </c>
      <c r="D3304" s="1" t="str">
        <f>VLOOKUP(C3304,Products[],2,FALSE)</f>
        <v>Binders Lite 858</v>
      </c>
      <c r="E3304" s="1" t="str">
        <f>VLOOKUP(Orders[[#This Row],[ProductID]],Products[],3,FALSE)</f>
        <v>Office Supplies</v>
      </c>
      <c r="F3304" s="1" t="s">
        <v>13</v>
      </c>
      <c r="G3304" s="1" t="str">
        <f>_xlfn.XLOOKUP(Orders[[#This Row],[CustomerID]],'Customers'!A:A,'Customers'!E:E)</f>
        <v>Consumer</v>
      </c>
      <c r="H3304" s="2">
        <v>45443</v>
      </c>
      <c r="I3304" s="2">
        <v>45457</v>
      </c>
      <c r="J3304">
        <v>16</v>
      </c>
      <c r="K3304">
        <v>4774.59</v>
      </c>
      <c r="L3304">
        <v>0.15</v>
      </c>
      <c r="M3304" s="1" t="s">
        <v>43</v>
      </c>
      <c r="N3304" s="1" t="s">
        <v>15</v>
      </c>
      <c r="O3304" s="1" t="s">
        <v>35</v>
      </c>
      <c r="P3304" s="3">
        <f>Orders[[#This Row],[Quantity]]*Orders[[#This Row],[UnitPrice]]*(1-Orders[[#This Row],[Discount]])</f>
        <v>64934.423999999999</v>
      </c>
      <c r="Q3304" s="1" t="str">
        <f>IF(AND(Orders[[#This Row],[Order Value]]&gt;50000,Orders[[#This Row],[Status]]="Completed"),"Yes","No")</f>
        <v>No</v>
      </c>
      <c r="R3304" s="1" t="str">
        <f>IF(OR(Orders[[#This Row],[Region]]="Dhaka",Orders[[#This Row],[Region]]="Chattogram"),"Priority","Standard")</f>
        <v>Standard</v>
      </c>
      <c r="S3304" s="1" t="str">
        <f>_xlfn.CONCAT(Orders[[#This Row],[OrderID]],Orders[[#This Row],[CustomerID]],Orders[[#This Row],[Order Value]])</f>
        <v>O04004C011564934.424</v>
      </c>
    </row>
    <row r="3305" spans="1:19" x14ac:dyDescent="0.25">
      <c r="A3305" s="1" t="s">
        <v>3728</v>
      </c>
      <c r="B3305" s="1" t="s">
        <v>948</v>
      </c>
      <c r="C3305" s="1" t="s">
        <v>111</v>
      </c>
      <c r="D3305" s="1" t="str">
        <f>VLOOKUP(C3305,Products[],2,FALSE)</f>
        <v>Footwear Eco 867</v>
      </c>
      <c r="E3305" s="1" t="str">
        <f>VLOOKUP(Orders[[#This Row],[ProductID]],Products[],3,FALSE)</f>
        <v>Apparel</v>
      </c>
      <c r="F3305" s="1" t="s">
        <v>59</v>
      </c>
      <c r="G3305" s="1" t="str">
        <f>_xlfn.XLOOKUP(Orders[[#This Row],[CustomerID]],'Customers'!A:A,'Customers'!E:E)</f>
        <v>consumer</v>
      </c>
      <c r="H3305" s="2">
        <v>45407</v>
      </c>
      <c r="I3305" s="2">
        <v>45416</v>
      </c>
      <c r="J3305">
        <v>8</v>
      </c>
      <c r="K3305">
        <v>3868.95</v>
      </c>
      <c r="L3305">
        <v>0</v>
      </c>
      <c r="M3305" s="1" t="s">
        <v>52</v>
      </c>
      <c r="N3305" s="1" t="s">
        <v>84</v>
      </c>
      <c r="O3305" s="1" t="s">
        <v>21</v>
      </c>
      <c r="P3305" s="3">
        <f>Orders[[#This Row],[Quantity]]*Orders[[#This Row],[UnitPrice]]*(1-Orders[[#This Row],[Discount]])</f>
        <v>30951.599999999999</v>
      </c>
      <c r="Q3305" s="1" t="str">
        <f>IF(AND(Orders[[#This Row],[Order Value]]&gt;50000,Orders[[#This Row],[Status]]="Completed"),"Yes","No")</f>
        <v>No</v>
      </c>
      <c r="R3305" s="1" t="str">
        <f>IF(OR(Orders[[#This Row],[Region]]="Dhaka",Orders[[#This Row],[Region]]="Chattogram"),"Priority","Standard")</f>
        <v>Priority</v>
      </c>
      <c r="S3305" s="1" t="str">
        <f>_xlfn.CONCAT(Orders[[#This Row],[OrderID]],Orders[[#This Row],[CustomerID]],Orders[[#This Row],[Order Value]])</f>
        <v>O00968C004730951.6</v>
      </c>
    </row>
    <row r="3306" spans="1:19" x14ac:dyDescent="0.25">
      <c r="A3306" s="1" t="s">
        <v>3729</v>
      </c>
      <c r="B3306" s="1" t="s">
        <v>1147</v>
      </c>
      <c r="C3306" s="1" t="s">
        <v>18</v>
      </c>
      <c r="D3306" s="1" t="str">
        <f>VLOOKUP(C3306,Products[],2,FALSE)</f>
        <v>Labels Deluxe 800</v>
      </c>
      <c r="E3306" s="1" t="str">
        <f>VLOOKUP(Orders[[#This Row],[ProductID]],Products[],3,FALSE)</f>
        <v>Office Supplies</v>
      </c>
      <c r="F3306" s="1" t="s">
        <v>51</v>
      </c>
      <c r="G3306" s="1" t="str">
        <f>_xlfn.XLOOKUP(Orders[[#This Row],[CustomerID]],'Customers'!A:A,'Customers'!E:E)</f>
        <v>Consumer</v>
      </c>
      <c r="H3306" s="2">
        <v>45726</v>
      </c>
      <c r="I3306" s="2">
        <v>45731</v>
      </c>
      <c r="J3306">
        <v>23</v>
      </c>
      <c r="K3306">
        <v>7176.23</v>
      </c>
      <c r="L3306">
        <v>0.2</v>
      </c>
      <c r="M3306" s="1" t="s">
        <v>43</v>
      </c>
      <c r="N3306" s="1" t="s">
        <v>34</v>
      </c>
      <c r="O3306" s="1" t="s">
        <v>29</v>
      </c>
      <c r="P3306" s="3">
        <f>Orders[[#This Row],[Quantity]]*Orders[[#This Row],[UnitPrice]]*(1-Orders[[#This Row],[Discount]])</f>
        <v>132042.63199999998</v>
      </c>
      <c r="Q3306" s="1" t="str">
        <f>IF(AND(Orders[[#This Row],[Order Value]]&gt;50000,Orders[[#This Row],[Status]]="Completed"),"Yes","No")</f>
        <v>Yes</v>
      </c>
      <c r="R3306" s="1" t="str">
        <f>IF(OR(Orders[[#This Row],[Region]]="Dhaka",Orders[[#This Row],[Region]]="Chattogram"),"Priority","Standard")</f>
        <v>Standard</v>
      </c>
      <c r="S3306" s="1" t="str">
        <f>_xlfn.CONCAT(Orders[[#This Row],[OrderID]],Orders[[#This Row],[CustomerID]],Orders[[#This Row],[Order Value]])</f>
        <v>O05216C0062132042.632</v>
      </c>
    </row>
    <row r="3307" spans="1:19" x14ac:dyDescent="0.25">
      <c r="A3307" s="1" t="s">
        <v>3730</v>
      </c>
      <c r="B3307" s="1" t="s">
        <v>670</v>
      </c>
      <c r="C3307" s="1" t="s">
        <v>46</v>
      </c>
      <c r="D3307" s="1" t="str">
        <f>VLOOKUP(C3307,Products[],2,FALSE)</f>
        <v>Tables Max 631</v>
      </c>
      <c r="E3307" s="1" t="str">
        <f>VLOOKUP(Orders[[#This Row],[ProductID]],Products[],3,FALSE)</f>
        <v>Furniture</v>
      </c>
      <c r="F3307" s="1" t="s">
        <v>82</v>
      </c>
      <c r="G3307" s="1" t="str">
        <f>_xlfn.XLOOKUP(Orders[[#This Row],[CustomerID]],'Customers'!A:A,'Customers'!E:E)</f>
        <v>consumer</v>
      </c>
      <c r="H3307" s="2">
        <v>45770</v>
      </c>
      <c r="I3307" s="2">
        <v>45775</v>
      </c>
      <c r="J3307">
        <v>7</v>
      </c>
      <c r="K3307">
        <v>6845.99</v>
      </c>
      <c r="L3307">
        <v>0</v>
      </c>
      <c r="M3307" s="1" t="s">
        <v>20</v>
      </c>
      <c r="N3307" s="1" t="s">
        <v>84</v>
      </c>
      <c r="O3307" s="1" t="s">
        <v>29</v>
      </c>
      <c r="P3307" s="3">
        <f>Orders[[#This Row],[Quantity]]*Orders[[#This Row],[UnitPrice]]*(1-Orders[[#This Row],[Discount]])</f>
        <v>47921.93</v>
      </c>
      <c r="Q3307" s="1" t="str">
        <f>IF(AND(Orders[[#This Row],[Order Value]]&gt;50000,Orders[[#This Row],[Status]]="Completed"),"Yes","No")</f>
        <v>No</v>
      </c>
      <c r="R3307" s="1" t="str">
        <f>IF(OR(Orders[[#This Row],[Region]]="Dhaka",Orders[[#This Row],[Region]]="Chattogram"),"Priority","Standard")</f>
        <v>Priority</v>
      </c>
      <c r="S3307" s="1" t="str">
        <f>_xlfn.CONCAT(Orders[[#This Row],[OrderID]],Orders[[#This Row],[CustomerID]],Orders[[#This Row],[Order Value]])</f>
        <v>O04996C026947921.93</v>
      </c>
    </row>
    <row r="3308" spans="1:19" hidden="1" x14ac:dyDescent="0.25">
      <c r="A3308" s="1" t="s">
        <v>3731</v>
      </c>
      <c r="B3308" s="1" t="s">
        <v>147</v>
      </c>
      <c r="C3308" s="1" t="s">
        <v>38</v>
      </c>
      <c r="D3308" s="1" t="e">
        <f>VLOOKUP(C3308,Products[],2,FALSE)</f>
        <v>#N/A</v>
      </c>
      <c r="E3308" s="1" t="e">
        <f>VLOOKUP(Orders[[#This Row],[ProductID]],Products[],3,FALSE)</f>
        <v>#N/A</v>
      </c>
      <c r="F3308" s="1" t="s">
        <v>42</v>
      </c>
      <c r="G3308" s="1" t="str">
        <f>_xlfn.XLOOKUP(Orders[[#This Row],[CustomerID]],'Customers'!A:A,'Customers'!E:E)</f>
        <v>Consumer</v>
      </c>
      <c r="H3308" s="2">
        <v>45635</v>
      </c>
      <c r="I3308" s="2">
        <v>45635</v>
      </c>
      <c r="J3308">
        <v>5</v>
      </c>
      <c r="K3308">
        <v>848.35</v>
      </c>
      <c r="L3308">
        <v>0</v>
      </c>
      <c r="M3308" s="1" t="s">
        <v>20</v>
      </c>
      <c r="N3308" s="1" t="s">
        <v>15</v>
      </c>
      <c r="O3308" s="1" t="s">
        <v>29</v>
      </c>
      <c r="P3308" s="3">
        <f>Orders[[#This Row],[Quantity]]*Orders[[#This Row],[UnitPrice]]*(1-Orders[[#This Row],[Discount]])</f>
        <v>4241.75</v>
      </c>
      <c r="Q3308" s="1" t="str">
        <f>IF(AND(Orders[[#This Row],[Order Value]]&gt;50000,Orders[[#This Row],[Status]]="Completed"),"Yes","No")</f>
        <v>No</v>
      </c>
      <c r="R3308" s="1" t="str">
        <f>IF(OR(Orders[[#This Row],[Region]]="Dhaka",Orders[[#This Row],[Region]]="Chattogram"),"Priority","Standard")</f>
        <v>Priority</v>
      </c>
      <c r="S3308" s="1" t="str">
        <f>_xlfn.CONCAT(Orders[[#This Row],[OrderID]],Orders[[#This Row],[CustomerID]],Orders[[#This Row],[Order Value]])</f>
        <v>O04632C01554241.75</v>
      </c>
    </row>
    <row r="3309" spans="1:19" x14ac:dyDescent="0.25">
      <c r="A3309" s="1" t="s">
        <v>3732</v>
      </c>
      <c r="B3309" s="1" t="s">
        <v>505</v>
      </c>
      <c r="C3309" s="1" t="s">
        <v>162</v>
      </c>
      <c r="D3309" s="1" t="str">
        <f>VLOOKUP(C3309,Products[],2,FALSE)</f>
        <v>Binders Lite 852</v>
      </c>
      <c r="E3309" s="1" t="str">
        <f>VLOOKUP(Orders[[#This Row],[ProductID]],Products[],3,FALSE)</f>
        <v>Office Supplies</v>
      </c>
      <c r="F3309" s="1" t="s">
        <v>59</v>
      </c>
      <c r="G3309" s="1" t="str">
        <f>_xlfn.XLOOKUP(Orders[[#This Row],[CustomerID]],'Customers'!A:A,'Customers'!E:E)</f>
        <v>consumer</v>
      </c>
      <c r="H3309" s="2">
        <v>45981</v>
      </c>
      <c r="I3309" s="2">
        <v>45993</v>
      </c>
      <c r="J3309">
        <v>2</v>
      </c>
      <c r="K3309">
        <v>6022.68</v>
      </c>
      <c r="L3309">
        <v>0.05</v>
      </c>
      <c r="M3309" s="1" t="s">
        <v>52</v>
      </c>
      <c r="N3309" s="1" t="s">
        <v>34</v>
      </c>
      <c r="O3309" s="1" t="s">
        <v>35</v>
      </c>
      <c r="P3309" s="3">
        <f>Orders[[#This Row],[Quantity]]*Orders[[#This Row],[UnitPrice]]*(1-Orders[[#This Row],[Discount]])</f>
        <v>11443.092000000001</v>
      </c>
      <c r="Q3309" s="1" t="str">
        <f>IF(AND(Orders[[#This Row],[Order Value]]&gt;50000,Orders[[#This Row],[Status]]="Completed"),"Yes","No")</f>
        <v>No</v>
      </c>
      <c r="R3309" s="1" t="str">
        <f>IF(OR(Orders[[#This Row],[Region]]="Dhaka",Orders[[#This Row],[Region]]="Chattogram"),"Priority","Standard")</f>
        <v>Priority</v>
      </c>
      <c r="S3309" s="1" t="str">
        <f>_xlfn.CONCAT(Orders[[#This Row],[OrderID]],Orders[[#This Row],[CustomerID]],Orders[[#This Row],[Order Value]])</f>
        <v>O00460C047011443.092</v>
      </c>
    </row>
    <row r="3310" spans="1:19" hidden="1" x14ac:dyDescent="0.25">
      <c r="A3310" s="1" t="s">
        <v>3733</v>
      </c>
      <c r="B3310" s="1" t="s">
        <v>804</v>
      </c>
      <c r="C3310" s="1" t="s">
        <v>95</v>
      </c>
      <c r="D3310" s="1" t="e">
        <f>VLOOKUP(C3310,Products[],2,FALSE)</f>
        <v>#N/A</v>
      </c>
      <c r="E3310" s="1" t="e">
        <f>VLOOKUP(Orders[[#This Row],[ProductID]],Products[],3,FALSE)</f>
        <v>#N/A</v>
      </c>
      <c r="F3310" s="1" t="s">
        <v>79</v>
      </c>
      <c r="G3310" s="1" t="str">
        <f>_xlfn.XLOOKUP(Orders[[#This Row],[CustomerID]],'Customers'!A:A,'Customers'!E:E)</f>
        <v>Consumer</v>
      </c>
      <c r="H3310" s="2">
        <v>45403</v>
      </c>
      <c r="I3310" s="2">
        <v>45415</v>
      </c>
      <c r="J3310">
        <v>23</v>
      </c>
      <c r="K3310">
        <v>2796.96</v>
      </c>
      <c r="L3310">
        <v>0.05</v>
      </c>
      <c r="M3310" s="1" t="s">
        <v>39</v>
      </c>
      <c r="N3310" s="1" t="s">
        <v>34</v>
      </c>
      <c r="O3310" s="1" t="s">
        <v>21</v>
      </c>
      <c r="P3310" s="3">
        <f>Orders[[#This Row],[Quantity]]*Orders[[#This Row],[UnitPrice]]*(1-Orders[[#This Row],[Discount]])</f>
        <v>61113.576000000001</v>
      </c>
      <c r="Q3310" s="1" t="str">
        <f>IF(AND(Orders[[#This Row],[Order Value]]&gt;50000,Orders[[#This Row],[Status]]="Completed"),"Yes","No")</f>
        <v>Yes</v>
      </c>
      <c r="R3310" s="1" t="str">
        <f>IF(OR(Orders[[#This Row],[Region]]="Dhaka",Orders[[#This Row],[Region]]="Chattogram"),"Priority","Standard")</f>
        <v>Standard</v>
      </c>
      <c r="S3310" s="1" t="str">
        <f>_xlfn.CONCAT(Orders[[#This Row],[OrderID]],Orders[[#This Row],[CustomerID]],Orders[[#This Row],[Order Value]])</f>
        <v>O00212C023261113.576</v>
      </c>
    </row>
    <row r="3311" spans="1:19" x14ac:dyDescent="0.25">
      <c r="A3311" s="1" t="s">
        <v>3734</v>
      </c>
      <c r="B3311" s="1" t="s">
        <v>839</v>
      </c>
      <c r="C3311" s="1" t="s">
        <v>284</v>
      </c>
      <c r="D3311" s="1" t="str">
        <f>VLOOKUP(C3311,Products[],2,FALSE)</f>
        <v>Labels Lite 562</v>
      </c>
      <c r="E3311" s="1" t="str">
        <f>VLOOKUP(Orders[[#This Row],[ProductID]],Products[],3,FALSE)</f>
        <v>Office Supplies</v>
      </c>
      <c r="F3311" s="1" t="s">
        <v>82</v>
      </c>
      <c r="G3311" s="1" t="str">
        <f>_xlfn.XLOOKUP(Orders[[#This Row],[CustomerID]],'Customers'!A:A,'Customers'!E:E)</f>
        <v>consumer</v>
      </c>
      <c r="H3311" s="2">
        <v>45475</v>
      </c>
      <c r="I3311" s="2">
        <v>45486</v>
      </c>
      <c r="J3311">
        <v>11</v>
      </c>
      <c r="K3311">
        <v>2029.45</v>
      </c>
      <c r="L3311">
        <v>0.1</v>
      </c>
      <c r="M3311" s="1" t="s">
        <v>14</v>
      </c>
      <c r="N3311" s="1" t="s">
        <v>34</v>
      </c>
      <c r="O3311" s="1" t="s">
        <v>24</v>
      </c>
      <c r="P3311" s="3">
        <f>Orders[[#This Row],[Quantity]]*Orders[[#This Row],[UnitPrice]]*(1-Orders[[#This Row],[Discount]])</f>
        <v>20091.555</v>
      </c>
      <c r="Q3311" s="1" t="str">
        <f>IF(AND(Orders[[#This Row],[Order Value]]&gt;50000,Orders[[#This Row],[Status]]="Completed"),"Yes","No")</f>
        <v>No</v>
      </c>
      <c r="R3311" s="1" t="str">
        <f>IF(OR(Orders[[#This Row],[Region]]="Dhaka",Orders[[#This Row],[Region]]="Chattogram"),"Priority","Standard")</f>
        <v>Standard</v>
      </c>
      <c r="S3311" s="1" t="str">
        <f>_xlfn.CONCAT(Orders[[#This Row],[OrderID]],Orders[[#This Row],[CustomerID]],Orders[[#This Row],[Order Value]])</f>
        <v>O03483C038720091.555</v>
      </c>
    </row>
    <row r="3312" spans="1:19" hidden="1" x14ac:dyDescent="0.25">
      <c r="A3312" s="1" t="s">
        <v>3735</v>
      </c>
      <c r="B3312" s="1" t="s">
        <v>80</v>
      </c>
      <c r="C3312" s="1" t="s">
        <v>95</v>
      </c>
      <c r="D3312" s="1" t="e">
        <f>VLOOKUP(C3312,Products[],2,FALSE)</f>
        <v>#N/A</v>
      </c>
      <c r="E3312" s="1" t="e">
        <f>VLOOKUP(Orders[[#This Row],[ProductID]],Products[],3,FALSE)</f>
        <v>#N/A</v>
      </c>
      <c r="F3312" s="1" t="s">
        <v>152</v>
      </c>
      <c r="G3312" s="1" t="str">
        <f>_xlfn.XLOOKUP(Orders[[#This Row],[CustomerID]],'Customers'!A:A,'Customers'!E:E)</f>
        <v>SMB</v>
      </c>
      <c r="H3312" s="2">
        <v>45583</v>
      </c>
      <c r="I3312" s="2">
        <v>45585</v>
      </c>
      <c r="J3312">
        <v>7</v>
      </c>
      <c r="K3312">
        <v>1155.6300000000001</v>
      </c>
      <c r="L3312">
        <v>0</v>
      </c>
      <c r="M3312" s="1" t="s">
        <v>14</v>
      </c>
      <c r="N3312" s="1" t="s">
        <v>34</v>
      </c>
      <c r="O3312" s="1" t="s">
        <v>29</v>
      </c>
      <c r="P3312" s="3">
        <f>Orders[[#This Row],[Quantity]]*Orders[[#This Row],[UnitPrice]]*(1-Orders[[#This Row],[Discount]])</f>
        <v>8089.4100000000008</v>
      </c>
      <c r="Q3312" s="1" t="str">
        <f>IF(AND(Orders[[#This Row],[Order Value]]&gt;50000,Orders[[#This Row],[Status]]="Completed"),"Yes","No")</f>
        <v>No</v>
      </c>
      <c r="R3312" s="1" t="str">
        <f>IF(OR(Orders[[#This Row],[Region]]="Dhaka",Orders[[#This Row],[Region]]="Chattogram"),"Priority","Standard")</f>
        <v>Standard</v>
      </c>
      <c r="S3312" s="1" t="str">
        <f>_xlfn.CONCAT(Orders[[#This Row],[OrderID]],Orders[[#This Row],[CustomerID]],Orders[[#This Row],[Order Value]])</f>
        <v>O03718C00838089.41</v>
      </c>
    </row>
    <row r="3313" spans="1:19" x14ac:dyDescent="0.25">
      <c r="A3313" s="1" t="s">
        <v>3736</v>
      </c>
      <c r="B3313" s="1" t="s">
        <v>209</v>
      </c>
      <c r="C3313" s="1" t="s">
        <v>176</v>
      </c>
      <c r="D3313" s="1" t="str">
        <f>VLOOKUP(C3313,Products[],2,FALSE)</f>
        <v>Decor Standard 312 (New)</v>
      </c>
      <c r="E3313" s="1" t="str">
        <f>VLOOKUP(Orders[[#This Row],[ProductID]],Products[],3,FALSE)</f>
        <v>Furniture</v>
      </c>
      <c r="F3313" s="1" t="s">
        <v>42</v>
      </c>
      <c r="G3313" s="1" t="str">
        <f>_xlfn.XLOOKUP(Orders[[#This Row],[CustomerID]],'Customers'!A:A,'Customers'!E:E)</f>
        <v>SMB</v>
      </c>
      <c r="H3313" s="2">
        <v>45423</v>
      </c>
      <c r="I3313" s="2">
        <v>45422</v>
      </c>
      <c r="J3313">
        <v>20</v>
      </c>
      <c r="K3313">
        <v>7107.48</v>
      </c>
      <c r="L3313">
        <v>0.15</v>
      </c>
      <c r="M3313" s="1" t="s">
        <v>14</v>
      </c>
      <c r="N3313" s="1" t="s">
        <v>34</v>
      </c>
      <c r="O3313" s="1" t="s">
        <v>35</v>
      </c>
      <c r="P3313" s="3">
        <f>Orders[[#This Row],[Quantity]]*Orders[[#This Row],[UnitPrice]]*(1-Orders[[#This Row],[Discount]])</f>
        <v>120827.15999999997</v>
      </c>
      <c r="Q3313" s="1" t="str">
        <f>IF(AND(Orders[[#This Row],[Order Value]]&gt;50000,Orders[[#This Row],[Status]]="Completed"),"Yes","No")</f>
        <v>Yes</v>
      </c>
      <c r="R3313" s="1" t="str">
        <f>IF(OR(Orders[[#This Row],[Region]]="Dhaka",Orders[[#This Row],[Region]]="Chattogram"),"Priority","Standard")</f>
        <v>Standard</v>
      </c>
      <c r="S3313" s="1" t="str">
        <f>_xlfn.CONCAT(Orders[[#This Row],[OrderID]],Orders[[#This Row],[CustomerID]],Orders[[#This Row],[Order Value]])</f>
        <v>O02222C0279120827.16</v>
      </c>
    </row>
    <row r="3314" spans="1:19" x14ac:dyDescent="0.25">
      <c r="A3314" s="1" t="s">
        <v>3737</v>
      </c>
      <c r="B3314" s="1" t="s">
        <v>438</v>
      </c>
      <c r="C3314" s="1" t="s">
        <v>27</v>
      </c>
      <c r="D3314" s="1" t="str">
        <f>VLOOKUP(C3314,Products[],2,FALSE)</f>
        <v>Women Eco 225</v>
      </c>
      <c r="E3314" s="1" t="str">
        <f>VLOOKUP(Orders[[#This Row],[ProductID]],Products[],3,FALSE)</f>
        <v>Apparel</v>
      </c>
      <c r="F3314" s="1" t="s">
        <v>59</v>
      </c>
      <c r="G3314" s="1" t="str">
        <f>_xlfn.XLOOKUP(Orders[[#This Row],[CustomerID]],'Customers'!A:A,'Customers'!E:E)</f>
        <v>consumer</v>
      </c>
      <c r="H3314" s="2">
        <v>45913</v>
      </c>
      <c r="I3314" s="2">
        <v>45917</v>
      </c>
      <c r="J3314">
        <v>-15</v>
      </c>
      <c r="K3314">
        <v>5907.52</v>
      </c>
      <c r="L3314">
        <v>0.15</v>
      </c>
      <c r="M3314" s="1" t="s">
        <v>39</v>
      </c>
      <c r="N3314" s="1" t="s">
        <v>28</v>
      </c>
      <c r="O3314" s="1" t="s">
        <v>35</v>
      </c>
      <c r="P3314" s="3">
        <f>Orders[[#This Row],[Quantity]]*Orders[[#This Row],[UnitPrice]]*(1-Orders[[#This Row],[Discount]])</f>
        <v>-75320.88</v>
      </c>
      <c r="Q3314" s="1" t="str">
        <f>IF(AND(Orders[[#This Row],[Order Value]]&gt;50000,Orders[[#This Row],[Status]]="Completed"),"Yes","No")</f>
        <v>No</v>
      </c>
      <c r="R3314" s="1" t="str">
        <f>IF(OR(Orders[[#This Row],[Region]]="Dhaka",Orders[[#This Row],[Region]]="Chattogram"),"Priority","Standard")</f>
        <v>Standard</v>
      </c>
      <c r="S3314" s="1" t="str">
        <f>_xlfn.CONCAT(Orders[[#This Row],[OrderID]],Orders[[#This Row],[CustomerID]],Orders[[#This Row],[Order Value]])</f>
        <v>O00193C0176-75320.88</v>
      </c>
    </row>
    <row r="3315" spans="1:19" x14ac:dyDescent="0.25">
      <c r="A3315" s="1" t="s">
        <v>3738</v>
      </c>
      <c r="B3315" s="1" t="s">
        <v>672</v>
      </c>
      <c r="C3315" s="1" t="s">
        <v>178</v>
      </c>
      <c r="D3315" s="1" t="str">
        <f>VLOOKUP(C3315,Products[],2,FALSE)</f>
        <v>Personal Care Mini 570</v>
      </c>
      <c r="E3315" s="1" t="str">
        <f>VLOOKUP(Orders[[#This Row],[ProductID]],Products[],3,FALSE)</f>
        <v>Groceries</v>
      </c>
      <c r="F3315" s="1" t="s">
        <v>13</v>
      </c>
      <c r="G3315" s="1" t="str">
        <f>_xlfn.XLOOKUP(Orders[[#This Row],[CustomerID]],'Customers'!A:A,'Customers'!E:E)</f>
        <v>SMB</v>
      </c>
      <c r="H3315" s="2">
        <v>45974</v>
      </c>
      <c r="I3315" s="2">
        <v>45976</v>
      </c>
      <c r="J3315">
        <v>21</v>
      </c>
      <c r="K3315">
        <v>866.54</v>
      </c>
      <c r="L3315">
        <v>0</v>
      </c>
      <c r="M3315" s="1" t="s">
        <v>39</v>
      </c>
      <c r="N3315" s="1" t="s">
        <v>28</v>
      </c>
      <c r="O3315" s="1" t="s">
        <v>24</v>
      </c>
      <c r="P3315" s="3">
        <f>Orders[[#This Row],[Quantity]]*Orders[[#This Row],[UnitPrice]]*(1-Orders[[#This Row],[Discount]])</f>
        <v>18197.34</v>
      </c>
      <c r="Q3315" s="1" t="str">
        <f>IF(AND(Orders[[#This Row],[Order Value]]&gt;50000,Orders[[#This Row],[Status]]="Completed"),"Yes","No")</f>
        <v>No</v>
      </c>
      <c r="R3315" s="1" t="str">
        <f>IF(OR(Orders[[#This Row],[Region]]="Dhaka",Orders[[#This Row],[Region]]="Chattogram"),"Priority","Standard")</f>
        <v>Standard</v>
      </c>
      <c r="S3315" s="1" t="str">
        <f>_xlfn.CONCAT(Orders[[#This Row],[OrderID]],Orders[[#This Row],[CustomerID]],Orders[[#This Row],[Order Value]])</f>
        <v>O01929C003618197.34</v>
      </c>
    </row>
    <row r="3316" spans="1:19" x14ac:dyDescent="0.25">
      <c r="A3316" s="1" t="s">
        <v>3739</v>
      </c>
      <c r="B3316" s="1" t="s">
        <v>1164</v>
      </c>
      <c r="C3316" s="1" t="s">
        <v>104</v>
      </c>
      <c r="D3316" s="1" t="str">
        <f>VLOOKUP(C3316,Products[],2,FALSE)</f>
        <v>Audio Prime 238</v>
      </c>
      <c r="E3316" s="1" t="str">
        <f>VLOOKUP(Orders[[#This Row],[ProductID]],Products[],3,FALSE)</f>
        <v>Electronics</v>
      </c>
      <c r="F3316" s="1" t="s">
        <v>47</v>
      </c>
      <c r="G3316" s="1" t="str">
        <f>_xlfn.XLOOKUP(Orders[[#This Row],[CustomerID]],'Customers'!A:A,'Customers'!E:E)</f>
        <v>Home Office</v>
      </c>
      <c r="H3316" s="2">
        <v>45562</v>
      </c>
      <c r="I3316" s="2">
        <v>45560</v>
      </c>
      <c r="J3316">
        <v>6</v>
      </c>
      <c r="K3316">
        <v>6615.72</v>
      </c>
      <c r="L3316">
        <v>0.05</v>
      </c>
      <c r="M3316" s="1" t="s">
        <v>20</v>
      </c>
      <c r="N3316" s="1" t="s">
        <v>28</v>
      </c>
      <c r="O3316" s="1" t="s">
        <v>24</v>
      </c>
      <c r="P3316" s="3">
        <f>Orders[[#This Row],[Quantity]]*Orders[[#This Row],[UnitPrice]]*(1-Orders[[#This Row],[Discount]])</f>
        <v>37709.603999999999</v>
      </c>
      <c r="Q3316" s="1" t="str">
        <f>IF(AND(Orders[[#This Row],[Order Value]]&gt;50000,Orders[[#This Row],[Status]]="Completed"),"Yes","No")</f>
        <v>No</v>
      </c>
      <c r="R3316" s="1" t="str">
        <f>IF(OR(Orders[[#This Row],[Region]]="Dhaka",Orders[[#This Row],[Region]]="Chattogram"),"Priority","Standard")</f>
        <v>Priority</v>
      </c>
      <c r="S3316" s="1" t="str">
        <f>_xlfn.CONCAT(Orders[[#This Row],[OrderID]],Orders[[#This Row],[CustomerID]],Orders[[#This Row],[Order Value]])</f>
        <v>O05313C002937709.604</v>
      </c>
    </row>
    <row r="3317" spans="1:19" hidden="1" x14ac:dyDescent="0.25">
      <c r="A3317" s="1" t="s">
        <v>3740</v>
      </c>
      <c r="B3317" s="1" t="s">
        <v>259</v>
      </c>
      <c r="C3317" s="1" t="s">
        <v>221</v>
      </c>
      <c r="D3317" s="1" t="e">
        <f>VLOOKUP(C3317,Products[],2,FALSE)</f>
        <v>#N/A</v>
      </c>
      <c r="E3317" s="1" t="e">
        <f>VLOOKUP(Orders[[#This Row],[ProductID]],Products[],3,FALSE)</f>
        <v>#N/A</v>
      </c>
      <c r="F3317" s="1" t="s">
        <v>47</v>
      </c>
      <c r="G3317" s="1" t="str">
        <f>_xlfn.XLOOKUP(Orders[[#This Row],[CustomerID]],'Customers'!A:A,'Customers'!E:E)</f>
        <v>Corporate</v>
      </c>
      <c r="H3317" s="2">
        <v>45788</v>
      </c>
      <c r="I3317" s="2">
        <v>45797</v>
      </c>
      <c r="J3317">
        <v>20</v>
      </c>
      <c r="K3317">
        <v>6360.16</v>
      </c>
      <c r="L3317">
        <v>0</v>
      </c>
      <c r="M3317" s="1" t="s">
        <v>14</v>
      </c>
      <c r="N3317" s="1" t="s">
        <v>28</v>
      </c>
      <c r="O3317" s="1" t="s">
        <v>29</v>
      </c>
      <c r="P3317" s="3">
        <f>Orders[[#This Row],[Quantity]]*Orders[[#This Row],[UnitPrice]]*(1-Orders[[#This Row],[Discount]])</f>
        <v>127203.2</v>
      </c>
      <c r="Q3317" s="1" t="str">
        <f>IF(AND(Orders[[#This Row],[Order Value]]&gt;50000,Orders[[#This Row],[Status]]="Completed"),"Yes","No")</f>
        <v>No</v>
      </c>
      <c r="R3317" s="1" t="str">
        <f>IF(OR(Orders[[#This Row],[Region]]="Dhaka",Orders[[#This Row],[Region]]="Chattogram"),"Priority","Standard")</f>
        <v>Standard</v>
      </c>
      <c r="S3317" s="1" t="str">
        <f>_xlfn.CONCAT(Orders[[#This Row],[OrderID]],Orders[[#This Row],[CustomerID]],Orders[[#This Row],[Order Value]])</f>
        <v>O01138C0030127203.2</v>
      </c>
    </row>
    <row r="3318" spans="1:19" x14ac:dyDescent="0.25">
      <c r="A3318" s="1" t="s">
        <v>3741</v>
      </c>
      <c r="B3318" s="1" t="s">
        <v>1291</v>
      </c>
      <c r="C3318" s="1" t="s">
        <v>22</v>
      </c>
      <c r="D3318" s="1" t="str">
        <f>VLOOKUP(C3318,Products[],2,FALSE)</f>
        <v>Laptops Lite 159</v>
      </c>
      <c r="E3318" s="1" t="str">
        <f>VLOOKUP(Orders[[#This Row],[ProductID]],Products[],3,FALSE)</f>
        <v>Electronics</v>
      </c>
      <c r="F3318" s="1" t="s">
        <v>105</v>
      </c>
      <c r="G3318" s="1" t="str">
        <f>_xlfn.XLOOKUP(Orders[[#This Row],[CustomerID]],'Customers'!A:A,'Customers'!E:E)</f>
        <v>Home Office</v>
      </c>
      <c r="H3318" s="2">
        <v>45613</v>
      </c>
      <c r="I3318" s="2">
        <v>45615</v>
      </c>
      <c r="J3318">
        <v>4</v>
      </c>
      <c r="K3318">
        <v>824.62</v>
      </c>
      <c r="L3318">
        <v>0</v>
      </c>
      <c r="M3318" s="1" t="s">
        <v>52</v>
      </c>
      <c r="N3318" s="1" t="s">
        <v>34</v>
      </c>
      <c r="O3318" s="1" t="s">
        <v>29</v>
      </c>
      <c r="P3318" s="3">
        <f>Orders[[#This Row],[Quantity]]*Orders[[#This Row],[UnitPrice]]*(1-Orders[[#This Row],[Discount]])</f>
        <v>3298.48</v>
      </c>
      <c r="Q3318" s="1" t="str">
        <f>IF(AND(Orders[[#This Row],[Order Value]]&gt;50000,Orders[[#This Row],[Status]]="Completed"),"Yes","No")</f>
        <v>No</v>
      </c>
      <c r="R3318" s="1" t="str">
        <f>IF(OR(Orders[[#This Row],[Region]]="Dhaka",Orders[[#This Row],[Region]]="Chattogram"),"Priority","Standard")</f>
        <v>Priority</v>
      </c>
      <c r="S3318" s="1" t="str">
        <f>_xlfn.CONCAT(Orders[[#This Row],[OrderID]],Orders[[#This Row],[CustomerID]],Orders[[#This Row],[Order Value]])</f>
        <v>O00230C03083298.48</v>
      </c>
    </row>
    <row r="3319" spans="1:19" x14ac:dyDescent="0.25">
      <c r="A3319" s="1" t="s">
        <v>3742</v>
      </c>
      <c r="B3319" s="1" t="s">
        <v>1224</v>
      </c>
      <c r="C3319" s="1" t="s">
        <v>50</v>
      </c>
      <c r="D3319" s="1" t="str">
        <f>VLOOKUP(C3319,Products[],2,FALSE)</f>
        <v>Kids Pro 311</v>
      </c>
      <c r="E3319" s="1" t="str">
        <f>VLOOKUP(Orders[[#This Row],[ProductID]],Products[],3,FALSE)</f>
        <v>Apparel</v>
      </c>
      <c r="F3319" s="1" t="s">
        <v>47</v>
      </c>
      <c r="G3319" s="1" t="str">
        <f>_xlfn.XLOOKUP(Orders[[#This Row],[CustomerID]],'Customers'!A:A,'Customers'!E:E)</f>
        <v>consumer</v>
      </c>
      <c r="H3319" s="2">
        <v>45934</v>
      </c>
      <c r="I3319" s="2">
        <v>45947</v>
      </c>
      <c r="J3319">
        <v>8</v>
      </c>
      <c r="K3319">
        <v>4974.4799999999996</v>
      </c>
      <c r="L3319">
        <v>0.05</v>
      </c>
      <c r="M3319" s="1" t="s">
        <v>14</v>
      </c>
      <c r="N3319" s="1" t="s">
        <v>34</v>
      </c>
      <c r="O3319" s="1" t="s">
        <v>35</v>
      </c>
      <c r="P3319" s="3">
        <f>Orders[[#This Row],[Quantity]]*Orders[[#This Row],[UnitPrice]]*(1-Orders[[#This Row],[Discount]])</f>
        <v>37806.047999999995</v>
      </c>
      <c r="Q3319" s="1" t="str">
        <f>IF(AND(Orders[[#This Row],[Order Value]]&gt;50000,Orders[[#This Row],[Status]]="Completed"),"Yes","No")</f>
        <v>No</v>
      </c>
      <c r="R3319" s="1" t="str">
        <f>IF(OR(Orders[[#This Row],[Region]]="Dhaka",Orders[[#This Row],[Region]]="Chattogram"),"Priority","Standard")</f>
        <v>Standard</v>
      </c>
      <c r="S3319" s="1" t="str">
        <f>_xlfn.CONCAT(Orders[[#This Row],[OrderID]],Orders[[#This Row],[CustomerID]],Orders[[#This Row],[Order Value]])</f>
        <v>O01242C007137806.048</v>
      </c>
    </row>
    <row r="3320" spans="1:19" x14ac:dyDescent="0.25">
      <c r="A3320" s="1" t="s">
        <v>3743</v>
      </c>
      <c r="B3320" s="1" t="s">
        <v>839</v>
      </c>
      <c r="C3320" s="1" t="s">
        <v>121</v>
      </c>
      <c r="D3320" s="1" t="str">
        <f>VLOOKUP(C3320,Products[],2,FALSE)</f>
        <v>Storage Max 865</v>
      </c>
      <c r="E3320" s="1" t="str">
        <f>VLOOKUP(Orders[[#This Row],[ProductID]],Products[],3,FALSE)</f>
        <v>Furniture</v>
      </c>
      <c r="F3320" s="1" t="s">
        <v>63</v>
      </c>
      <c r="G3320" s="1" t="str">
        <f>_xlfn.XLOOKUP(Orders[[#This Row],[CustomerID]],'Customers'!A:A,'Customers'!E:E)</f>
        <v>consumer</v>
      </c>
      <c r="H3320" s="2">
        <v>45617</v>
      </c>
      <c r="I3320" s="2">
        <v>45628</v>
      </c>
      <c r="J3320">
        <v>1</v>
      </c>
      <c r="K3320">
        <v>5284.21</v>
      </c>
      <c r="L3320">
        <v>0</v>
      </c>
      <c r="M3320" s="1" t="s">
        <v>52</v>
      </c>
      <c r="N3320" s="1" t="s">
        <v>84</v>
      </c>
      <c r="O3320" s="1" t="s">
        <v>24</v>
      </c>
      <c r="P3320" s="3">
        <f>Orders[[#This Row],[Quantity]]*Orders[[#This Row],[UnitPrice]]*(1-Orders[[#This Row],[Discount]])</f>
        <v>5284.21</v>
      </c>
      <c r="Q3320" s="1" t="str">
        <f>IF(AND(Orders[[#This Row],[Order Value]]&gt;50000,Orders[[#This Row],[Status]]="Completed"),"Yes","No")</f>
        <v>No</v>
      </c>
      <c r="R3320" s="1" t="str">
        <f>IF(OR(Orders[[#This Row],[Region]]="Dhaka",Orders[[#This Row],[Region]]="Chattogram"),"Priority","Standard")</f>
        <v>Priority</v>
      </c>
      <c r="S3320" s="1" t="str">
        <f>_xlfn.CONCAT(Orders[[#This Row],[OrderID]],Orders[[#This Row],[CustomerID]],Orders[[#This Row],[Order Value]])</f>
        <v>O00598C03875284.21</v>
      </c>
    </row>
    <row r="3321" spans="1:19" x14ac:dyDescent="0.25">
      <c r="A3321" s="1" t="s">
        <v>3744</v>
      </c>
      <c r="B3321" s="1" t="s">
        <v>326</v>
      </c>
      <c r="C3321" s="1" t="s">
        <v>230</v>
      </c>
      <c r="D3321" s="1" t="str">
        <f>VLOOKUP(C3321,Products[],2,FALSE)</f>
        <v>Footwear Eco 532</v>
      </c>
      <c r="E3321" s="1" t="str">
        <f>VLOOKUP(Orders[[#This Row],[ProductID]],Products[],3,FALSE)</f>
        <v>Apparel</v>
      </c>
      <c r="F3321" s="1" t="s">
        <v>47</v>
      </c>
      <c r="G3321" s="1" t="str">
        <f>_xlfn.XLOOKUP(Orders[[#This Row],[CustomerID]],'Customers'!A:A,'Customers'!E:E)</f>
        <v>SMB</v>
      </c>
      <c r="H3321" s="2">
        <v>46016</v>
      </c>
      <c r="I3321" s="2">
        <v>46023</v>
      </c>
      <c r="J3321">
        <v>15</v>
      </c>
      <c r="K3321">
        <v>1102.5899999999999</v>
      </c>
      <c r="L3321">
        <v>0.1</v>
      </c>
      <c r="M3321" s="1" t="s">
        <v>20</v>
      </c>
      <c r="N3321" s="1" t="s">
        <v>34</v>
      </c>
      <c r="O3321" s="1" t="s">
        <v>21</v>
      </c>
      <c r="P3321" s="3">
        <f>Orders[[#This Row],[Quantity]]*Orders[[#This Row],[UnitPrice]]*(1-Orders[[#This Row],[Discount]])</f>
        <v>14884.964999999998</v>
      </c>
      <c r="Q3321" s="1" t="str">
        <f>IF(AND(Orders[[#This Row],[Order Value]]&gt;50000,Orders[[#This Row],[Status]]="Completed"),"Yes","No")</f>
        <v>No</v>
      </c>
      <c r="R3321" s="1" t="str">
        <f>IF(OR(Orders[[#This Row],[Region]]="Dhaka",Orders[[#This Row],[Region]]="Chattogram"),"Priority","Standard")</f>
        <v>Priority</v>
      </c>
      <c r="S3321" s="1" t="str">
        <f>_xlfn.CONCAT(Orders[[#This Row],[OrderID]],Orders[[#This Row],[CustomerID]],Orders[[#This Row],[Order Value]])</f>
        <v>O00155C002214884.965</v>
      </c>
    </row>
    <row r="3322" spans="1:19" x14ac:dyDescent="0.25">
      <c r="A3322" s="1" t="s">
        <v>3745</v>
      </c>
      <c r="B3322" s="1" t="s">
        <v>575</v>
      </c>
      <c r="C3322" s="1" t="s">
        <v>12</v>
      </c>
      <c r="D3322" s="1" t="str">
        <f>VLOOKUP(C3322,Products[],2,FALSE)</f>
        <v>Beverages Plus 578</v>
      </c>
      <c r="E3322" s="1" t="str">
        <f>VLOOKUP(Orders[[#This Row],[ProductID]],Products[],3,FALSE)</f>
        <v>Groceries</v>
      </c>
      <c r="F3322" s="1" t="s">
        <v>47</v>
      </c>
      <c r="G3322" s="1" t="str">
        <f>_xlfn.XLOOKUP(Orders[[#This Row],[CustomerID]],'Customers'!A:A,'Customers'!E:E)</f>
        <v>consumer</v>
      </c>
      <c r="H3322" s="2">
        <v>45344</v>
      </c>
      <c r="I3322" s="2">
        <v>45355</v>
      </c>
      <c r="J3322">
        <v>21</v>
      </c>
      <c r="K3322">
        <v>7057.8</v>
      </c>
      <c r="L3322">
        <v>0.05</v>
      </c>
      <c r="M3322" s="1" t="s">
        <v>43</v>
      </c>
      <c r="N3322" s="1" t="s">
        <v>34</v>
      </c>
      <c r="O3322" s="1" t="s">
        <v>35</v>
      </c>
      <c r="P3322" s="3">
        <f>Orders[[#This Row],[Quantity]]*Orders[[#This Row],[UnitPrice]]*(1-Orders[[#This Row],[Discount]])</f>
        <v>140803.11000000002</v>
      </c>
      <c r="Q3322" s="1" t="str">
        <f>IF(AND(Orders[[#This Row],[Order Value]]&gt;50000,Orders[[#This Row],[Status]]="Completed"),"Yes","No")</f>
        <v>Yes</v>
      </c>
      <c r="R3322" s="1" t="str">
        <f>IF(OR(Orders[[#This Row],[Region]]="Dhaka",Orders[[#This Row],[Region]]="Chattogram"),"Priority","Standard")</f>
        <v>Standard</v>
      </c>
      <c r="S3322" s="1" t="str">
        <f>_xlfn.CONCAT(Orders[[#This Row],[OrderID]],Orders[[#This Row],[CustomerID]],Orders[[#This Row],[Order Value]])</f>
        <v>O05551C0299140803.11</v>
      </c>
    </row>
    <row r="3323" spans="1:19" x14ac:dyDescent="0.25">
      <c r="A3323" s="1" t="s">
        <v>3746</v>
      </c>
      <c r="B3323" s="1" t="s">
        <v>1387</v>
      </c>
      <c r="C3323" s="1" t="s">
        <v>176</v>
      </c>
      <c r="D3323" s="1" t="str">
        <f>VLOOKUP(C3323,Products[],2,FALSE)</f>
        <v>Decor Standard 312 (New)</v>
      </c>
      <c r="E3323" s="1" t="str">
        <f>VLOOKUP(Orders[[#This Row],[ProductID]],Products[],3,FALSE)</f>
        <v>Furniture</v>
      </c>
      <c r="F3323" s="1" t="s">
        <v>23</v>
      </c>
      <c r="G3323" s="1" t="str">
        <f>_xlfn.XLOOKUP(Orders[[#This Row],[CustomerID]],'Customers'!A:A,'Customers'!E:E)</f>
        <v>Corporate</v>
      </c>
      <c r="H3323" s="2">
        <v>45485</v>
      </c>
      <c r="I3323" s="2">
        <v>45494</v>
      </c>
      <c r="J3323">
        <v>9</v>
      </c>
      <c r="K3323">
        <v>7662.36</v>
      </c>
      <c r="L3323">
        <v>0.2</v>
      </c>
      <c r="M3323" s="1" t="s">
        <v>52</v>
      </c>
      <c r="N3323" s="1" t="s">
        <v>84</v>
      </c>
      <c r="O3323" s="1" t="s">
        <v>21</v>
      </c>
      <c r="P3323" s="3">
        <f>Orders[[#This Row],[Quantity]]*Orders[[#This Row],[UnitPrice]]*(1-Orders[[#This Row],[Discount]])</f>
        <v>55168.991999999998</v>
      </c>
      <c r="Q3323" s="1" t="str">
        <f>IF(AND(Orders[[#This Row],[Order Value]]&gt;50000,Orders[[#This Row],[Status]]="Completed"),"Yes","No")</f>
        <v>No</v>
      </c>
      <c r="R3323" s="1" t="str">
        <f>IF(OR(Orders[[#This Row],[Region]]="Dhaka",Orders[[#This Row],[Region]]="Chattogram"),"Priority","Standard")</f>
        <v>Priority</v>
      </c>
      <c r="S3323" s="1" t="str">
        <f>_xlfn.CONCAT(Orders[[#This Row],[OrderID]],Orders[[#This Row],[CustomerID]],Orders[[#This Row],[Order Value]])</f>
        <v>O03476C004455168.992</v>
      </c>
    </row>
    <row r="3324" spans="1:19" x14ac:dyDescent="0.25">
      <c r="A3324" s="1" t="s">
        <v>3747</v>
      </c>
      <c r="B3324" s="1" t="s">
        <v>552</v>
      </c>
      <c r="C3324" s="1" t="s">
        <v>201</v>
      </c>
      <c r="D3324" s="1" t="str">
        <f>VLOOKUP(C3324,Products[],2,FALSE)</f>
        <v>Men Lite 154 (New)</v>
      </c>
      <c r="E3324" s="1" t="str">
        <f>VLOOKUP(Orders[[#This Row],[ProductID]],Products[],3,FALSE)</f>
        <v>Apparel</v>
      </c>
      <c r="F3324" s="1" t="s">
        <v>59</v>
      </c>
      <c r="G3324" s="1" t="str">
        <f>_xlfn.XLOOKUP(Orders[[#This Row],[CustomerID]],'Customers'!A:A,'Customers'!E:E)</f>
        <v>Corporate</v>
      </c>
      <c r="H3324" s="2">
        <v>45768</v>
      </c>
      <c r="I3324" s="2">
        <v>45768</v>
      </c>
      <c r="J3324">
        <v>17</v>
      </c>
      <c r="K3324">
        <v>5249.34</v>
      </c>
      <c r="L3324">
        <v>0.05</v>
      </c>
      <c r="M3324" s="1" t="s">
        <v>43</v>
      </c>
      <c r="N3324" s="1" t="s">
        <v>34</v>
      </c>
      <c r="O3324" s="1" t="s">
        <v>24</v>
      </c>
      <c r="P3324" s="3">
        <f>Orders[[#This Row],[Quantity]]*Orders[[#This Row],[UnitPrice]]*(1-Orders[[#This Row],[Discount]])</f>
        <v>84776.841</v>
      </c>
      <c r="Q3324" s="1" t="str">
        <f>IF(AND(Orders[[#This Row],[Order Value]]&gt;50000,Orders[[#This Row],[Status]]="Completed"),"Yes","No")</f>
        <v>Yes</v>
      </c>
      <c r="R3324" s="1" t="str">
        <f>IF(OR(Orders[[#This Row],[Region]]="Dhaka",Orders[[#This Row],[Region]]="Chattogram"),"Priority","Standard")</f>
        <v>Standard</v>
      </c>
      <c r="S3324" s="1" t="str">
        <f>_xlfn.CONCAT(Orders[[#This Row],[OrderID]],Orders[[#This Row],[CustomerID]],Orders[[#This Row],[Order Value]])</f>
        <v>O01206C001684776.841</v>
      </c>
    </row>
    <row r="3325" spans="1:19" x14ac:dyDescent="0.25">
      <c r="A3325" s="1" t="s">
        <v>3748</v>
      </c>
      <c r="B3325" s="1" t="s">
        <v>1419</v>
      </c>
      <c r="C3325" s="1" t="s">
        <v>148</v>
      </c>
      <c r="D3325" s="1" t="str">
        <f>VLOOKUP(C3325,Products[],2,FALSE)</f>
        <v>Audio Classic 927</v>
      </c>
      <c r="E3325" s="1" t="str">
        <f>VLOOKUP(Orders[[#This Row],[ProductID]],Products[],3,FALSE)</f>
        <v>Electronics</v>
      </c>
      <c r="F3325" s="1" t="s">
        <v>82</v>
      </c>
      <c r="G3325" s="1" t="str">
        <f>_xlfn.XLOOKUP(Orders[[#This Row],[CustomerID]],'Customers'!A:A,'Customers'!E:E)</f>
        <v>Corporate</v>
      </c>
      <c r="H3325" s="2">
        <v>45992</v>
      </c>
      <c r="I3325" s="2">
        <v>45993</v>
      </c>
      <c r="J3325">
        <v>13</v>
      </c>
      <c r="K3325">
        <v>6496.54</v>
      </c>
      <c r="L3325">
        <v>0.15</v>
      </c>
      <c r="M3325" s="1" t="s">
        <v>43</v>
      </c>
      <c r="N3325" s="1" t="s">
        <v>15</v>
      </c>
      <c r="O3325" s="1" t="s">
        <v>35</v>
      </c>
      <c r="P3325" s="3">
        <f>Orders[[#This Row],[Quantity]]*Orders[[#This Row],[UnitPrice]]*(1-Orders[[#This Row],[Discount]])</f>
        <v>71786.767000000007</v>
      </c>
      <c r="Q3325" s="1" t="str">
        <f>IF(AND(Orders[[#This Row],[Order Value]]&gt;50000,Orders[[#This Row],[Status]]="Completed"),"Yes","No")</f>
        <v>No</v>
      </c>
      <c r="R3325" s="1" t="str">
        <f>IF(OR(Orders[[#This Row],[Region]]="Dhaka",Orders[[#This Row],[Region]]="Chattogram"),"Priority","Standard")</f>
        <v>Standard</v>
      </c>
      <c r="S3325" s="1" t="str">
        <f>_xlfn.CONCAT(Orders[[#This Row],[OrderID]],Orders[[#This Row],[CustomerID]],Orders[[#This Row],[Order Value]])</f>
        <v>O03067C040171786.767</v>
      </c>
    </row>
    <row r="3326" spans="1:19" x14ac:dyDescent="0.25">
      <c r="A3326" s="1" t="s">
        <v>3749</v>
      </c>
      <c r="B3326" s="1" t="s">
        <v>656</v>
      </c>
      <c r="C3326" s="1" t="s">
        <v>157</v>
      </c>
      <c r="D3326" s="1" t="str">
        <f>VLOOKUP(C3326,Products[],2,FALSE)</f>
        <v>Snacks Deluxe 862</v>
      </c>
      <c r="E3326" s="1" t="str">
        <f>VLOOKUP(Orders[[#This Row],[ProductID]],Products[],3,FALSE)</f>
        <v>Groceries</v>
      </c>
      <c r="F3326" s="1" t="s">
        <v>59</v>
      </c>
      <c r="G3326" s="1" t="str">
        <f>_xlfn.XLOOKUP(Orders[[#This Row],[CustomerID]],'Customers'!A:A,'Customers'!E:E)</f>
        <v>Consumer</v>
      </c>
      <c r="H3326" s="2">
        <v>45339</v>
      </c>
      <c r="I3326" s="2">
        <v>45349</v>
      </c>
      <c r="J3326">
        <v>23</v>
      </c>
      <c r="K3326">
        <v>3588.2</v>
      </c>
      <c r="L3326">
        <v>0</v>
      </c>
      <c r="M3326" s="1" t="s">
        <v>43</v>
      </c>
      <c r="N3326" s="1" t="s">
        <v>34</v>
      </c>
      <c r="O3326" s="1" t="s">
        <v>21</v>
      </c>
      <c r="P3326" s="3">
        <f>Orders[[#This Row],[Quantity]]*Orders[[#This Row],[UnitPrice]]*(1-Orders[[#This Row],[Discount]])</f>
        <v>82528.599999999991</v>
      </c>
      <c r="Q3326" s="1" t="str">
        <f>IF(AND(Orders[[#This Row],[Order Value]]&gt;50000,Orders[[#This Row],[Status]]="Completed"),"Yes","No")</f>
        <v>Yes</v>
      </c>
      <c r="R3326" s="1" t="str">
        <f>IF(OR(Orders[[#This Row],[Region]]="Dhaka",Orders[[#This Row],[Region]]="Chattogram"),"Priority","Standard")</f>
        <v>Standard</v>
      </c>
      <c r="S3326" s="1" t="str">
        <f>_xlfn.CONCAT(Orders[[#This Row],[OrderID]],Orders[[#This Row],[CustomerID]],Orders[[#This Row],[Order Value]])</f>
        <v>O04905C006082528.6</v>
      </c>
    </row>
    <row r="3327" spans="1:19" x14ac:dyDescent="0.25">
      <c r="A3327" s="1" t="s">
        <v>3750</v>
      </c>
      <c r="B3327" s="1" t="s">
        <v>632</v>
      </c>
      <c r="C3327" s="1" t="s">
        <v>104</v>
      </c>
      <c r="D3327" s="1" t="str">
        <f>VLOOKUP(C3327,Products[],2,FALSE)</f>
        <v>Audio Prime 238</v>
      </c>
      <c r="E3327" s="1" t="str">
        <f>VLOOKUP(Orders[[#This Row],[ProductID]],Products[],3,FALSE)</f>
        <v>Electronics</v>
      </c>
      <c r="F3327" s="1" t="s">
        <v>63</v>
      </c>
      <c r="G3327" s="1" t="str">
        <f>_xlfn.XLOOKUP(Orders[[#This Row],[CustomerID]],'Customers'!A:A,'Customers'!E:E)</f>
        <v>Home Office</v>
      </c>
      <c r="H3327" s="2">
        <v>45999</v>
      </c>
      <c r="I3327" s="2">
        <v>45999</v>
      </c>
      <c r="J3327">
        <v>2</v>
      </c>
      <c r="K3327">
        <v>6624.7</v>
      </c>
      <c r="L3327">
        <v>0</v>
      </c>
      <c r="M3327" s="1" t="s">
        <v>14</v>
      </c>
      <c r="N3327" s="1" t="s">
        <v>34</v>
      </c>
      <c r="O3327" s="1" t="s">
        <v>24</v>
      </c>
      <c r="P3327" s="3">
        <f>Orders[[#This Row],[Quantity]]*Orders[[#This Row],[UnitPrice]]*(1-Orders[[#This Row],[Discount]])</f>
        <v>13249.4</v>
      </c>
      <c r="Q3327" s="1" t="str">
        <f>IF(AND(Orders[[#This Row],[Order Value]]&gt;50000,Orders[[#This Row],[Status]]="Completed"),"Yes","No")</f>
        <v>No</v>
      </c>
      <c r="R3327" s="1" t="str">
        <f>IF(OR(Orders[[#This Row],[Region]]="Dhaka",Orders[[#This Row],[Region]]="Chattogram"),"Priority","Standard")</f>
        <v>Standard</v>
      </c>
      <c r="S3327" s="1" t="str">
        <f>_xlfn.CONCAT(Orders[[#This Row],[OrderID]],Orders[[#This Row],[CustomerID]],Orders[[#This Row],[Order Value]])</f>
        <v>O05027C036113249.4</v>
      </c>
    </row>
    <row r="3328" spans="1:19" x14ac:dyDescent="0.25">
      <c r="A3328" s="1" t="s">
        <v>3751</v>
      </c>
      <c r="B3328" s="1" t="s">
        <v>294</v>
      </c>
      <c r="C3328" s="1" t="s">
        <v>68</v>
      </c>
      <c r="D3328" s="1" t="str">
        <f>VLOOKUP(C3328,Products[],2,FALSE)</f>
        <v>Tables Prime 385</v>
      </c>
      <c r="E3328" s="1" t="str">
        <f>VLOOKUP(Orders[[#This Row],[ProductID]],Products[],3,FALSE)</f>
        <v>Furniture</v>
      </c>
      <c r="F3328" s="1" t="s">
        <v>47</v>
      </c>
      <c r="G3328" s="1" t="str">
        <f>_xlfn.XLOOKUP(Orders[[#This Row],[CustomerID]],'Customers'!A:A,'Customers'!E:E)</f>
        <v>Home Office</v>
      </c>
      <c r="H3328" s="2">
        <v>45779</v>
      </c>
      <c r="I3328" s="2">
        <v>45779</v>
      </c>
      <c r="J3328">
        <v>4</v>
      </c>
      <c r="K3328">
        <v>2273.6999999999998</v>
      </c>
      <c r="L3328">
        <v>0.15</v>
      </c>
      <c r="M3328" s="1" t="s">
        <v>39</v>
      </c>
      <c r="N3328" s="1" t="s">
        <v>34</v>
      </c>
      <c r="O3328" s="1" t="s">
        <v>21</v>
      </c>
      <c r="P3328" s="3">
        <f>Orders[[#This Row],[Quantity]]*Orders[[#This Row],[UnitPrice]]*(1-Orders[[#This Row],[Discount]])</f>
        <v>7730.579999999999</v>
      </c>
      <c r="Q3328" s="1" t="str">
        <f>IF(AND(Orders[[#This Row],[Order Value]]&gt;50000,Orders[[#This Row],[Status]]="Completed"),"Yes","No")</f>
        <v>No</v>
      </c>
      <c r="R3328" s="1" t="str">
        <f>IF(OR(Orders[[#This Row],[Region]]="Dhaka",Orders[[#This Row],[Region]]="Chattogram"),"Priority","Standard")</f>
        <v>Standard</v>
      </c>
      <c r="S3328" s="1" t="str">
        <f>_xlfn.CONCAT(Orders[[#This Row],[OrderID]],Orders[[#This Row],[CustomerID]],Orders[[#This Row],[Order Value]])</f>
        <v>O00234C04047730.58</v>
      </c>
    </row>
    <row r="3329" spans="1:19" x14ac:dyDescent="0.25">
      <c r="A3329" s="1" t="s">
        <v>3752</v>
      </c>
      <c r="B3329" s="1" t="s">
        <v>274</v>
      </c>
      <c r="C3329" s="1" t="s">
        <v>76</v>
      </c>
      <c r="D3329" s="1" t="str">
        <f>VLOOKUP(C3329,Products[],2,FALSE)</f>
        <v>Mobile Accessories Mini 994</v>
      </c>
      <c r="E3329" s="1" t="str">
        <f>VLOOKUP(Orders[[#This Row],[ProductID]],Products[],3,FALSE)</f>
        <v>Electronics</v>
      </c>
      <c r="F3329" s="1" t="s">
        <v>79</v>
      </c>
      <c r="G3329" s="1" t="str">
        <f>_xlfn.XLOOKUP(Orders[[#This Row],[CustomerID]],'Customers'!A:A,'Customers'!E:E)</f>
        <v>SMB</v>
      </c>
      <c r="H3329" s="2">
        <v>45416</v>
      </c>
      <c r="I3329" s="2">
        <v>45425</v>
      </c>
      <c r="J3329">
        <v>13</v>
      </c>
      <c r="K3329">
        <v>7856.27</v>
      </c>
      <c r="L3329">
        <v>0.1</v>
      </c>
      <c r="M3329" s="1" t="s">
        <v>20</v>
      </c>
      <c r="N3329" s="1" t="s">
        <v>34</v>
      </c>
      <c r="O3329" s="1" t="s">
        <v>29</v>
      </c>
      <c r="P3329" s="3">
        <f>Orders[[#This Row],[Quantity]]*Orders[[#This Row],[UnitPrice]]*(1-Orders[[#This Row],[Discount]])</f>
        <v>91918.359000000011</v>
      </c>
      <c r="Q3329" s="1" t="str">
        <f>IF(AND(Orders[[#This Row],[Order Value]]&gt;50000,Orders[[#This Row],[Status]]="Completed"),"Yes","No")</f>
        <v>Yes</v>
      </c>
      <c r="R3329" s="1" t="str">
        <f>IF(OR(Orders[[#This Row],[Region]]="Dhaka",Orders[[#This Row],[Region]]="Chattogram"),"Priority","Standard")</f>
        <v>Priority</v>
      </c>
      <c r="S3329" s="1" t="str">
        <f>_xlfn.CONCAT(Orders[[#This Row],[OrderID]],Orders[[#This Row],[CustomerID]],Orders[[#This Row],[Order Value]])</f>
        <v>O00083C024791918.359</v>
      </c>
    </row>
    <row r="3330" spans="1:19" x14ac:dyDescent="0.25">
      <c r="A3330" s="1" t="s">
        <v>3753</v>
      </c>
      <c r="B3330" s="1" t="s">
        <v>429</v>
      </c>
      <c r="C3330" s="1" t="s">
        <v>54</v>
      </c>
      <c r="D3330" s="1" t="str">
        <f>VLOOKUP(C3330,Products[],2,FALSE)</f>
        <v>Women Lite 643</v>
      </c>
      <c r="E3330" s="1" t="str">
        <f>VLOOKUP(Orders[[#This Row],[ProductID]],Products[],3,FALSE)</f>
        <v>Apparel</v>
      </c>
      <c r="F3330" s="1" t="s">
        <v>51</v>
      </c>
      <c r="G3330" s="1" t="str">
        <f>_xlfn.XLOOKUP(Orders[[#This Row],[CustomerID]],'Customers'!A:A,'Customers'!E:E)</f>
        <v>Corporate</v>
      </c>
      <c r="H3330" s="2">
        <v>45576</v>
      </c>
      <c r="I3330" s="2">
        <v>45582</v>
      </c>
      <c r="J3330">
        <v>18</v>
      </c>
      <c r="K3330">
        <v>293.31</v>
      </c>
      <c r="L3330">
        <v>0.1</v>
      </c>
      <c r="M3330" s="1" t="s">
        <v>39</v>
      </c>
      <c r="N3330" s="1" t="s">
        <v>34</v>
      </c>
      <c r="O3330" s="1" t="s">
        <v>24</v>
      </c>
      <c r="P3330" s="3">
        <f>Orders[[#This Row],[Quantity]]*Orders[[#This Row],[UnitPrice]]*(1-Orders[[#This Row],[Discount]])</f>
        <v>4751.6220000000003</v>
      </c>
      <c r="Q3330" s="1" t="str">
        <f>IF(AND(Orders[[#This Row],[Order Value]]&gt;50000,Orders[[#This Row],[Status]]="Completed"),"Yes","No")</f>
        <v>No</v>
      </c>
      <c r="R3330" s="1" t="str">
        <f>IF(OR(Orders[[#This Row],[Region]]="Dhaka",Orders[[#This Row],[Region]]="Chattogram"),"Priority","Standard")</f>
        <v>Standard</v>
      </c>
      <c r="S3330" s="1" t="str">
        <f>_xlfn.CONCAT(Orders[[#This Row],[OrderID]],Orders[[#This Row],[CustomerID]],Orders[[#This Row],[Order Value]])</f>
        <v>O04900C03194751.622</v>
      </c>
    </row>
    <row r="3331" spans="1:19" x14ac:dyDescent="0.25">
      <c r="A3331" s="1" t="s">
        <v>3754</v>
      </c>
      <c r="B3331" s="1" t="s">
        <v>99</v>
      </c>
      <c r="C3331" s="1" t="s">
        <v>197</v>
      </c>
      <c r="D3331" s="1" t="str">
        <f>VLOOKUP(C3331,Products[],2,FALSE)</f>
        <v>Chairs Prime 149</v>
      </c>
      <c r="E3331" s="1" t="str">
        <f>VLOOKUP(Orders[[#This Row],[ProductID]],Products[],3,FALSE)</f>
        <v>Furniture</v>
      </c>
      <c r="F3331" s="1" t="s">
        <v>82</v>
      </c>
      <c r="G3331" s="1" t="str">
        <f>_xlfn.XLOOKUP(Orders[[#This Row],[CustomerID]],'Customers'!A:A,'Customers'!E:E)</f>
        <v>Home Office</v>
      </c>
      <c r="H3331" s="2">
        <v>45694</v>
      </c>
      <c r="I3331" s="2">
        <v>45701</v>
      </c>
      <c r="J3331">
        <v>2</v>
      </c>
      <c r="K3331">
        <v>7835.11</v>
      </c>
      <c r="L3331">
        <v>0</v>
      </c>
      <c r="M3331" s="1" t="s">
        <v>14</v>
      </c>
      <c r="N3331" s="1" t="s">
        <v>34</v>
      </c>
      <c r="O3331" s="1" t="s">
        <v>29</v>
      </c>
      <c r="P3331" s="3">
        <f>Orders[[#This Row],[Quantity]]*Orders[[#This Row],[UnitPrice]]*(1-Orders[[#This Row],[Discount]])</f>
        <v>15670.22</v>
      </c>
      <c r="Q3331" s="1" t="str">
        <f>IF(AND(Orders[[#This Row],[Order Value]]&gt;50000,Orders[[#This Row],[Status]]="Completed"),"Yes","No")</f>
        <v>No</v>
      </c>
      <c r="R3331" s="1" t="str">
        <f>IF(OR(Orders[[#This Row],[Region]]="Dhaka",Orders[[#This Row],[Region]]="Chattogram"),"Priority","Standard")</f>
        <v>Standard</v>
      </c>
      <c r="S3331" s="1" t="str">
        <f>_xlfn.CONCAT(Orders[[#This Row],[OrderID]],Orders[[#This Row],[CustomerID]],Orders[[#This Row],[Order Value]])</f>
        <v>O04979C050015670.22</v>
      </c>
    </row>
    <row r="3332" spans="1:19" x14ac:dyDescent="0.25">
      <c r="A3332" s="1" t="s">
        <v>3755</v>
      </c>
      <c r="B3332" s="1" t="s">
        <v>507</v>
      </c>
      <c r="C3332" s="1" t="s">
        <v>159</v>
      </c>
      <c r="D3332" s="1" t="str">
        <f>VLOOKUP(C3332,Products[],2,FALSE)</f>
        <v>Kids Pro 394</v>
      </c>
      <c r="E3332" s="1" t="str">
        <f>VLOOKUP(Orders[[#This Row],[ProductID]],Products[],3,FALSE)</f>
        <v>Apparel</v>
      </c>
      <c r="F3332" s="1" t="s">
        <v>63</v>
      </c>
      <c r="G3332" s="1" t="str">
        <f>_xlfn.XLOOKUP(Orders[[#This Row],[CustomerID]],'Customers'!A:A,'Customers'!E:E)</f>
        <v>Consumer</v>
      </c>
      <c r="H3332" s="2">
        <v>45770</v>
      </c>
      <c r="I3332" s="2">
        <v>45772</v>
      </c>
      <c r="J3332">
        <v>8</v>
      </c>
      <c r="K3332">
        <v>993.8</v>
      </c>
      <c r="L3332">
        <v>0</v>
      </c>
      <c r="M3332" s="1" t="s">
        <v>20</v>
      </c>
      <c r="N3332" s="1" t="s">
        <v>34</v>
      </c>
      <c r="O3332" s="1" t="s">
        <v>21</v>
      </c>
      <c r="P3332" s="3">
        <f>Orders[[#This Row],[Quantity]]*Orders[[#This Row],[UnitPrice]]*(1-Orders[[#This Row],[Discount]])</f>
        <v>7950.4</v>
      </c>
      <c r="Q3332" s="1" t="str">
        <f>IF(AND(Orders[[#This Row],[Order Value]]&gt;50000,Orders[[#This Row],[Status]]="Completed"),"Yes","No")</f>
        <v>No</v>
      </c>
      <c r="R3332" s="1" t="str">
        <f>IF(OR(Orders[[#This Row],[Region]]="Dhaka",Orders[[#This Row],[Region]]="Chattogram"),"Priority","Standard")</f>
        <v>Priority</v>
      </c>
      <c r="S3332" s="1" t="str">
        <f>_xlfn.CONCAT(Orders[[#This Row],[OrderID]],Orders[[#This Row],[CustomerID]],Orders[[#This Row],[Order Value]])</f>
        <v>O05730C00807950.4</v>
      </c>
    </row>
    <row r="3333" spans="1:19" x14ac:dyDescent="0.25">
      <c r="A3333" s="1" t="s">
        <v>3756</v>
      </c>
      <c r="B3333" s="1" t="s">
        <v>365</v>
      </c>
      <c r="C3333" s="1" t="s">
        <v>157</v>
      </c>
      <c r="D3333" s="1" t="str">
        <f>VLOOKUP(C3333,Products[],2,FALSE)</f>
        <v>Snacks Deluxe 862</v>
      </c>
      <c r="E3333" s="1" t="str">
        <f>VLOOKUP(Orders[[#This Row],[ProductID]],Products[],3,FALSE)</f>
        <v>Groceries</v>
      </c>
      <c r="F3333" s="1" t="s">
        <v>63</v>
      </c>
      <c r="G3333" s="1" t="str">
        <f>_xlfn.XLOOKUP(Orders[[#This Row],[CustomerID]],'Customers'!A:A,'Customers'!E:E)</f>
        <v>Corporate</v>
      </c>
      <c r="H3333" s="2">
        <v>45446</v>
      </c>
      <c r="I3333" s="2">
        <v>45454</v>
      </c>
      <c r="J3333">
        <v>22</v>
      </c>
      <c r="K3333">
        <v>5205.7</v>
      </c>
      <c r="L3333">
        <v>0.15</v>
      </c>
      <c r="M3333" s="1" t="s">
        <v>52</v>
      </c>
      <c r="N3333" s="1" t="s">
        <v>84</v>
      </c>
      <c r="O3333" s="1" t="s">
        <v>29</v>
      </c>
      <c r="P3333" s="3">
        <f>Orders[[#This Row],[Quantity]]*Orders[[#This Row],[UnitPrice]]*(1-Orders[[#This Row],[Discount]])</f>
        <v>97346.59</v>
      </c>
      <c r="Q3333" s="1" t="str">
        <f>IF(AND(Orders[[#This Row],[Order Value]]&gt;50000,Orders[[#This Row],[Status]]="Completed"),"Yes","No")</f>
        <v>No</v>
      </c>
      <c r="R3333" s="1" t="str">
        <f>IF(OR(Orders[[#This Row],[Region]]="Dhaka",Orders[[#This Row],[Region]]="Chattogram"),"Priority","Standard")</f>
        <v>Priority</v>
      </c>
      <c r="S3333" s="1" t="str">
        <f>_xlfn.CONCAT(Orders[[#This Row],[OrderID]],Orders[[#This Row],[CustomerID]],Orders[[#This Row],[Order Value]])</f>
        <v>O00291C029797346.59</v>
      </c>
    </row>
    <row r="3334" spans="1:19" x14ac:dyDescent="0.25">
      <c r="A3334" s="1" t="s">
        <v>3757</v>
      </c>
      <c r="B3334" s="1" t="s">
        <v>724</v>
      </c>
      <c r="C3334" s="1" t="s">
        <v>133</v>
      </c>
      <c r="D3334" s="1" t="str">
        <f>VLOOKUP(C3334,Products[],2,FALSE)</f>
        <v>Paper Eco 932</v>
      </c>
      <c r="E3334" s="1" t="str">
        <f>VLOOKUP(Orders[[#This Row],[ProductID]],Products[],3,FALSE)</f>
        <v>Office Supplies</v>
      </c>
      <c r="F3334" s="1" t="s">
        <v>125</v>
      </c>
      <c r="G3334" s="1" t="str">
        <f>_xlfn.XLOOKUP(Orders[[#This Row],[CustomerID]],'Customers'!A:A,'Customers'!E:E)</f>
        <v>Corporate</v>
      </c>
      <c r="H3334" s="2">
        <v>45434</v>
      </c>
      <c r="I3334" s="2">
        <v>45432</v>
      </c>
      <c r="J3334">
        <v>24</v>
      </c>
      <c r="K3334">
        <v>6110.63</v>
      </c>
      <c r="L3334">
        <v>0</v>
      </c>
      <c r="M3334" s="1" t="s">
        <v>39</v>
      </c>
      <c r="N3334" s="1" t="s">
        <v>15</v>
      </c>
      <c r="O3334" s="1" t="s">
        <v>29</v>
      </c>
      <c r="P3334" s="3">
        <f>Orders[[#This Row],[Quantity]]*Orders[[#This Row],[UnitPrice]]*(1-Orders[[#This Row],[Discount]])</f>
        <v>146655.12</v>
      </c>
      <c r="Q3334" s="1" t="str">
        <f>IF(AND(Orders[[#This Row],[Order Value]]&gt;50000,Orders[[#This Row],[Status]]="Completed"),"Yes","No")</f>
        <v>No</v>
      </c>
      <c r="R3334" s="1" t="str">
        <f>IF(OR(Orders[[#This Row],[Region]]="Dhaka",Orders[[#This Row],[Region]]="Chattogram"),"Priority","Standard")</f>
        <v>Standard</v>
      </c>
      <c r="S3334" s="1" t="str">
        <f>_xlfn.CONCAT(Orders[[#This Row],[OrderID]],Orders[[#This Row],[CustomerID]],Orders[[#This Row],[Order Value]])</f>
        <v>O00915C0085146655.12</v>
      </c>
    </row>
    <row r="3335" spans="1:19" x14ac:dyDescent="0.25">
      <c r="A3335" s="1" t="s">
        <v>3758</v>
      </c>
      <c r="B3335" s="1" t="s">
        <v>586</v>
      </c>
      <c r="C3335" s="1" t="s">
        <v>111</v>
      </c>
      <c r="D3335" s="1" t="str">
        <f>VLOOKUP(C3335,Products[],2,FALSE)</f>
        <v>Footwear Eco 867</v>
      </c>
      <c r="E3335" s="1" t="str">
        <f>VLOOKUP(Orders[[#This Row],[ProductID]],Products[],3,FALSE)</f>
        <v>Apparel</v>
      </c>
      <c r="F3335" s="1" t="s">
        <v>105</v>
      </c>
      <c r="G3335" s="1" t="str">
        <f>_xlfn.XLOOKUP(Orders[[#This Row],[CustomerID]],'Customers'!A:A,'Customers'!E:E)</f>
        <v>SMB</v>
      </c>
      <c r="H3335" s="2">
        <v>45749</v>
      </c>
      <c r="I3335" s="2">
        <v>45753</v>
      </c>
      <c r="J3335">
        <v>12</v>
      </c>
      <c r="K3335">
        <v>7031.23</v>
      </c>
      <c r="L3335">
        <v>0</v>
      </c>
      <c r="M3335" s="1" t="s">
        <v>52</v>
      </c>
      <c r="N3335" s="1" t="s">
        <v>34</v>
      </c>
      <c r="O3335" s="1" t="s">
        <v>24</v>
      </c>
      <c r="P3335" s="3">
        <f>Orders[[#This Row],[Quantity]]*Orders[[#This Row],[UnitPrice]]*(1-Orders[[#This Row],[Discount]])</f>
        <v>84374.76</v>
      </c>
      <c r="Q3335" s="1" t="str">
        <f>IF(AND(Orders[[#This Row],[Order Value]]&gt;50000,Orders[[#This Row],[Status]]="Completed"),"Yes","No")</f>
        <v>Yes</v>
      </c>
      <c r="R3335" s="1" t="str">
        <f>IF(OR(Orders[[#This Row],[Region]]="Dhaka",Orders[[#This Row],[Region]]="Chattogram"),"Priority","Standard")</f>
        <v>Priority</v>
      </c>
      <c r="S3335" s="1" t="str">
        <f>_xlfn.CONCAT(Orders[[#This Row],[OrderID]],Orders[[#This Row],[CustomerID]],Orders[[#This Row],[Order Value]])</f>
        <v>O05190C048584374.76</v>
      </c>
    </row>
    <row r="3336" spans="1:19" x14ac:dyDescent="0.25">
      <c r="A3336" s="1" t="s">
        <v>3759</v>
      </c>
      <c r="B3336" s="1" t="s">
        <v>274</v>
      </c>
      <c r="C3336" s="1" t="s">
        <v>78</v>
      </c>
      <c r="D3336" s="1" t="str">
        <f>VLOOKUP(C3336,Products[],2,FALSE)</f>
        <v>Personal Care Eco 185</v>
      </c>
      <c r="E3336" s="1" t="str">
        <f>VLOOKUP(Orders[[#This Row],[ProductID]],Products[],3,FALSE)</f>
        <v>Groceries</v>
      </c>
      <c r="F3336" s="1" t="s">
        <v>82</v>
      </c>
      <c r="G3336" s="1" t="str">
        <f>_xlfn.XLOOKUP(Orders[[#This Row],[CustomerID]],'Customers'!A:A,'Customers'!E:E)</f>
        <v>SMB</v>
      </c>
      <c r="H3336" s="2">
        <v>45480</v>
      </c>
      <c r="I3336" s="2">
        <v>45481</v>
      </c>
      <c r="J3336">
        <v>10</v>
      </c>
      <c r="K3336">
        <v>3459.82</v>
      </c>
      <c r="L3336">
        <v>0.2</v>
      </c>
      <c r="M3336" s="1" t="s">
        <v>43</v>
      </c>
      <c r="N3336" s="1" t="s">
        <v>15</v>
      </c>
      <c r="O3336" s="1" t="s">
        <v>29</v>
      </c>
      <c r="P3336" s="3">
        <f>Orders[[#This Row],[Quantity]]*Orders[[#This Row],[UnitPrice]]*(1-Orders[[#This Row],[Discount]])</f>
        <v>27678.560000000005</v>
      </c>
      <c r="Q3336" s="1" t="str">
        <f>IF(AND(Orders[[#This Row],[Order Value]]&gt;50000,Orders[[#This Row],[Status]]="Completed"),"Yes","No")</f>
        <v>No</v>
      </c>
      <c r="R3336" s="1" t="str">
        <f>IF(OR(Orders[[#This Row],[Region]]="Dhaka",Orders[[#This Row],[Region]]="Chattogram"),"Priority","Standard")</f>
        <v>Standard</v>
      </c>
      <c r="S3336" s="1" t="str">
        <f>_xlfn.CONCAT(Orders[[#This Row],[OrderID]],Orders[[#This Row],[CustomerID]],Orders[[#This Row],[Order Value]])</f>
        <v>O05986C024727678.56</v>
      </c>
    </row>
    <row r="3337" spans="1:19" x14ac:dyDescent="0.25">
      <c r="A3337" s="1" t="s">
        <v>3760</v>
      </c>
      <c r="B3337" s="1" t="s">
        <v>470</v>
      </c>
      <c r="C3337" s="1" t="s">
        <v>114</v>
      </c>
      <c r="D3337" s="1" t="str">
        <f>VLOOKUP(C3337,Products[],2,FALSE)</f>
        <v>Snacks Standard 963</v>
      </c>
      <c r="E3337" s="1" t="str">
        <f>VLOOKUP(Orders[[#This Row],[ProductID]],Products[],3,FALSE)</f>
        <v>Groceries</v>
      </c>
      <c r="F3337" s="1" t="s">
        <v>42</v>
      </c>
      <c r="G3337" s="1" t="str">
        <f>_xlfn.XLOOKUP(Orders[[#This Row],[CustomerID]],'Customers'!A:A,'Customers'!E:E)</f>
        <v>consumer</v>
      </c>
      <c r="H3337" s="2">
        <v>45296</v>
      </c>
      <c r="I3337" s="2">
        <v>45299</v>
      </c>
      <c r="J3337">
        <v>9</v>
      </c>
      <c r="K3337">
        <v>1041.45</v>
      </c>
      <c r="L3337">
        <v>0.2</v>
      </c>
      <c r="M3337" s="1" t="s">
        <v>52</v>
      </c>
      <c r="N3337" s="1" t="s">
        <v>84</v>
      </c>
      <c r="O3337" s="1" t="s">
        <v>21</v>
      </c>
      <c r="P3337" s="3">
        <f>Orders[[#This Row],[Quantity]]*Orders[[#This Row],[UnitPrice]]*(1-Orders[[#This Row],[Discount]])</f>
        <v>7498.4400000000014</v>
      </c>
      <c r="Q3337" s="1" t="str">
        <f>IF(AND(Orders[[#This Row],[Order Value]]&gt;50000,Orders[[#This Row],[Status]]="Completed"),"Yes","No")</f>
        <v>No</v>
      </c>
      <c r="R3337" s="1" t="str">
        <f>IF(OR(Orders[[#This Row],[Region]]="Dhaka",Orders[[#This Row],[Region]]="Chattogram"),"Priority","Standard")</f>
        <v>Priority</v>
      </c>
      <c r="S3337" s="1" t="str">
        <f>_xlfn.CONCAT(Orders[[#This Row],[OrderID]],Orders[[#This Row],[CustomerID]],Orders[[#This Row],[Order Value]])</f>
        <v>O04211C01337498.44</v>
      </c>
    </row>
    <row r="3338" spans="1:19" x14ac:dyDescent="0.25">
      <c r="A3338" s="1" t="s">
        <v>3761</v>
      </c>
      <c r="B3338" s="1" t="s">
        <v>243</v>
      </c>
      <c r="C3338" s="1" t="s">
        <v>159</v>
      </c>
      <c r="D3338" s="1" t="str">
        <f>VLOOKUP(C3338,Products[],2,FALSE)</f>
        <v>Kids Pro 394</v>
      </c>
      <c r="E3338" s="1" t="str">
        <f>VLOOKUP(Orders[[#This Row],[ProductID]],Products[],3,FALSE)</f>
        <v>Apparel</v>
      </c>
      <c r="F3338" s="1" t="s">
        <v>55</v>
      </c>
      <c r="G3338" s="1" t="str">
        <f>_xlfn.XLOOKUP(Orders[[#This Row],[CustomerID]],'Customers'!A:A,'Customers'!E:E)</f>
        <v>Corporate</v>
      </c>
      <c r="H3338" s="2">
        <v>45329</v>
      </c>
      <c r="I3338" s="2">
        <v>45341</v>
      </c>
      <c r="J3338">
        <v>23</v>
      </c>
      <c r="K3338">
        <v>3367.46</v>
      </c>
      <c r="L3338">
        <v>0.05</v>
      </c>
      <c r="M3338" s="1" t="s">
        <v>20</v>
      </c>
      <c r="N3338" s="1" t="s">
        <v>28</v>
      </c>
      <c r="O3338" s="1" t="s">
        <v>21</v>
      </c>
      <c r="P3338" s="3">
        <f>Orders[[#This Row],[Quantity]]*Orders[[#This Row],[UnitPrice]]*(1-Orders[[#This Row],[Discount]])</f>
        <v>73579.001000000004</v>
      </c>
      <c r="Q3338" s="1" t="str">
        <f>IF(AND(Orders[[#This Row],[Order Value]]&gt;50000,Orders[[#This Row],[Status]]="Completed"),"Yes","No")</f>
        <v>No</v>
      </c>
      <c r="R3338" s="1" t="str">
        <f>IF(OR(Orders[[#This Row],[Region]]="Dhaka",Orders[[#This Row],[Region]]="Chattogram"),"Priority","Standard")</f>
        <v>Priority</v>
      </c>
      <c r="S3338" s="1" t="str">
        <f>_xlfn.CONCAT(Orders[[#This Row],[OrderID]],Orders[[#This Row],[CustomerID]],Orders[[#This Row],[Order Value]])</f>
        <v>O01573C039673579.001</v>
      </c>
    </row>
    <row r="3339" spans="1:19" x14ac:dyDescent="0.25">
      <c r="A3339" s="1" t="s">
        <v>3762</v>
      </c>
      <c r="B3339" s="1" t="s">
        <v>1147</v>
      </c>
      <c r="C3339" s="1" t="s">
        <v>160</v>
      </c>
      <c r="D3339" s="1" t="str">
        <f>VLOOKUP(C3339,Products[],2,FALSE)</f>
        <v>Audio Pro 619</v>
      </c>
      <c r="E3339" s="1" t="str">
        <f>VLOOKUP(Orders[[#This Row],[ProductID]],Products[],3,FALSE)</f>
        <v>Electronics</v>
      </c>
      <c r="F3339" s="1" t="s">
        <v>125</v>
      </c>
      <c r="G3339" s="1" t="str">
        <f>_xlfn.XLOOKUP(Orders[[#This Row],[CustomerID]],'Customers'!A:A,'Customers'!E:E)</f>
        <v>Consumer</v>
      </c>
      <c r="H3339" s="2">
        <v>45838</v>
      </c>
      <c r="I3339" s="2">
        <v>45836</v>
      </c>
      <c r="J3339">
        <v>2</v>
      </c>
      <c r="K3339">
        <v>4026.29</v>
      </c>
      <c r="L3339">
        <v>0</v>
      </c>
      <c r="M3339" s="1" t="s">
        <v>14</v>
      </c>
      <c r="N3339" s="1" t="s">
        <v>34</v>
      </c>
      <c r="O3339" s="1" t="s">
        <v>29</v>
      </c>
      <c r="P3339" s="3">
        <f>Orders[[#This Row],[Quantity]]*Orders[[#This Row],[UnitPrice]]*(1-Orders[[#This Row],[Discount]])</f>
        <v>8052.58</v>
      </c>
      <c r="Q3339" s="1" t="str">
        <f>IF(AND(Orders[[#This Row],[Order Value]]&gt;50000,Orders[[#This Row],[Status]]="Completed"),"Yes","No")</f>
        <v>No</v>
      </c>
      <c r="R3339" s="1" t="str">
        <f>IF(OR(Orders[[#This Row],[Region]]="Dhaka",Orders[[#This Row],[Region]]="Chattogram"),"Priority","Standard")</f>
        <v>Standard</v>
      </c>
      <c r="S3339" s="1" t="str">
        <f>_xlfn.CONCAT(Orders[[#This Row],[OrderID]],Orders[[#This Row],[CustomerID]],Orders[[#This Row],[Order Value]])</f>
        <v>O04562C00628052.58</v>
      </c>
    </row>
    <row r="3340" spans="1:19" x14ac:dyDescent="0.25">
      <c r="A3340" s="1" t="s">
        <v>3763</v>
      </c>
      <c r="B3340" s="1" t="s">
        <v>495</v>
      </c>
      <c r="C3340" s="1" t="s">
        <v>78</v>
      </c>
      <c r="D3340" s="1" t="str">
        <f>VLOOKUP(C3340,Products[],2,FALSE)</f>
        <v>Personal Care Eco 185</v>
      </c>
      <c r="E3340" s="1" t="str">
        <f>VLOOKUP(Orders[[#This Row],[ProductID]],Products[],3,FALSE)</f>
        <v>Groceries</v>
      </c>
      <c r="F3340" s="1" t="s">
        <v>79</v>
      </c>
      <c r="G3340" s="1" t="str">
        <f>_xlfn.XLOOKUP(Orders[[#This Row],[CustomerID]],'Customers'!A:A,'Customers'!E:E)</f>
        <v>Consumer</v>
      </c>
      <c r="H3340" s="2">
        <v>45882</v>
      </c>
      <c r="I3340" s="2">
        <v>45894</v>
      </c>
      <c r="J3340">
        <v>9</v>
      </c>
      <c r="K3340">
        <v>5735.41</v>
      </c>
      <c r="L3340">
        <v>0</v>
      </c>
      <c r="M3340" s="1" t="s">
        <v>43</v>
      </c>
      <c r="N3340" s="1" t="s">
        <v>34</v>
      </c>
      <c r="O3340" s="1" t="s">
        <v>29</v>
      </c>
      <c r="P3340" s="3">
        <f>Orders[[#This Row],[Quantity]]*Orders[[#This Row],[UnitPrice]]*(1-Orders[[#This Row],[Discount]])</f>
        <v>51618.69</v>
      </c>
      <c r="Q3340" s="1" t="str">
        <f>IF(AND(Orders[[#This Row],[Order Value]]&gt;50000,Orders[[#This Row],[Status]]="Completed"),"Yes","No")</f>
        <v>Yes</v>
      </c>
      <c r="R3340" s="1" t="str">
        <f>IF(OR(Orders[[#This Row],[Region]]="Dhaka",Orders[[#This Row],[Region]]="Chattogram"),"Priority","Standard")</f>
        <v>Standard</v>
      </c>
      <c r="S3340" s="1" t="str">
        <f>_xlfn.CONCAT(Orders[[#This Row],[OrderID]],Orders[[#This Row],[CustomerID]],Orders[[#This Row],[Order Value]])</f>
        <v>O03781C028551618.69</v>
      </c>
    </row>
    <row r="3341" spans="1:19" x14ac:dyDescent="0.25">
      <c r="A3341" s="1" t="s">
        <v>3764</v>
      </c>
      <c r="B3341" s="1" t="s">
        <v>319</v>
      </c>
      <c r="C3341" s="1" t="s">
        <v>46</v>
      </c>
      <c r="D3341" s="1" t="str">
        <f>VLOOKUP(C3341,Products[],2,FALSE)</f>
        <v>Tables Max 631</v>
      </c>
      <c r="E3341" s="1" t="str">
        <f>VLOOKUP(Orders[[#This Row],[ProductID]],Products[],3,FALSE)</f>
        <v>Furniture</v>
      </c>
      <c r="F3341" s="1" t="s">
        <v>82</v>
      </c>
      <c r="G3341" s="1" t="str">
        <f>_xlfn.XLOOKUP(Orders[[#This Row],[CustomerID]],'Customers'!A:A,'Customers'!E:E)</f>
        <v>Corporate</v>
      </c>
      <c r="H3341" s="2">
        <v>45841</v>
      </c>
      <c r="I3341" s="2">
        <v>45852</v>
      </c>
      <c r="J3341">
        <v>7</v>
      </c>
      <c r="K3341">
        <v>7829.51</v>
      </c>
      <c r="L3341">
        <v>0.15</v>
      </c>
      <c r="M3341" s="1" t="s">
        <v>14</v>
      </c>
      <c r="N3341" s="1" t="s">
        <v>34</v>
      </c>
      <c r="O3341" s="1" t="s">
        <v>21</v>
      </c>
      <c r="P3341" s="3">
        <f>Orders[[#This Row],[Quantity]]*Orders[[#This Row],[UnitPrice]]*(1-Orders[[#This Row],[Discount]])</f>
        <v>46585.584499999997</v>
      </c>
      <c r="Q3341" s="1" t="str">
        <f>IF(AND(Orders[[#This Row],[Order Value]]&gt;50000,Orders[[#This Row],[Status]]="Completed"),"Yes","No")</f>
        <v>No</v>
      </c>
      <c r="R3341" s="1" t="str">
        <f>IF(OR(Orders[[#This Row],[Region]]="Dhaka",Orders[[#This Row],[Region]]="Chattogram"),"Priority","Standard")</f>
        <v>Standard</v>
      </c>
      <c r="S3341" s="1" t="str">
        <f>_xlfn.CONCAT(Orders[[#This Row],[OrderID]],Orders[[#This Row],[CustomerID]],Orders[[#This Row],[Order Value]])</f>
        <v>O04264C043146585.5845</v>
      </c>
    </row>
    <row r="3342" spans="1:19" hidden="1" x14ac:dyDescent="0.25">
      <c r="A3342" s="1" t="s">
        <v>3765</v>
      </c>
      <c r="B3342" s="1" t="s">
        <v>1045</v>
      </c>
      <c r="C3342" s="1" t="s">
        <v>181</v>
      </c>
      <c r="D3342" s="1" t="e">
        <f>VLOOKUP(C3342,Products[],2,FALSE)</f>
        <v>#N/A</v>
      </c>
      <c r="E3342" s="1" t="e">
        <f>VLOOKUP(Orders[[#This Row],[ProductID]],Products[],3,FALSE)</f>
        <v>#N/A</v>
      </c>
      <c r="F3342" s="1" t="s">
        <v>82</v>
      </c>
      <c r="G3342" s="1" t="str">
        <f>_xlfn.XLOOKUP(Orders[[#This Row],[CustomerID]],'Customers'!A:A,'Customers'!E:E)</f>
        <v>Consumer</v>
      </c>
      <c r="H3342" s="2">
        <v>45491</v>
      </c>
      <c r="I3342" s="2">
        <v>45500</v>
      </c>
      <c r="J3342">
        <v>4</v>
      </c>
      <c r="K3342">
        <v>2725.78</v>
      </c>
      <c r="L3342">
        <v>0.15</v>
      </c>
      <c r="M3342" s="1" t="s">
        <v>39</v>
      </c>
      <c r="N3342" s="1" t="s">
        <v>34</v>
      </c>
      <c r="O3342" s="1" t="s">
        <v>29</v>
      </c>
      <c r="P3342" s="3">
        <f>Orders[[#This Row],[Quantity]]*Orders[[#This Row],[UnitPrice]]*(1-Orders[[#This Row],[Discount]])</f>
        <v>9267.652</v>
      </c>
      <c r="Q3342" s="1" t="str">
        <f>IF(AND(Orders[[#This Row],[Order Value]]&gt;50000,Orders[[#This Row],[Status]]="Completed"),"Yes","No")</f>
        <v>No</v>
      </c>
      <c r="R3342" s="1" t="str">
        <f>IF(OR(Orders[[#This Row],[Region]]="Dhaka",Orders[[#This Row],[Region]]="Chattogram"),"Priority","Standard")</f>
        <v>Standard</v>
      </c>
      <c r="S3342" s="1" t="str">
        <f>_xlfn.CONCAT(Orders[[#This Row],[OrderID]],Orders[[#This Row],[CustomerID]],Orders[[#This Row],[Order Value]])</f>
        <v>O00921C04559267.652</v>
      </c>
    </row>
    <row r="3343" spans="1:19" hidden="1" x14ac:dyDescent="0.25">
      <c r="A3343" s="1" t="s">
        <v>3766</v>
      </c>
      <c r="B3343" s="1" t="s">
        <v>1224</v>
      </c>
      <c r="C3343" s="1" t="s">
        <v>248</v>
      </c>
      <c r="D3343" s="1" t="e">
        <f>VLOOKUP(C3343,Products[],2,FALSE)</f>
        <v>#N/A</v>
      </c>
      <c r="E3343" s="1" t="e">
        <f>VLOOKUP(Orders[[#This Row],[ProductID]],Products[],3,FALSE)</f>
        <v>#N/A</v>
      </c>
      <c r="F3343" s="1" t="s">
        <v>13</v>
      </c>
      <c r="G3343" s="1" t="str">
        <f>_xlfn.XLOOKUP(Orders[[#This Row],[CustomerID]],'Customers'!A:A,'Customers'!E:E)</f>
        <v>consumer</v>
      </c>
      <c r="H3343" s="2">
        <v>45325</v>
      </c>
      <c r="I3343" s="2">
        <v>45336</v>
      </c>
      <c r="J3343">
        <v>13</v>
      </c>
      <c r="K3343">
        <v>4958.3999999999996</v>
      </c>
      <c r="L3343">
        <v>0</v>
      </c>
      <c r="M3343" s="1" t="s">
        <v>14</v>
      </c>
      <c r="N3343" s="1" t="s">
        <v>34</v>
      </c>
      <c r="O3343" s="1" t="s">
        <v>24</v>
      </c>
      <c r="P3343" s="3">
        <f>Orders[[#This Row],[Quantity]]*Orders[[#This Row],[UnitPrice]]*(1-Orders[[#This Row],[Discount]])</f>
        <v>64459.199999999997</v>
      </c>
      <c r="Q3343" s="1" t="str">
        <f>IF(AND(Orders[[#This Row],[Order Value]]&gt;50000,Orders[[#This Row],[Status]]="Completed"),"Yes","No")</f>
        <v>Yes</v>
      </c>
      <c r="R3343" s="1" t="str">
        <f>IF(OR(Orders[[#This Row],[Region]]="Dhaka",Orders[[#This Row],[Region]]="Chattogram"),"Priority","Standard")</f>
        <v>Standard</v>
      </c>
      <c r="S3343" s="1" t="str">
        <f>_xlfn.CONCAT(Orders[[#This Row],[OrderID]],Orders[[#This Row],[CustomerID]],Orders[[#This Row],[Order Value]])</f>
        <v>O01556C007164459.2</v>
      </c>
    </row>
    <row r="3344" spans="1:19" x14ac:dyDescent="0.25">
      <c r="A3344" s="1" t="s">
        <v>3767</v>
      </c>
      <c r="B3344" s="1" t="s">
        <v>1170</v>
      </c>
      <c r="C3344" s="1" t="s">
        <v>87</v>
      </c>
      <c r="D3344" s="1" t="str">
        <f>VLOOKUP(C3344,Products[],2,FALSE)</f>
        <v>Storage Plus 812</v>
      </c>
      <c r="E3344" s="1" t="str">
        <f>VLOOKUP(Orders[[#This Row],[ProductID]],Products[],3,FALSE)</f>
        <v>Furniture</v>
      </c>
      <c r="F3344" s="1" t="s">
        <v>105</v>
      </c>
      <c r="G3344" s="1" t="str">
        <f>_xlfn.XLOOKUP(Orders[[#This Row],[CustomerID]],'Customers'!A:A,'Customers'!E:E)</f>
        <v>SMB</v>
      </c>
      <c r="H3344" s="2">
        <v>45389</v>
      </c>
      <c r="I3344" s="2">
        <v>45387</v>
      </c>
      <c r="J3344">
        <v>17</v>
      </c>
      <c r="K3344">
        <v>6413.86</v>
      </c>
      <c r="L3344">
        <v>0.15</v>
      </c>
      <c r="M3344" s="1" t="s">
        <v>52</v>
      </c>
      <c r="N3344" s="1" t="s">
        <v>34</v>
      </c>
      <c r="O3344" s="1" t="s">
        <v>21</v>
      </c>
      <c r="P3344" s="3">
        <f>Orders[[#This Row],[Quantity]]*Orders[[#This Row],[UnitPrice]]*(1-Orders[[#This Row],[Discount]])</f>
        <v>92680.276999999987</v>
      </c>
      <c r="Q3344" s="1" t="str">
        <f>IF(AND(Orders[[#This Row],[Order Value]]&gt;50000,Orders[[#This Row],[Status]]="Completed"),"Yes","No")</f>
        <v>Yes</v>
      </c>
      <c r="R3344" s="1" t="str">
        <f>IF(OR(Orders[[#This Row],[Region]]="Dhaka",Orders[[#This Row],[Region]]="Chattogram"),"Priority","Standard")</f>
        <v>Priority</v>
      </c>
      <c r="S3344" s="1" t="str">
        <f>_xlfn.CONCAT(Orders[[#This Row],[OrderID]],Orders[[#This Row],[CustomerID]],Orders[[#This Row],[Order Value]])</f>
        <v>O00599C021492680.277</v>
      </c>
    </row>
    <row r="3345" spans="1:19" x14ac:dyDescent="0.25">
      <c r="A3345" s="1" t="s">
        <v>3768</v>
      </c>
      <c r="B3345" s="1" t="s">
        <v>640</v>
      </c>
      <c r="C3345" s="1" t="s">
        <v>133</v>
      </c>
      <c r="D3345" s="1" t="str">
        <f>VLOOKUP(C3345,Products[],2,FALSE)</f>
        <v>Paper Eco 932</v>
      </c>
      <c r="E3345" s="1" t="str">
        <f>VLOOKUP(Orders[[#This Row],[ProductID]],Products[],3,FALSE)</f>
        <v>Office Supplies</v>
      </c>
      <c r="F3345" s="1" t="s">
        <v>152</v>
      </c>
      <c r="G3345" s="1" t="str">
        <f>_xlfn.XLOOKUP(Orders[[#This Row],[CustomerID]],'Customers'!A:A,'Customers'!E:E)</f>
        <v>consumer</v>
      </c>
      <c r="H3345" s="2">
        <v>45994</v>
      </c>
      <c r="I3345" s="2">
        <v>45994</v>
      </c>
      <c r="J3345">
        <v>21</v>
      </c>
      <c r="K3345">
        <v>6749.09</v>
      </c>
      <c r="L3345">
        <v>0.2</v>
      </c>
      <c r="M3345" s="1" t="s">
        <v>14</v>
      </c>
      <c r="N3345" s="1" t="s">
        <v>15</v>
      </c>
      <c r="O3345" s="1" t="s">
        <v>29</v>
      </c>
      <c r="P3345" s="3">
        <f>Orders[[#This Row],[Quantity]]*Orders[[#This Row],[UnitPrice]]*(1-Orders[[#This Row],[Discount]])</f>
        <v>113384.71200000001</v>
      </c>
      <c r="Q3345" s="1" t="str">
        <f>IF(AND(Orders[[#This Row],[Order Value]]&gt;50000,Orders[[#This Row],[Status]]="Completed"),"Yes","No")</f>
        <v>No</v>
      </c>
      <c r="R3345" s="1" t="str">
        <f>IF(OR(Orders[[#This Row],[Region]]="Dhaka",Orders[[#This Row],[Region]]="Chattogram"),"Priority","Standard")</f>
        <v>Standard</v>
      </c>
      <c r="S3345" s="1" t="str">
        <f>_xlfn.CONCAT(Orders[[#This Row],[OrderID]],Orders[[#This Row],[CustomerID]],Orders[[#This Row],[Order Value]])</f>
        <v>O03763C0033113384.712</v>
      </c>
    </row>
    <row r="3346" spans="1:19" x14ac:dyDescent="0.25">
      <c r="A3346" s="1" t="s">
        <v>3769</v>
      </c>
      <c r="B3346" s="1" t="s">
        <v>977</v>
      </c>
      <c r="C3346" s="1" t="s">
        <v>87</v>
      </c>
      <c r="D3346" s="1" t="str">
        <f>VLOOKUP(C3346,Products[],2,FALSE)</f>
        <v>Storage Plus 812</v>
      </c>
      <c r="E3346" s="1" t="str">
        <f>VLOOKUP(Orders[[#This Row],[ProductID]],Products[],3,FALSE)</f>
        <v>Furniture</v>
      </c>
      <c r="F3346" s="1" t="s">
        <v>79</v>
      </c>
      <c r="G3346" s="1" t="str">
        <f>_xlfn.XLOOKUP(Orders[[#This Row],[CustomerID]],'Customers'!A:A,'Customers'!E:E)</f>
        <v>consumer</v>
      </c>
      <c r="H3346" s="2">
        <v>45899</v>
      </c>
      <c r="I3346" s="2">
        <v>45906</v>
      </c>
      <c r="J3346">
        <v>5</v>
      </c>
      <c r="K3346">
        <v>3445.61</v>
      </c>
      <c r="L3346">
        <v>0.05</v>
      </c>
      <c r="M3346" s="1" t="s">
        <v>39</v>
      </c>
      <c r="N3346" s="1" t="s">
        <v>34</v>
      </c>
      <c r="O3346" s="1" t="s">
        <v>35</v>
      </c>
      <c r="P3346" s="3">
        <f>Orders[[#This Row],[Quantity]]*Orders[[#This Row],[UnitPrice]]*(1-Orders[[#This Row],[Discount]])</f>
        <v>16366.647499999999</v>
      </c>
      <c r="Q3346" s="1" t="str">
        <f>IF(AND(Orders[[#This Row],[Order Value]]&gt;50000,Orders[[#This Row],[Status]]="Completed"),"Yes","No")</f>
        <v>No</v>
      </c>
      <c r="R3346" s="1" t="str">
        <f>IF(OR(Orders[[#This Row],[Region]]="Dhaka",Orders[[#This Row],[Region]]="Chattogram"),"Priority","Standard")</f>
        <v>Standard</v>
      </c>
      <c r="S3346" s="1" t="str">
        <f>_xlfn.CONCAT(Orders[[#This Row],[OrderID]],Orders[[#This Row],[CustomerID]],Orders[[#This Row],[Order Value]])</f>
        <v>O00258C006116366.6475</v>
      </c>
    </row>
    <row r="3347" spans="1:19" x14ac:dyDescent="0.25">
      <c r="A3347" s="1" t="s">
        <v>3770</v>
      </c>
      <c r="B3347" s="1" t="s">
        <v>1010</v>
      </c>
      <c r="C3347" s="1" t="s">
        <v>54</v>
      </c>
      <c r="D3347" s="1" t="str">
        <f>VLOOKUP(C3347,Products[],2,FALSE)</f>
        <v>Women Lite 643</v>
      </c>
      <c r="E3347" s="1" t="str">
        <f>VLOOKUP(Orders[[#This Row],[ProductID]],Products[],3,FALSE)</f>
        <v>Apparel</v>
      </c>
      <c r="F3347" s="1" t="s">
        <v>51</v>
      </c>
      <c r="G3347" s="1" t="str">
        <f>_xlfn.XLOOKUP(Orders[[#This Row],[CustomerID]],'Customers'!A:A,'Customers'!E:E)</f>
        <v>SMB</v>
      </c>
      <c r="H3347" s="2">
        <v>45392</v>
      </c>
      <c r="I3347" s="2">
        <v>45400</v>
      </c>
      <c r="J3347">
        <v>19</v>
      </c>
      <c r="K3347">
        <v>2237.9899999999998</v>
      </c>
      <c r="L3347">
        <v>0.05</v>
      </c>
      <c r="M3347" s="1" t="s">
        <v>14</v>
      </c>
      <c r="N3347" s="1" t="s">
        <v>34</v>
      </c>
      <c r="O3347" s="1" t="s">
        <v>24</v>
      </c>
      <c r="P3347" s="3">
        <f>Orders[[#This Row],[Quantity]]*Orders[[#This Row],[UnitPrice]]*(1-Orders[[#This Row],[Discount]])</f>
        <v>40395.719499999999</v>
      </c>
      <c r="Q3347" s="1" t="str">
        <f>IF(AND(Orders[[#This Row],[Order Value]]&gt;50000,Orders[[#This Row],[Status]]="Completed"),"Yes","No")</f>
        <v>No</v>
      </c>
      <c r="R3347" s="1" t="str">
        <f>IF(OR(Orders[[#This Row],[Region]]="Dhaka",Orders[[#This Row],[Region]]="Chattogram"),"Priority","Standard")</f>
        <v>Standard</v>
      </c>
      <c r="S3347" s="1" t="str">
        <f>_xlfn.CONCAT(Orders[[#This Row],[OrderID]],Orders[[#This Row],[CustomerID]],Orders[[#This Row],[Order Value]])</f>
        <v>O00256C019440395.7195</v>
      </c>
    </row>
    <row r="3348" spans="1:19" x14ac:dyDescent="0.25">
      <c r="A3348" s="1" t="s">
        <v>3771</v>
      </c>
      <c r="B3348" s="1" t="s">
        <v>1354</v>
      </c>
      <c r="C3348" s="1" t="s">
        <v>50</v>
      </c>
      <c r="D3348" s="1" t="str">
        <f>VLOOKUP(C3348,Products[],2,FALSE)</f>
        <v>Kids Pro 311</v>
      </c>
      <c r="E3348" s="1" t="str">
        <f>VLOOKUP(Orders[[#This Row],[ProductID]],Products[],3,FALSE)</f>
        <v>Apparel</v>
      </c>
      <c r="F3348" s="1" t="s">
        <v>23</v>
      </c>
      <c r="G3348" s="1" t="str">
        <f>_xlfn.XLOOKUP(Orders[[#This Row],[CustomerID]],'Customers'!A:A,'Customers'!E:E)</f>
        <v>Home Office</v>
      </c>
      <c r="H3348" s="2">
        <v>46003</v>
      </c>
      <c r="I3348" s="2">
        <v>46010</v>
      </c>
      <c r="J3348">
        <v>6</v>
      </c>
      <c r="K3348">
        <v>5617.07</v>
      </c>
      <c r="L3348">
        <v>0</v>
      </c>
      <c r="M3348" s="1" t="s">
        <v>52</v>
      </c>
      <c r="N3348" s="1" t="s">
        <v>15</v>
      </c>
      <c r="O3348" s="1" t="s">
        <v>24</v>
      </c>
      <c r="P3348" s="3">
        <f>Orders[[#This Row],[Quantity]]*Orders[[#This Row],[UnitPrice]]*(1-Orders[[#This Row],[Discount]])</f>
        <v>33702.42</v>
      </c>
      <c r="Q3348" s="1" t="str">
        <f>IF(AND(Orders[[#This Row],[Order Value]]&gt;50000,Orders[[#This Row],[Status]]="Completed"),"Yes","No")</f>
        <v>No</v>
      </c>
      <c r="R3348" s="1" t="str">
        <f>IF(OR(Orders[[#This Row],[Region]]="Dhaka",Orders[[#This Row],[Region]]="Chattogram"),"Priority","Standard")</f>
        <v>Priority</v>
      </c>
      <c r="S3348" s="1" t="str">
        <f>_xlfn.CONCAT(Orders[[#This Row],[OrderID]],Orders[[#This Row],[CustomerID]],Orders[[#This Row],[Order Value]])</f>
        <v>O04824C005133702.42</v>
      </c>
    </row>
    <row r="3349" spans="1:19" x14ac:dyDescent="0.25">
      <c r="A3349" s="1" t="s">
        <v>3772</v>
      </c>
      <c r="B3349" s="1" t="s">
        <v>253</v>
      </c>
      <c r="C3349" s="1" t="s">
        <v>58</v>
      </c>
      <c r="D3349" s="1" t="str">
        <f>VLOOKUP(C3349,Products[],2,FALSE)</f>
        <v>Beverages Standard 258</v>
      </c>
      <c r="E3349" s="1" t="str">
        <f>VLOOKUP(Orders[[#This Row],[ProductID]],Products[],3,FALSE)</f>
        <v>Groceries</v>
      </c>
      <c r="F3349" s="1" t="s">
        <v>47</v>
      </c>
      <c r="G3349" s="1" t="str">
        <f>_xlfn.XLOOKUP(Orders[[#This Row],[CustomerID]],'Customers'!A:A,'Customers'!E:E)</f>
        <v>Consumer</v>
      </c>
      <c r="H3349" s="2">
        <v>45704</v>
      </c>
      <c r="I3349" s="2">
        <v>45706</v>
      </c>
      <c r="J3349">
        <v>5</v>
      </c>
      <c r="K3349">
        <v>6465.95</v>
      </c>
      <c r="L3349">
        <v>0.05</v>
      </c>
      <c r="M3349" s="1" t="s">
        <v>52</v>
      </c>
      <c r="N3349" s="1" t="s">
        <v>34</v>
      </c>
      <c r="O3349" s="1" t="s">
        <v>21</v>
      </c>
      <c r="P3349" s="3">
        <f>Orders[[#This Row],[Quantity]]*Orders[[#This Row],[UnitPrice]]*(1-Orders[[#This Row],[Discount]])</f>
        <v>30713.262499999997</v>
      </c>
      <c r="Q3349" s="1" t="str">
        <f>IF(AND(Orders[[#This Row],[Order Value]]&gt;50000,Orders[[#This Row],[Status]]="Completed"),"Yes","No")</f>
        <v>No</v>
      </c>
      <c r="R3349" s="1" t="str">
        <f>IF(OR(Orders[[#This Row],[Region]]="Dhaka",Orders[[#This Row],[Region]]="Chattogram"),"Priority","Standard")</f>
        <v>Priority</v>
      </c>
      <c r="S3349" s="1" t="str">
        <f>_xlfn.CONCAT(Orders[[#This Row],[OrderID]],Orders[[#This Row],[CustomerID]],Orders[[#This Row],[Order Value]])</f>
        <v>O00769C001930713.2625</v>
      </c>
    </row>
    <row r="3350" spans="1:19" x14ac:dyDescent="0.25">
      <c r="A3350" s="1" t="s">
        <v>3773</v>
      </c>
      <c r="B3350" s="1" t="s">
        <v>1329</v>
      </c>
      <c r="C3350" s="1" t="s">
        <v>46</v>
      </c>
      <c r="D3350" s="1" t="str">
        <f>VLOOKUP(C3350,Products[],2,FALSE)</f>
        <v>Tables Max 631</v>
      </c>
      <c r="E3350" s="1" t="str">
        <f>VLOOKUP(Orders[[#This Row],[ProductID]],Products[],3,FALSE)</f>
        <v>Furniture</v>
      </c>
      <c r="F3350" s="1" t="s">
        <v>125</v>
      </c>
      <c r="G3350" s="1" t="str">
        <f>_xlfn.XLOOKUP(Orders[[#This Row],[CustomerID]],'Customers'!A:A,'Customers'!E:E)</f>
        <v>Corporate</v>
      </c>
      <c r="H3350" s="2">
        <v>45486</v>
      </c>
      <c r="I3350" s="2">
        <v>45485</v>
      </c>
      <c r="J3350">
        <v>9</v>
      </c>
      <c r="K3350">
        <v>538.48</v>
      </c>
      <c r="L3350">
        <v>0.2</v>
      </c>
      <c r="M3350" s="1" t="s">
        <v>52</v>
      </c>
      <c r="N3350" s="1" t="s">
        <v>34</v>
      </c>
      <c r="O3350" s="1" t="s">
        <v>35</v>
      </c>
      <c r="P3350" s="3">
        <f>Orders[[#This Row],[Quantity]]*Orders[[#This Row],[UnitPrice]]*(1-Orders[[#This Row],[Discount]])</f>
        <v>3877.056</v>
      </c>
      <c r="Q3350" s="1" t="str">
        <f>IF(AND(Orders[[#This Row],[Order Value]]&gt;50000,Orders[[#This Row],[Status]]="Completed"),"Yes","No")</f>
        <v>No</v>
      </c>
      <c r="R3350" s="1" t="str">
        <f>IF(OR(Orders[[#This Row],[Region]]="Dhaka",Orders[[#This Row],[Region]]="Chattogram"),"Priority","Standard")</f>
        <v>Priority</v>
      </c>
      <c r="S3350" s="1" t="str">
        <f>_xlfn.CONCAT(Orders[[#This Row],[OrderID]],Orders[[#This Row],[CustomerID]],Orders[[#This Row],[Order Value]])</f>
        <v>O02540C00373877.056</v>
      </c>
    </row>
    <row r="3351" spans="1:19" x14ac:dyDescent="0.25">
      <c r="A3351" s="1" t="s">
        <v>3774</v>
      </c>
      <c r="B3351" s="1" t="s">
        <v>400</v>
      </c>
      <c r="C3351" s="1" t="s">
        <v>87</v>
      </c>
      <c r="D3351" s="1" t="str">
        <f>VLOOKUP(C3351,Products[],2,FALSE)</f>
        <v>Storage Plus 812</v>
      </c>
      <c r="E3351" s="1" t="str">
        <f>VLOOKUP(Orders[[#This Row],[ProductID]],Products[],3,FALSE)</f>
        <v>Furniture</v>
      </c>
      <c r="F3351" s="1" t="s">
        <v>23</v>
      </c>
      <c r="G3351" s="1" t="str">
        <f>_xlfn.XLOOKUP(Orders[[#This Row],[CustomerID]],'Customers'!A:A,'Customers'!E:E)</f>
        <v>consumer</v>
      </c>
      <c r="H3351" s="2">
        <v>45331</v>
      </c>
      <c r="I3351" s="2">
        <v>45345</v>
      </c>
      <c r="J3351">
        <v>18</v>
      </c>
      <c r="K3351">
        <v>5400.28</v>
      </c>
      <c r="L3351">
        <v>0.1</v>
      </c>
      <c r="M3351" s="1" t="s">
        <v>43</v>
      </c>
      <c r="N3351" s="1" t="s">
        <v>34</v>
      </c>
      <c r="O3351" s="1" t="s">
        <v>21</v>
      </c>
      <c r="P3351" s="3">
        <f>Orders[[#This Row],[Quantity]]*Orders[[#This Row],[UnitPrice]]*(1-Orders[[#This Row],[Discount]])</f>
        <v>87484.535999999993</v>
      </c>
      <c r="Q3351" s="1" t="str">
        <f>IF(AND(Orders[[#This Row],[Order Value]]&gt;50000,Orders[[#This Row],[Status]]="Completed"),"Yes","No")</f>
        <v>Yes</v>
      </c>
      <c r="R3351" s="1" t="str">
        <f>IF(OR(Orders[[#This Row],[Region]]="Dhaka",Orders[[#This Row],[Region]]="Chattogram"),"Priority","Standard")</f>
        <v>Standard</v>
      </c>
      <c r="S3351" s="1" t="str">
        <f>_xlfn.CONCAT(Orders[[#This Row],[OrderID]],Orders[[#This Row],[CustomerID]],Orders[[#This Row],[Order Value]])</f>
        <v>O01727C012487484.536</v>
      </c>
    </row>
    <row r="3352" spans="1:19" x14ac:dyDescent="0.25">
      <c r="A3352" s="1" t="s">
        <v>3775</v>
      </c>
      <c r="B3352" s="1" t="s">
        <v>727</v>
      </c>
      <c r="C3352" s="1" t="s">
        <v>54</v>
      </c>
      <c r="D3352" s="1" t="str">
        <f>VLOOKUP(C3352,Products[],2,FALSE)</f>
        <v>Women Lite 643</v>
      </c>
      <c r="E3352" s="1" t="str">
        <f>VLOOKUP(Orders[[#This Row],[ProductID]],Products[],3,FALSE)</f>
        <v>Apparel</v>
      </c>
      <c r="F3352" s="1" t="s">
        <v>47</v>
      </c>
      <c r="G3352" s="1" t="str">
        <f>_xlfn.XLOOKUP(Orders[[#This Row],[CustomerID]],'Customers'!A:A,'Customers'!E:E)</f>
        <v>consumer</v>
      </c>
      <c r="H3352" s="2">
        <v>45706</v>
      </c>
      <c r="I3352" s="2">
        <v>45704</v>
      </c>
      <c r="J3352">
        <v>13</v>
      </c>
      <c r="K3352">
        <v>1723.91</v>
      </c>
      <c r="L3352">
        <v>0.2</v>
      </c>
      <c r="M3352" s="1" t="s">
        <v>52</v>
      </c>
      <c r="N3352" s="1" t="s">
        <v>15</v>
      </c>
      <c r="O3352" s="1" t="s">
        <v>35</v>
      </c>
      <c r="P3352" s="3">
        <f>Orders[[#This Row],[Quantity]]*Orders[[#This Row],[UnitPrice]]*(1-Orders[[#This Row],[Discount]])</f>
        <v>17928.664000000001</v>
      </c>
      <c r="Q3352" s="1" t="str">
        <f>IF(AND(Orders[[#This Row],[Order Value]]&gt;50000,Orders[[#This Row],[Status]]="Completed"),"Yes","No")</f>
        <v>No</v>
      </c>
      <c r="R3352" s="1" t="str">
        <f>IF(OR(Orders[[#This Row],[Region]]="Dhaka",Orders[[#This Row],[Region]]="Chattogram"),"Priority","Standard")</f>
        <v>Priority</v>
      </c>
      <c r="S3352" s="1" t="str">
        <f>_xlfn.CONCAT(Orders[[#This Row],[OrderID]],Orders[[#This Row],[CustomerID]],Orders[[#This Row],[Order Value]])</f>
        <v>O03273C045617928.664</v>
      </c>
    </row>
    <row r="3353" spans="1:19" x14ac:dyDescent="0.25">
      <c r="A3353" s="1" t="s">
        <v>3776</v>
      </c>
      <c r="B3353" s="1" t="s">
        <v>310</v>
      </c>
      <c r="C3353" s="1" t="s">
        <v>81</v>
      </c>
      <c r="D3353" s="1" t="str">
        <f>VLOOKUP(C3353,Products[],2,FALSE)</f>
        <v>Beverages Pro 760</v>
      </c>
      <c r="E3353" s="1" t="str">
        <f>VLOOKUP(Orders[[#This Row],[ProductID]],Products[],3,FALSE)</f>
        <v>Groceries</v>
      </c>
      <c r="F3353" s="1" t="s">
        <v>23</v>
      </c>
      <c r="G3353" s="1" t="str">
        <f>_xlfn.XLOOKUP(Orders[[#This Row],[CustomerID]],'Customers'!A:A,'Customers'!E:E)</f>
        <v>Home Office</v>
      </c>
      <c r="H3353" s="2">
        <v>45388</v>
      </c>
      <c r="I3353" s="2">
        <v>45399</v>
      </c>
      <c r="J3353">
        <v>13</v>
      </c>
      <c r="K3353">
        <v>2478.67</v>
      </c>
      <c r="L3353">
        <v>0</v>
      </c>
      <c r="M3353" s="1" t="s">
        <v>14</v>
      </c>
      <c r="N3353" s="1" t="s">
        <v>34</v>
      </c>
      <c r="O3353" s="1" t="s">
        <v>35</v>
      </c>
      <c r="P3353" s="3">
        <f>Orders[[#This Row],[Quantity]]*Orders[[#This Row],[UnitPrice]]*(1-Orders[[#This Row],[Discount]])</f>
        <v>32222.71</v>
      </c>
      <c r="Q3353" s="1" t="str">
        <f>IF(AND(Orders[[#This Row],[Order Value]]&gt;50000,Orders[[#This Row],[Status]]="Completed"),"Yes","No")</f>
        <v>No</v>
      </c>
      <c r="R3353" s="1" t="str">
        <f>IF(OR(Orders[[#This Row],[Region]]="Dhaka",Orders[[#This Row],[Region]]="Chattogram"),"Priority","Standard")</f>
        <v>Standard</v>
      </c>
      <c r="S3353" s="1" t="str">
        <f>_xlfn.CONCAT(Orders[[#This Row],[OrderID]],Orders[[#This Row],[CustomerID]],Orders[[#This Row],[Order Value]])</f>
        <v>O05323C009232222.71</v>
      </c>
    </row>
    <row r="3354" spans="1:19" x14ac:dyDescent="0.25">
      <c r="A3354" s="1" t="s">
        <v>3777</v>
      </c>
      <c r="B3354" s="1" t="s">
        <v>652</v>
      </c>
      <c r="C3354" s="1" t="s">
        <v>473</v>
      </c>
      <c r="D3354" s="1" t="str">
        <f>VLOOKUP(C3354,Products[],2,FALSE)</f>
        <v>Laptops Prime 770</v>
      </c>
      <c r="E3354" s="1" t="str">
        <f>VLOOKUP(Orders[[#This Row],[ProductID]],Products[],3,FALSE)</f>
        <v>Electronics</v>
      </c>
      <c r="F3354" s="1" t="s">
        <v>55</v>
      </c>
      <c r="G3354" s="1" t="str">
        <f>_xlfn.XLOOKUP(Orders[[#This Row],[CustomerID]],'Customers'!A:A,'Customers'!E:E)</f>
        <v>Home Office</v>
      </c>
      <c r="H3354" s="2">
        <v>45325</v>
      </c>
      <c r="I3354" s="2">
        <v>45328</v>
      </c>
      <c r="J3354">
        <v>12</v>
      </c>
      <c r="K3354">
        <v>6536.73</v>
      </c>
      <c r="L3354">
        <v>0.2</v>
      </c>
      <c r="M3354" s="1" t="s">
        <v>14</v>
      </c>
      <c r="N3354" s="1" t="s">
        <v>28</v>
      </c>
      <c r="O3354" s="1" t="s">
        <v>21</v>
      </c>
      <c r="P3354" s="3">
        <f>Orders[[#This Row],[Quantity]]*Orders[[#This Row],[UnitPrice]]*(1-Orders[[#This Row],[Discount]])</f>
        <v>62752.608</v>
      </c>
      <c r="Q3354" s="1" t="str">
        <f>IF(AND(Orders[[#This Row],[Order Value]]&gt;50000,Orders[[#This Row],[Status]]="Completed"),"Yes","No")</f>
        <v>No</v>
      </c>
      <c r="R3354" s="1" t="str">
        <f>IF(OR(Orders[[#This Row],[Region]]="Dhaka",Orders[[#This Row],[Region]]="Chattogram"),"Priority","Standard")</f>
        <v>Standard</v>
      </c>
      <c r="S3354" s="1" t="str">
        <f>_xlfn.CONCAT(Orders[[#This Row],[OrderID]],Orders[[#This Row],[CustomerID]],Orders[[#This Row],[Order Value]])</f>
        <v>O01480C018962752.608</v>
      </c>
    </row>
    <row r="3355" spans="1:19" x14ac:dyDescent="0.25">
      <c r="A3355" s="1" t="s">
        <v>3778</v>
      </c>
      <c r="B3355" s="1" t="s">
        <v>171</v>
      </c>
      <c r="C3355" s="1" t="s">
        <v>54</v>
      </c>
      <c r="D3355" s="1" t="str">
        <f>VLOOKUP(C3355,Products[],2,FALSE)</f>
        <v>Women Lite 643</v>
      </c>
      <c r="E3355" s="1" t="str">
        <f>VLOOKUP(Orders[[#This Row],[ProductID]],Products[],3,FALSE)</f>
        <v>Apparel</v>
      </c>
      <c r="F3355" s="1" t="s">
        <v>63</v>
      </c>
      <c r="G3355" s="1" t="str">
        <f>_xlfn.XLOOKUP(Orders[[#This Row],[CustomerID]],'Customers'!A:A,'Customers'!E:E)</f>
        <v>Home Office</v>
      </c>
      <c r="H3355" s="2">
        <v>45966</v>
      </c>
      <c r="I3355" s="2">
        <v>45973</v>
      </c>
      <c r="J3355">
        <v>5</v>
      </c>
      <c r="K3355">
        <v>2197.65</v>
      </c>
      <c r="L3355">
        <v>0</v>
      </c>
      <c r="M3355" s="1" t="s">
        <v>14</v>
      </c>
      <c r="N3355" s="1" t="s">
        <v>15</v>
      </c>
      <c r="O3355" s="1" t="s">
        <v>29</v>
      </c>
      <c r="P3355" s="3">
        <f>Orders[[#This Row],[Quantity]]*Orders[[#This Row],[UnitPrice]]*(1-Orders[[#This Row],[Discount]])</f>
        <v>10988.25</v>
      </c>
      <c r="Q3355" s="1" t="str">
        <f>IF(AND(Orders[[#This Row],[Order Value]]&gt;50000,Orders[[#This Row],[Status]]="Completed"),"Yes","No")</f>
        <v>No</v>
      </c>
      <c r="R3355" s="1" t="str">
        <f>IF(OR(Orders[[#This Row],[Region]]="Dhaka",Orders[[#This Row],[Region]]="Chattogram"),"Priority","Standard")</f>
        <v>Standard</v>
      </c>
      <c r="S3355" s="1" t="str">
        <f>_xlfn.CONCAT(Orders[[#This Row],[OrderID]],Orders[[#This Row],[CustomerID]],Orders[[#This Row],[Order Value]])</f>
        <v>O03706C005310988.25</v>
      </c>
    </row>
    <row r="3356" spans="1:19" x14ac:dyDescent="0.25">
      <c r="A3356" s="1" t="s">
        <v>3779</v>
      </c>
      <c r="B3356" s="1" t="s">
        <v>31</v>
      </c>
      <c r="C3356" s="1" t="s">
        <v>162</v>
      </c>
      <c r="D3356" s="1" t="str">
        <f>VLOOKUP(C3356,Products[],2,FALSE)</f>
        <v>Binders Lite 852</v>
      </c>
      <c r="E3356" s="1" t="str">
        <f>VLOOKUP(Orders[[#This Row],[ProductID]],Products[],3,FALSE)</f>
        <v>Office Supplies</v>
      </c>
      <c r="F3356" s="1" t="s">
        <v>47</v>
      </c>
      <c r="G3356" s="1" t="str">
        <f>_xlfn.XLOOKUP(Orders[[#This Row],[CustomerID]],'Customers'!A:A,'Customers'!E:E)</f>
        <v>Consumer</v>
      </c>
      <c r="H3356" s="2">
        <v>45338</v>
      </c>
      <c r="I3356" s="2">
        <v>45349</v>
      </c>
      <c r="J3356">
        <v>18</v>
      </c>
      <c r="K3356">
        <v>6817.24</v>
      </c>
      <c r="L3356">
        <v>0</v>
      </c>
      <c r="M3356" s="1" t="s">
        <v>14</v>
      </c>
      <c r="N3356" s="1" t="s">
        <v>15</v>
      </c>
      <c r="O3356" s="1" t="s">
        <v>24</v>
      </c>
      <c r="P3356" s="3">
        <f>Orders[[#This Row],[Quantity]]*Orders[[#This Row],[UnitPrice]]*(1-Orders[[#This Row],[Discount]])</f>
        <v>122710.31999999999</v>
      </c>
      <c r="Q3356" s="1" t="str">
        <f>IF(AND(Orders[[#This Row],[Order Value]]&gt;50000,Orders[[#This Row],[Status]]="Completed"),"Yes","No")</f>
        <v>No</v>
      </c>
      <c r="R3356" s="1" t="str">
        <f>IF(OR(Orders[[#This Row],[Region]]="Dhaka",Orders[[#This Row],[Region]]="Chattogram"),"Priority","Standard")</f>
        <v>Standard</v>
      </c>
      <c r="S3356" s="1" t="str">
        <f>_xlfn.CONCAT(Orders[[#This Row],[OrderID]],Orders[[#This Row],[CustomerID]],Orders[[#This Row],[Order Value]])</f>
        <v>O01020C0367122710.32</v>
      </c>
    </row>
    <row r="3357" spans="1:19" x14ac:dyDescent="0.25">
      <c r="A3357" s="1" t="s">
        <v>3780</v>
      </c>
      <c r="B3357" s="1" t="s">
        <v>670</v>
      </c>
      <c r="C3357" s="1" t="s">
        <v>297</v>
      </c>
      <c r="D3357" s="1" t="str">
        <f>VLOOKUP(C3357,Products[],2,FALSE)</f>
        <v>Household Standard 552</v>
      </c>
      <c r="E3357" s="1" t="str">
        <f>VLOOKUP(Orders[[#This Row],[ProductID]],Products[],3,FALSE)</f>
        <v>Groceries</v>
      </c>
      <c r="F3357" s="1" t="s">
        <v>63</v>
      </c>
      <c r="G3357" s="1" t="str">
        <f>_xlfn.XLOOKUP(Orders[[#This Row],[CustomerID]],'Customers'!A:A,'Customers'!E:E)</f>
        <v>consumer</v>
      </c>
      <c r="H3357" s="2">
        <v>45556</v>
      </c>
      <c r="I3357" s="2">
        <v>45554</v>
      </c>
      <c r="J3357">
        <v>23</v>
      </c>
      <c r="K3357">
        <v>6243.3</v>
      </c>
      <c r="L3357">
        <v>0</v>
      </c>
      <c r="M3357" s="1" t="s">
        <v>20</v>
      </c>
      <c r="N3357" s="1" t="s">
        <v>34</v>
      </c>
      <c r="O3357" s="1" t="s">
        <v>21</v>
      </c>
      <c r="P3357" s="3">
        <f>Orders[[#This Row],[Quantity]]*Orders[[#This Row],[UnitPrice]]*(1-Orders[[#This Row],[Discount]])</f>
        <v>143595.9</v>
      </c>
      <c r="Q3357" s="1" t="str">
        <f>IF(AND(Orders[[#This Row],[Order Value]]&gt;50000,Orders[[#This Row],[Status]]="Completed"),"Yes","No")</f>
        <v>Yes</v>
      </c>
      <c r="R3357" s="1" t="str">
        <f>IF(OR(Orders[[#This Row],[Region]]="Dhaka",Orders[[#This Row],[Region]]="Chattogram"),"Priority","Standard")</f>
        <v>Priority</v>
      </c>
      <c r="S3357" s="1" t="str">
        <f>_xlfn.CONCAT(Orders[[#This Row],[OrderID]],Orders[[#This Row],[CustomerID]],Orders[[#This Row],[Order Value]])</f>
        <v>O02708C0269143595.9</v>
      </c>
    </row>
    <row r="3358" spans="1:19" x14ac:dyDescent="0.25">
      <c r="A3358" s="1" t="s">
        <v>3781</v>
      </c>
      <c r="B3358" s="1" t="s">
        <v>644</v>
      </c>
      <c r="C3358" s="1" t="s">
        <v>160</v>
      </c>
      <c r="D3358" s="1" t="str">
        <f>VLOOKUP(C3358,Products[],2,FALSE)</f>
        <v>Audio Pro 619</v>
      </c>
      <c r="E3358" s="1" t="str">
        <f>VLOOKUP(Orders[[#This Row],[ProductID]],Products[],3,FALSE)</f>
        <v>Electronics</v>
      </c>
      <c r="F3358" s="1" t="s">
        <v>82</v>
      </c>
      <c r="G3358" s="1" t="str">
        <f>_xlfn.XLOOKUP(Orders[[#This Row],[CustomerID]],'Customers'!A:A,'Customers'!E:E)</f>
        <v>Consumer</v>
      </c>
      <c r="H3358" s="2">
        <v>45567</v>
      </c>
      <c r="I3358" s="2">
        <v>45569</v>
      </c>
      <c r="J3358">
        <v>24</v>
      </c>
      <c r="K3358">
        <v>1033.46</v>
      </c>
      <c r="L3358">
        <v>0</v>
      </c>
      <c r="M3358" s="1" t="s">
        <v>14</v>
      </c>
      <c r="N3358" s="1" t="s">
        <v>28</v>
      </c>
      <c r="O3358" s="1" t="s">
        <v>24</v>
      </c>
      <c r="P3358" s="3">
        <f>Orders[[#This Row],[Quantity]]*Orders[[#This Row],[UnitPrice]]*(1-Orders[[#This Row],[Discount]])</f>
        <v>24803.040000000001</v>
      </c>
      <c r="Q3358" s="1" t="str">
        <f>IF(AND(Orders[[#This Row],[Order Value]]&gt;50000,Orders[[#This Row],[Status]]="Completed"),"Yes","No")</f>
        <v>No</v>
      </c>
      <c r="R3358" s="1" t="str">
        <f>IF(OR(Orders[[#This Row],[Region]]="Dhaka",Orders[[#This Row],[Region]]="Chattogram"),"Priority","Standard")</f>
        <v>Standard</v>
      </c>
      <c r="S3358" s="1" t="str">
        <f>_xlfn.CONCAT(Orders[[#This Row],[OrderID]],Orders[[#This Row],[CustomerID]],Orders[[#This Row],[Order Value]])</f>
        <v>O03779C015324803.04</v>
      </c>
    </row>
    <row r="3359" spans="1:19" x14ac:dyDescent="0.25">
      <c r="A3359" s="1" t="s">
        <v>3782</v>
      </c>
      <c r="B3359" s="1" t="s">
        <v>190</v>
      </c>
      <c r="C3359" s="1" t="s">
        <v>89</v>
      </c>
      <c r="D3359" s="1" t="str">
        <f>VLOOKUP(C3359,Products[],2,FALSE)</f>
        <v>Chairs Mini 737</v>
      </c>
      <c r="E3359" s="1" t="str">
        <f>VLOOKUP(Orders[[#This Row],[ProductID]],Products[],3,FALSE)</f>
        <v>Furniture</v>
      </c>
      <c r="F3359" s="1" t="s">
        <v>79</v>
      </c>
      <c r="G3359" s="1" t="str">
        <f>_xlfn.XLOOKUP(Orders[[#This Row],[CustomerID]],'Customers'!A:A,'Customers'!E:E)</f>
        <v>Home Office</v>
      </c>
      <c r="H3359" s="2">
        <v>45413</v>
      </c>
      <c r="I3359" s="2">
        <v>45418</v>
      </c>
      <c r="J3359">
        <v>21</v>
      </c>
      <c r="K3359">
        <v>7914.15</v>
      </c>
      <c r="L3359">
        <v>0.2</v>
      </c>
      <c r="M3359" s="1" t="s">
        <v>43</v>
      </c>
      <c r="N3359" s="1" t="s">
        <v>28</v>
      </c>
      <c r="O3359" s="1" t="s">
        <v>29</v>
      </c>
      <c r="P3359" s="3">
        <f>Orders[[#This Row],[Quantity]]*Orders[[#This Row],[UnitPrice]]*(1-Orders[[#This Row],[Discount]])</f>
        <v>132957.72</v>
      </c>
      <c r="Q3359" s="1" t="str">
        <f>IF(AND(Orders[[#This Row],[Order Value]]&gt;50000,Orders[[#This Row],[Status]]="Completed"),"Yes","No")</f>
        <v>No</v>
      </c>
      <c r="R3359" s="1" t="str">
        <f>IF(OR(Orders[[#This Row],[Region]]="Dhaka",Orders[[#This Row],[Region]]="Chattogram"),"Priority","Standard")</f>
        <v>Standard</v>
      </c>
      <c r="S3359" s="1" t="str">
        <f>_xlfn.CONCAT(Orders[[#This Row],[OrderID]],Orders[[#This Row],[CustomerID]],Orders[[#This Row],[Order Value]])</f>
        <v>O00064C0427132957.72</v>
      </c>
    </row>
    <row r="3360" spans="1:19" x14ac:dyDescent="0.25">
      <c r="A3360" s="1" t="s">
        <v>3783</v>
      </c>
      <c r="B3360" s="1" t="s">
        <v>459</v>
      </c>
      <c r="C3360" s="1" t="s">
        <v>197</v>
      </c>
      <c r="D3360" s="1" t="str">
        <f>VLOOKUP(C3360,Products[],2,FALSE)</f>
        <v>Chairs Prime 149</v>
      </c>
      <c r="E3360" s="1" t="str">
        <f>VLOOKUP(Orders[[#This Row],[ProductID]],Products[],3,FALSE)</f>
        <v>Furniture</v>
      </c>
      <c r="F3360" s="1" t="s">
        <v>42</v>
      </c>
      <c r="G3360" s="1" t="str">
        <f>_xlfn.XLOOKUP(Orders[[#This Row],[CustomerID]],'Customers'!A:A,'Customers'!E:E)</f>
        <v>SMB</v>
      </c>
      <c r="H3360" s="2">
        <v>45371</v>
      </c>
      <c r="I3360" s="2">
        <v>45382</v>
      </c>
      <c r="J3360">
        <v>10</v>
      </c>
      <c r="K3360">
        <v>339.91</v>
      </c>
      <c r="L3360">
        <v>0.2</v>
      </c>
      <c r="M3360" s="1" t="s">
        <v>43</v>
      </c>
      <c r="N3360" s="1" t="s">
        <v>34</v>
      </c>
      <c r="O3360" s="1" t="s">
        <v>35</v>
      </c>
      <c r="P3360" s="3">
        <f>Orders[[#This Row],[Quantity]]*Orders[[#This Row],[UnitPrice]]*(1-Orders[[#This Row],[Discount]])</f>
        <v>2719.2800000000007</v>
      </c>
      <c r="Q3360" s="1" t="str">
        <f>IF(AND(Orders[[#This Row],[Order Value]]&gt;50000,Orders[[#This Row],[Status]]="Completed"),"Yes","No")</f>
        <v>No</v>
      </c>
      <c r="R3360" s="1" t="str">
        <f>IF(OR(Orders[[#This Row],[Region]]="Dhaka",Orders[[#This Row],[Region]]="Chattogram"),"Priority","Standard")</f>
        <v>Standard</v>
      </c>
      <c r="S3360" s="1" t="str">
        <f>_xlfn.CONCAT(Orders[[#This Row],[OrderID]],Orders[[#This Row],[CustomerID]],Orders[[#This Row],[Order Value]])</f>
        <v>O05392C04412719.28</v>
      </c>
    </row>
    <row r="3361" spans="1:19" x14ac:dyDescent="0.25">
      <c r="A3361" s="1" t="s">
        <v>3784</v>
      </c>
      <c r="B3361" s="1" t="s">
        <v>745</v>
      </c>
      <c r="C3361" s="1" t="s">
        <v>73</v>
      </c>
      <c r="D3361" s="1" t="str">
        <f>VLOOKUP(C3361,Products[],2,FALSE)</f>
        <v>Mobile Accessories Max 508</v>
      </c>
      <c r="E3361" s="1" t="str">
        <f>VLOOKUP(Orders[[#This Row],[ProductID]],Products[],3,FALSE)</f>
        <v>Electronics</v>
      </c>
      <c r="F3361" s="1" t="s">
        <v>19</v>
      </c>
      <c r="G3361" s="1" t="str">
        <f>_xlfn.XLOOKUP(Orders[[#This Row],[CustomerID]],'Customers'!A:A,'Customers'!E:E)</f>
        <v>consumer</v>
      </c>
      <c r="H3361" s="2">
        <v>45463</v>
      </c>
      <c r="I3361" s="2">
        <v>45477</v>
      </c>
      <c r="J3361">
        <v>12</v>
      </c>
      <c r="K3361">
        <v>1410.34</v>
      </c>
      <c r="L3361">
        <v>0.2</v>
      </c>
      <c r="M3361" s="1" t="s">
        <v>43</v>
      </c>
      <c r="N3361" s="1" t="s">
        <v>34</v>
      </c>
      <c r="O3361" s="1" t="s">
        <v>24</v>
      </c>
      <c r="P3361" s="3">
        <f>Orders[[#This Row],[Quantity]]*Orders[[#This Row],[UnitPrice]]*(1-Orders[[#This Row],[Discount]])</f>
        <v>13539.263999999999</v>
      </c>
      <c r="Q3361" s="1" t="str">
        <f>IF(AND(Orders[[#This Row],[Order Value]]&gt;50000,Orders[[#This Row],[Status]]="Completed"),"Yes","No")</f>
        <v>No</v>
      </c>
      <c r="R3361" s="1" t="str">
        <f>IF(OR(Orders[[#This Row],[Region]]="Dhaka",Orders[[#This Row],[Region]]="Chattogram"),"Priority","Standard")</f>
        <v>Standard</v>
      </c>
      <c r="S3361" s="1" t="str">
        <f>_xlfn.CONCAT(Orders[[#This Row],[OrderID]],Orders[[#This Row],[CustomerID]],Orders[[#This Row],[Order Value]])</f>
        <v>O00779C029213539.264</v>
      </c>
    </row>
    <row r="3362" spans="1:19" x14ac:dyDescent="0.25">
      <c r="A3362" s="1" t="s">
        <v>3785</v>
      </c>
      <c r="B3362" s="1" t="s">
        <v>1507</v>
      </c>
      <c r="C3362" s="1" t="s">
        <v>154</v>
      </c>
      <c r="D3362" s="1" t="str">
        <f>VLOOKUP(C3362,Products[],2,FALSE)</f>
        <v>Household Standard 873</v>
      </c>
      <c r="E3362" s="1" t="str">
        <f>VLOOKUP(Orders[[#This Row],[ProductID]],Products[],3,FALSE)</f>
        <v>Groceries</v>
      </c>
      <c r="F3362" s="1" t="s">
        <v>23</v>
      </c>
      <c r="G3362" s="1" t="str">
        <f>_xlfn.XLOOKUP(Orders[[#This Row],[CustomerID]],'Customers'!A:A,'Customers'!E:E)</f>
        <v>consumer</v>
      </c>
      <c r="H3362" s="2">
        <v>45626</v>
      </c>
      <c r="I3362" s="2">
        <v>45633</v>
      </c>
      <c r="J3362">
        <v>19</v>
      </c>
      <c r="K3362">
        <v>5127.63</v>
      </c>
      <c r="L3362">
        <v>0.2</v>
      </c>
      <c r="M3362" s="1" t="s">
        <v>43</v>
      </c>
      <c r="N3362" s="1" t="s">
        <v>34</v>
      </c>
      <c r="O3362" s="1" t="s">
        <v>29</v>
      </c>
      <c r="P3362" s="3">
        <f>Orders[[#This Row],[Quantity]]*Orders[[#This Row],[UnitPrice]]*(1-Orders[[#This Row],[Discount]])</f>
        <v>77939.97600000001</v>
      </c>
      <c r="Q3362" s="1" t="str">
        <f>IF(AND(Orders[[#This Row],[Order Value]]&gt;50000,Orders[[#This Row],[Status]]="Completed"),"Yes","No")</f>
        <v>Yes</v>
      </c>
      <c r="R3362" s="1" t="str">
        <f>IF(OR(Orders[[#This Row],[Region]]="Dhaka",Orders[[#This Row],[Region]]="Chattogram"),"Priority","Standard")</f>
        <v>Standard</v>
      </c>
      <c r="S3362" s="1" t="str">
        <f>_xlfn.CONCAT(Orders[[#This Row],[OrderID]],Orders[[#This Row],[CustomerID]],Orders[[#This Row],[Order Value]])</f>
        <v>O00037C007277939.976</v>
      </c>
    </row>
    <row r="3363" spans="1:19" x14ac:dyDescent="0.25">
      <c r="A3363" s="1" t="s">
        <v>3250</v>
      </c>
      <c r="B3363" s="1" t="s">
        <v>498</v>
      </c>
      <c r="C3363" s="1" t="s">
        <v>162</v>
      </c>
      <c r="D3363" s="1" t="str">
        <f>VLOOKUP(C3363,Products[],2,FALSE)</f>
        <v>Binders Lite 852</v>
      </c>
      <c r="E3363" s="1" t="str">
        <f>VLOOKUP(Orders[[#This Row],[ProductID]],Products[],3,FALSE)</f>
        <v>Office Supplies</v>
      </c>
      <c r="F3363" s="1" t="s">
        <v>42</v>
      </c>
      <c r="G3363" s="1" t="str">
        <f>_xlfn.XLOOKUP(Orders[[#This Row],[CustomerID]],'Customers'!A:A,'Customers'!E:E)</f>
        <v>SMB</v>
      </c>
      <c r="H3363" s="2">
        <v>45755</v>
      </c>
      <c r="I3363" s="2">
        <v>45767</v>
      </c>
      <c r="J3363">
        <v>-15</v>
      </c>
      <c r="K3363">
        <v>1231.1199999999999</v>
      </c>
      <c r="L3363">
        <v>0</v>
      </c>
      <c r="M3363" s="1" t="s">
        <v>43</v>
      </c>
      <c r="N3363" s="1" t="s">
        <v>34</v>
      </c>
      <c r="O3363" s="1" t="s">
        <v>29</v>
      </c>
      <c r="P3363" s="3">
        <f>Orders[[#This Row],[Quantity]]*Orders[[#This Row],[UnitPrice]]*(1-Orders[[#This Row],[Discount]])</f>
        <v>-18466.8</v>
      </c>
      <c r="Q3363" s="1" t="str">
        <f>IF(AND(Orders[[#This Row],[Order Value]]&gt;50000,Orders[[#This Row],[Status]]="Completed"),"Yes","No")</f>
        <v>No</v>
      </c>
      <c r="R3363" s="1" t="str">
        <f>IF(OR(Orders[[#This Row],[Region]]="Dhaka",Orders[[#This Row],[Region]]="Chattogram"),"Priority","Standard")</f>
        <v>Standard</v>
      </c>
      <c r="S3363" s="1" t="str">
        <f>_xlfn.CONCAT(Orders[[#This Row],[OrderID]],Orders[[#This Row],[CustomerID]],Orders[[#This Row],[Order Value]])</f>
        <v>O03333C0173-18466.8</v>
      </c>
    </row>
    <row r="3364" spans="1:19" x14ac:dyDescent="0.25">
      <c r="A3364" s="1" t="s">
        <v>3786</v>
      </c>
      <c r="B3364" s="1" t="s">
        <v>348</v>
      </c>
      <c r="C3364" s="1" t="s">
        <v>12</v>
      </c>
      <c r="D3364" s="1" t="str">
        <f>VLOOKUP(C3364,Products[],2,FALSE)</f>
        <v>Beverages Plus 578</v>
      </c>
      <c r="E3364" s="1" t="str">
        <f>VLOOKUP(Orders[[#This Row],[ProductID]],Products[],3,FALSE)</f>
        <v>Groceries</v>
      </c>
      <c r="F3364" s="1" t="s">
        <v>63</v>
      </c>
      <c r="G3364" s="1" t="str">
        <f>_xlfn.XLOOKUP(Orders[[#This Row],[CustomerID]],'Customers'!A:A,'Customers'!E:E)</f>
        <v>Consumer</v>
      </c>
      <c r="H3364" s="2">
        <v>45872</v>
      </c>
      <c r="I3364" s="2">
        <v>45884</v>
      </c>
      <c r="J3364">
        <v>6</v>
      </c>
      <c r="K3364">
        <v>3779.44</v>
      </c>
      <c r="L3364">
        <v>0</v>
      </c>
      <c r="M3364" s="1" t="s">
        <v>39</v>
      </c>
      <c r="N3364" s="1" t="s">
        <v>84</v>
      </c>
      <c r="O3364" s="1" t="s">
        <v>35</v>
      </c>
      <c r="P3364" s="3">
        <f>Orders[[#This Row],[Quantity]]*Orders[[#This Row],[UnitPrice]]*(1-Orders[[#This Row],[Discount]])</f>
        <v>22676.639999999999</v>
      </c>
      <c r="Q3364" s="1" t="str">
        <f>IF(AND(Orders[[#This Row],[Order Value]]&gt;50000,Orders[[#This Row],[Status]]="Completed"),"Yes","No")</f>
        <v>No</v>
      </c>
      <c r="R3364" s="1" t="str">
        <f>IF(OR(Orders[[#This Row],[Region]]="Dhaka",Orders[[#This Row],[Region]]="Chattogram"),"Priority","Standard")</f>
        <v>Standard</v>
      </c>
      <c r="S3364" s="1" t="str">
        <f>_xlfn.CONCAT(Orders[[#This Row],[OrderID]],Orders[[#This Row],[CustomerID]],Orders[[#This Row],[Order Value]])</f>
        <v>O01851C001322676.64</v>
      </c>
    </row>
    <row r="3365" spans="1:19" x14ac:dyDescent="0.25">
      <c r="A3365" s="1" t="s">
        <v>3787</v>
      </c>
      <c r="B3365" s="1" t="s">
        <v>123</v>
      </c>
      <c r="C3365" s="1" t="s">
        <v>141</v>
      </c>
      <c r="D3365" s="1" t="str">
        <f>VLOOKUP(C3365,Products[],2,FALSE)</f>
        <v>Footwear Deluxe 366</v>
      </c>
      <c r="E3365" s="1" t="str">
        <f>VLOOKUP(Orders[[#This Row],[ProductID]],Products[],3,FALSE)</f>
        <v>Apparel</v>
      </c>
      <c r="F3365" s="1" t="s">
        <v>82</v>
      </c>
      <c r="G3365" s="1" t="str">
        <f>_xlfn.XLOOKUP(Orders[[#This Row],[CustomerID]],'Customers'!A:A,'Customers'!E:E)</f>
        <v>Home Office</v>
      </c>
      <c r="H3365" s="2">
        <v>45986</v>
      </c>
      <c r="I3365" s="2">
        <v>46000</v>
      </c>
      <c r="J3365">
        <v>10</v>
      </c>
      <c r="K3365">
        <v>6979.02</v>
      </c>
      <c r="L3365">
        <v>0.2</v>
      </c>
      <c r="M3365" s="1" t="s">
        <v>39</v>
      </c>
      <c r="N3365" s="1" t="s">
        <v>28</v>
      </c>
      <c r="O3365" s="1" t="s">
        <v>35</v>
      </c>
      <c r="P3365" s="3">
        <f>Orders[[#This Row],[Quantity]]*Orders[[#This Row],[UnitPrice]]*(1-Orders[[#This Row],[Discount]])</f>
        <v>55832.160000000011</v>
      </c>
      <c r="Q3365" s="1" t="str">
        <f>IF(AND(Orders[[#This Row],[Order Value]]&gt;50000,Orders[[#This Row],[Status]]="Completed"),"Yes","No")</f>
        <v>No</v>
      </c>
      <c r="R3365" s="1" t="str">
        <f>IF(OR(Orders[[#This Row],[Region]]="Dhaka",Orders[[#This Row],[Region]]="Chattogram"),"Priority","Standard")</f>
        <v>Standard</v>
      </c>
      <c r="S3365" s="1" t="str">
        <f>_xlfn.CONCAT(Orders[[#This Row],[OrderID]],Orders[[#This Row],[CustomerID]],Orders[[#This Row],[Order Value]])</f>
        <v>O03095C039255832.16</v>
      </c>
    </row>
    <row r="3366" spans="1:19" x14ac:dyDescent="0.25">
      <c r="A3366" s="1" t="s">
        <v>3788</v>
      </c>
      <c r="B3366" s="1" t="s">
        <v>615</v>
      </c>
      <c r="C3366" s="1" t="s">
        <v>151</v>
      </c>
      <c r="D3366" s="1" t="str">
        <f>VLOOKUP(C3366,Products[],2,FALSE)</f>
        <v>Paper Lite 570</v>
      </c>
      <c r="E3366" s="1" t="str">
        <f>VLOOKUP(Orders[[#This Row],[ProductID]],Products[],3,FALSE)</f>
        <v>Office Supplies</v>
      </c>
      <c r="F3366" s="1" t="s">
        <v>42</v>
      </c>
      <c r="G3366" s="1" t="str">
        <f>_xlfn.XLOOKUP(Orders[[#This Row],[CustomerID]],'Customers'!A:A,'Customers'!E:E)</f>
        <v>SMB</v>
      </c>
      <c r="H3366" s="2">
        <v>45345</v>
      </c>
      <c r="I3366" s="2">
        <v>45343</v>
      </c>
      <c r="J3366">
        <v>11</v>
      </c>
      <c r="K3366">
        <v>1667.08</v>
      </c>
      <c r="L3366">
        <v>0</v>
      </c>
      <c r="M3366" s="1" t="s">
        <v>43</v>
      </c>
      <c r="N3366" s="1" t="s">
        <v>84</v>
      </c>
      <c r="O3366" s="1" t="s">
        <v>21</v>
      </c>
      <c r="P3366" s="3">
        <f>Orders[[#This Row],[Quantity]]*Orders[[#This Row],[UnitPrice]]*(1-Orders[[#This Row],[Discount]])</f>
        <v>18337.879999999997</v>
      </c>
      <c r="Q3366" s="1" t="str">
        <f>IF(AND(Orders[[#This Row],[Order Value]]&gt;50000,Orders[[#This Row],[Status]]="Completed"),"Yes","No")</f>
        <v>No</v>
      </c>
      <c r="R3366" s="1" t="str">
        <f>IF(OR(Orders[[#This Row],[Region]]="Dhaka",Orders[[#This Row],[Region]]="Chattogram"),"Priority","Standard")</f>
        <v>Standard</v>
      </c>
      <c r="S3366" s="1" t="str">
        <f>_xlfn.CONCAT(Orders[[#This Row],[OrderID]],Orders[[#This Row],[CustomerID]],Orders[[#This Row],[Order Value]])</f>
        <v>O05134C032218337.88</v>
      </c>
    </row>
    <row r="3367" spans="1:19" x14ac:dyDescent="0.25">
      <c r="A3367" s="1" t="s">
        <v>3789</v>
      </c>
      <c r="B3367" s="1" t="s">
        <v>247</v>
      </c>
      <c r="C3367" s="1" t="s">
        <v>87</v>
      </c>
      <c r="D3367" s="1" t="str">
        <f>VLOOKUP(C3367,Products[],2,FALSE)</f>
        <v>Storage Plus 812</v>
      </c>
      <c r="E3367" s="1" t="str">
        <f>VLOOKUP(Orders[[#This Row],[ProductID]],Products[],3,FALSE)</f>
        <v>Furniture</v>
      </c>
      <c r="F3367" s="1" t="s">
        <v>125</v>
      </c>
      <c r="G3367" s="1" t="str">
        <f>_xlfn.XLOOKUP(Orders[[#This Row],[CustomerID]],'Customers'!A:A,'Customers'!E:E)</f>
        <v>consumer</v>
      </c>
      <c r="H3367" s="2">
        <v>45781</v>
      </c>
      <c r="I3367" s="2">
        <v>45789</v>
      </c>
      <c r="J3367">
        <v>17</v>
      </c>
      <c r="K3367">
        <v>4160.83</v>
      </c>
      <c r="L3367">
        <v>0</v>
      </c>
      <c r="M3367" s="1" t="s">
        <v>14</v>
      </c>
      <c r="N3367" s="1" t="s">
        <v>15</v>
      </c>
      <c r="O3367" s="1" t="s">
        <v>21</v>
      </c>
      <c r="P3367" s="3">
        <f>Orders[[#This Row],[Quantity]]*Orders[[#This Row],[UnitPrice]]*(1-Orders[[#This Row],[Discount]])</f>
        <v>70734.11</v>
      </c>
      <c r="Q3367" s="1" t="str">
        <f>IF(AND(Orders[[#This Row],[Order Value]]&gt;50000,Orders[[#This Row],[Status]]="Completed"),"Yes","No")</f>
        <v>No</v>
      </c>
      <c r="R3367" s="1" t="str">
        <f>IF(OR(Orders[[#This Row],[Region]]="Dhaka",Orders[[#This Row],[Region]]="Chattogram"),"Priority","Standard")</f>
        <v>Standard</v>
      </c>
      <c r="S3367" s="1" t="str">
        <f>_xlfn.CONCAT(Orders[[#This Row],[OrderID]],Orders[[#This Row],[CustomerID]],Orders[[#This Row],[Order Value]])</f>
        <v>O03745C006970734.11</v>
      </c>
    </row>
    <row r="3368" spans="1:19" x14ac:dyDescent="0.25">
      <c r="A3368" s="1" t="s">
        <v>3790</v>
      </c>
      <c r="B3368" s="1" t="s">
        <v>743</v>
      </c>
      <c r="C3368" s="1" t="s">
        <v>297</v>
      </c>
      <c r="D3368" s="1" t="str">
        <f>VLOOKUP(C3368,Products[],2,FALSE)</f>
        <v>Household Standard 552</v>
      </c>
      <c r="E3368" s="1" t="str">
        <f>VLOOKUP(Orders[[#This Row],[ProductID]],Products[],3,FALSE)</f>
        <v>Groceries</v>
      </c>
      <c r="F3368" s="1" t="s">
        <v>42</v>
      </c>
      <c r="G3368" s="1" t="str">
        <f>_xlfn.XLOOKUP(Orders[[#This Row],[CustomerID]],'Customers'!A:A,'Customers'!E:E)</f>
        <v>SMB</v>
      </c>
      <c r="H3368" s="2">
        <v>45577</v>
      </c>
      <c r="I3368" s="2">
        <v>45584</v>
      </c>
      <c r="J3368">
        <v>14</v>
      </c>
      <c r="K3368">
        <v>1936.85</v>
      </c>
      <c r="L3368">
        <v>0</v>
      </c>
      <c r="M3368" s="1" t="s">
        <v>20</v>
      </c>
      <c r="N3368" s="1" t="s">
        <v>34</v>
      </c>
      <c r="O3368" s="1" t="s">
        <v>29</v>
      </c>
      <c r="P3368" s="3">
        <f>Orders[[#This Row],[Quantity]]*Orders[[#This Row],[UnitPrice]]*(1-Orders[[#This Row],[Discount]])</f>
        <v>27115.899999999998</v>
      </c>
      <c r="Q3368" s="1" t="str">
        <f>IF(AND(Orders[[#This Row],[Order Value]]&gt;50000,Orders[[#This Row],[Status]]="Completed"),"Yes","No")</f>
        <v>No</v>
      </c>
      <c r="R3368" s="1" t="str">
        <f>IF(OR(Orders[[#This Row],[Region]]="Dhaka",Orders[[#This Row],[Region]]="Chattogram"),"Priority","Standard")</f>
        <v>Priority</v>
      </c>
      <c r="S3368" s="1" t="str">
        <f>_xlfn.CONCAT(Orders[[#This Row],[OrderID]],Orders[[#This Row],[CustomerID]],Orders[[#This Row],[Order Value]])</f>
        <v>O02596C021327115.9</v>
      </c>
    </row>
    <row r="3369" spans="1:19" x14ac:dyDescent="0.25">
      <c r="A3369" s="1" t="s">
        <v>3791</v>
      </c>
      <c r="B3369" s="1" t="s">
        <v>592</v>
      </c>
      <c r="C3369" s="1" t="s">
        <v>73</v>
      </c>
      <c r="D3369" s="1" t="str">
        <f>VLOOKUP(C3369,Products[],2,FALSE)</f>
        <v>Mobile Accessories Max 508</v>
      </c>
      <c r="E3369" s="1" t="str">
        <f>VLOOKUP(Orders[[#This Row],[ProductID]],Products[],3,FALSE)</f>
        <v>Electronics</v>
      </c>
      <c r="F3369" s="1" t="s">
        <v>125</v>
      </c>
      <c r="G3369" s="1" t="str">
        <f>_xlfn.XLOOKUP(Orders[[#This Row],[CustomerID]],'Customers'!A:A,'Customers'!E:E)</f>
        <v>consumer</v>
      </c>
      <c r="H3369" s="2">
        <v>45677</v>
      </c>
      <c r="I3369" s="2">
        <v>45682</v>
      </c>
      <c r="J3369">
        <v>6</v>
      </c>
      <c r="K3369">
        <v>4413.8100000000004</v>
      </c>
      <c r="L3369">
        <v>0.1</v>
      </c>
      <c r="M3369" s="1" t="s">
        <v>52</v>
      </c>
      <c r="N3369" s="1" t="s">
        <v>15</v>
      </c>
      <c r="O3369" s="1" t="s">
        <v>21</v>
      </c>
      <c r="P3369" s="3">
        <f>Orders[[#This Row],[Quantity]]*Orders[[#This Row],[UnitPrice]]*(1-Orders[[#This Row],[Discount]])</f>
        <v>23834.574000000001</v>
      </c>
      <c r="Q3369" s="1" t="str">
        <f>IF(AND(Orders[[#This Row],[Order Value]]&gt;50000,Orders[[#This Row],[Status]]="Completed"),"Yes","No")</f>
        <v>No</v>
      </c>
      <c r="R3369" s="1" t="str">
        <f>IF(OR(Orders[[#This Row],[Region]]="Dhaka",Orders[[#This Row],[Region]]="Chattogram"),"Priority","Standard")</f>
        <v>Priority</v>
      </c>
      <c r="S3369" s="1" t="str">
        <f>_xlfn.CONCAT(Orders[[#This Row],[OrderID]],Orders[[#This Row],[CustomerID]],Orders[[#This Row],[Order Value]])</f>
        <v>O01863C049023834.574</v>
      </c>
    </row>
    <row r="3370" spans="1:19" x14ac:dyDescent="0.25">
      <c r="A3370" s="1" t="s">
        <v>3792</v>
      </c>
      <c r="B3370" s="1" t="s">
        <v>512</v>
      </c>
      <c r="C3370" s="1" t="s">
        <v>197</v>
      </c>
      <c r="D3370" s="1" t="str">
        <f>VLOOKUP(C3370,Products[],2,FALSE)</f>
        <v>Chairs Prime 149</v>
      </c>
      <c r="E3370" s="1" t="str">
        <f>VLOOKUP(Orders[[#This Row],[ProductID]],Products[],3,FALSE)</f>
        <v>Furniture</v>
      </c>
      <c r="F3370" s="1" t="s">
        <v>13</v>
      </c>
      <c r="G3370" s="1" t="str">
        <f>_xlfn.XLOOKUP(Orders[[#This Row],[CustomerID]],'Customers'!A:A,'Customers'!E:E)</f>
        <v>consumer</v>
      </c>
      <c r="H3370" s="2">
        <v>45736</v>
      </c>
      <c r="I3370" s="2">
        <v>45744</v>
      </c>
      <c r="J3370">
        <v>19</v>
      </c>
      <c r="K3370">
        <v>6937.58</v>
      </c>
      <c r="L3370">
        <v>0.05</v>
      </c>
      <c r="M3370" s="1" t="s">
        <v>52</v>
      </c>
      <c r="N3370" s="1" t="s">
        <v>34</v>
      </c>
      <c r="O3370" s="1" t="s">
        <v>21</v>
      </c>
      <c r="P3370" s="3">
        <f>Orders[[#This Row],[Quantity]]*Orders[[#This Row],[UnitPrice]]*(1-Orders[[#This Row],[Discount]])</f>
        <v>125223.31899999999</v>
      </c>
      <c r="Q3370" s="1" t="str">
        <f>IF(AND(Orders[[#This Row],[Order Value]]&gt;50000,Orders[[#This Row],[Status]]="Completed"),"Yes","No")</f>
        <v>Yes</v>
      </c>
      <c r="R3370" s="1" t="str">
        <f>IF(OR(Orders[[#This Row],[Region]]="Dhaka",Orders[[#This Row],[Region]]="Chattogram"),"Priority","Standard")</f>
        <v>Priority</v>
      </c>
      <c r="S3370" s="1" t="str">
        <f>_xlfn.CONCAT(Orders[[#This Row],[OrderID]],Orders[[#This Row],[CustomerID]],Orders[[#This Row],[Order Value]])</f>
        <v>O02768C0346125223.319</v>
      </c>
    </row>
    <row r="3371" spans="1:19" x14ac:dyDescent="0.25">
      <c r="A3371" s="1" t="s">
        <v>3793</v>
      </c>
      <c r="B3371" s="1" t="s">
        <v>444</v>
      </c>
      <c r="C3371" s="1" t="s">
        <v>174</v>
      </c>
      <c r="D3371" s="1" t="str">
        <f>VLOOKUP(C3371,Products[],2,FALSE)</f>
        <v>Women Eco 309</v>
      </c>
      <c r="E3371" s="1" t="str">
        <f>VLOOKUP(Orders[[#This Row],[ProductID]],Products[],3,FALSE)</f>
        <v>Apparel</v>
      </c>
      <c r="F3371" s="1" t="s">
        <v>63</v>
      </c>
      <c r="G3371" s="1" t="str">
        <f>_xlfn.XLOOKUP(Orders[[#This Row],[CustomerID]],'Customers'!A:A,'Customers'!E:E)</f>
        <v>SMB</v>
      </c>
      <c r="H3371" s="2">
        <v>45513</v>
      </c>
      <c r="I3371" s="2">
        <v>45515</v>
      </c>
      <c r="J3371">
        <v>22</v>
      </c>
      <c r="K3371">
        <v>2324.31</v>
      </c>
      <c r="L3371">
        <v>0</v>
      </c>
      <c r="M3371" s="1" t="s">
        <v>14</v>
      </c>
      <c r="N3371" s="1" t="s">
        <v>28</v>
      </c>
      <c r="O3371" s="1" t="s">
        <v>35</v>
      </c>
      <c r="P3371" s="3">
        <f>Orders[[#This Row],[Quantity]]*Orders[[#This Row],[UnitPrice]]*(1-Orders[[#This Row],[Discount]])</f>
        <v>51134.82</v>
      </c>
      <c r="Q3371" s="1" t="str">
        <f>IF(AND(Orders[[#This Row],[Order Value]]&gt;50000,Orders[[#This Row],[Status]]="Completed"),"Yes","No")</f>
        <v>No</v>
      </c>
      <c r="R3371" s="1" t="str">
        <f>IF(OR(Orders[[#This Row],[Region]]="Dhaka",Orders[[#This Row],[Region]]="Chattogram"),"Priority","Standard")</f>
        <v>Standard</v>
      </c>
      <c r="S3371" s="1" t="str">
        <f>_xlfn.CONCAT(Orders[[#This Row],[OrderID]],Orders[[#This Row],[CustomerID]],Orders[[#This Row],[Order Value]])</f>
        <v>O04573C041451134.82</v>
      </c>
    </row>
    <row r="3372" spans="1:19" x14ac:dyDescent="0.25">
      <c r="A3372" s="1" t="s">
        <v>3794</v>
      </c>
      <c r="B3372" s="1" t="s">
        <v>70</v>
      </c>
      <c r="C3372" s="1" t="s">
        <v>76</v>
      </c>
      <c r="D3372" s="1" t="str">
        <f>VLOOKUP(C3372,Products[],2,FALSE)</f>
        <v>Mobile Accessories Mini 994</v>
      </c>
      <c r="E3372" s="1" t="str">
        <f>VLOOKUP(Orders[[#This Row],[ProductID]],Products[],3,FALSE)</f>
        <v>Electronics</v>
      </c>
      <c r="F3372" s="1" t="s">
        <v>79</v>
      </c>
      <c r="G3372" s="1" t="str">
        <f>_xlfn.XLOOKUP(Orders[[#This Row],[CustomerID]],'Customers'!A:A,'Customers'!E:E)</f>
        <v>consumer</v>
      </c>
      <c r="H3372" s="2">
        <v>45568</v>
      </c>
      <c r="I3372" s="2">
        <v>45580</v>
      </c>
      <c r="J3372">
        <v>6</v>
      </c>
      <c r="K3372">
        <v>3287.25</v>
      </c>
      <c r="L3372">
        <v>0</v>
      </c>
      <c r="M3372" s="1" t="s">
        <v>39</v>
      </c>
      <c r="N3372" s="1" t="s">
        <v>15</v>
      </c>
      <c r="O3372" s="1" t="s">
        <v>35</v>
      </c>
      <c r="P3372" s="3">
        <f>Orders[[#This Row],[Quantity]]*Orders[[#This Row],[UnitPrice]]*(1-Orders[[#This Row],[Discount]])</f>
        <v>19723.5</v>
      </c>
      <c r="Q3372" s="1" t="str">
        <f>IF(AND(Orders[[#This Row],[Order Value]]&gt;50000,Orders[[#This Row],[Status]]="Completed"),"Yes","No")</f>
        <v>No</v>
      </c>
      <c r="R3372" s="1" t="str">
        <f>IF(OR(Orders[[#This Row],[Region]]="Dhaka",Orders[[#This Row],[Region]]="Chattogram"),"Priority","Standard")</f>
        <v>Standard</v>
      </c>
      <c r="S3372" s="1" t="str">
        <f>_xlfn.CONCAT(Orders[[#This Row],[OrderID]],Orders[[#This Row],[CustomerID]],Orders[[#This Row],[Order Value]])</f>
        <v>O04322C031419723.5</v>
      </c>
    </row>
    <row r="3373" spans="1:19" x14ac:dyDescent="0.25">
      <c r="A3373" s="1" t="s">
        <v>3795</v>
      </c>
      <c r="B3373" s="1" t="s">
        <v>556</v>
      </c>
      <c r="C3373" s="1" t="s">
        <v>151</v>
      </c>
      <c r="D3373" s="1" t="str">
        <f>VLOOKUP(C3373,Products[],2,FALSE)</f>
        <v>Paper Lite 570</v>
      </c>
      <c r="E3373" s="1" t="str">
        <f>VLOOKUP(Orders[[#This Row],[ProductID]],Products[],3,FALSE)</f>
        <v>Office Supplies</v>
      </c>
      <c r="F3373" s="1" t="s">
        <v>55</v>
      </c>
      <c r="G3373" s="1" t="str">
        <f>_xlfn.XLOOKUP(Orders[[#This Row],[CustomerID]],'Customers'!A:A,'Customers'!E:E)</f>
        <v>SMB</v>
      </c>
      <c r="H3373" s="2">
        <v>45497</v>
      </c>
      <c r="I3373" s="2">
        <v>45509</v>
      </c>
      <c r="J3373">
        <v>2</v>
      </c>
      <c r="K3373">
        <v>3720.27</v>
      </c>
      <c r="L3373">
        <v>0</v>
      </c>
      <c r="M3373" s="1" t="s">
        <v>39</v>
      </c>
      <c r="N3373" s="1" t="s">
        <v>34</v>
      </c>
      <c r="O3373" s="1" t="s">
        <v>35</v>
      </c>
      <c r="P3373" s="3">
        <f>Orders[[#This Row],[Quantity]]*Orders[[#This Row],[UnitPrice]]*(1-Orders[[#This Row],[Discount]])</f>
        <v>7440.54</v>
      </c>
      <c r="Q3373" s="1" t="str">
        <f>IF(AND(Orders[[#This Row],[Order Value]]&gt;50000,Orders[[#This Row],[Status]]="Completed"),"Yes","No")</f>
        <v>No</v>
      </c>
      <c r="R3373" s="1" t="str">
        <f>IF(OR(Orders[[#This Row],[Region]]="Dhaka",Orders[[#This Row],[Region]]="Chattogram"),"Priority","Standard")</f>
        <v>Standard</v>
      </c>
      <c r="S3373" s="1" t="str">
        <f>_xlfn.CONCAT(Orders[[#This Row],[OrderID]],Orders[[#This Row],[CustomerID]],Orders[[#This Row],[Order Value]])</f>
        <v>O00217C02617440.54</v>
      </c>
    </row>
    <row r="3374" spans="1:19" x14ac:dyDescent="0.25">
      <c r="A3374" s="1" t="s">
        <v>3796</v>
      </c>
      <c r="B3374" s="1" t="s">
        <v>727</v>
      </c>
      <c r="C3374" s="1" t="s">
        <v>54</v>
      </c>
      <c r="D3374" s="1" t="str">
        <f>VLOOKUP(C3374,Products[],2,FALSE)</f>
        <v>Women Lite 643</v>
      </c>
      <c r="E3374" s="1" t="str">
        <f>VLOOKUP(Orders[[#This Row],[ProductID]],Products[],3,FALSE)</f>
        <v>Apparel</v>
      </c>
      <c r="F3374" s="1" t="s">
        <v>42</v>
      </c>
      <c r="G3374" s="1" t="str">
        <f>_xlfn.XLOOKUP(Orders[[#This Row],[CustomerID]],'Customers'!A:A,'Customers'!E:E)</f>
        <v>consumer</v>
      </c>
      <c r="H3374" s="2">
        <v>45677</v>
      </c>
      <c r="I3374" s="2">
        <v>45683</v>
      </c>
      <c r="J3374">
        <v>15</v>
      </c>
      <c r="K3374">
        <v>966.28</v>
      </c>
      <c r="L3374">
        <v>0</v>
      </c>
      <c r="M3374" s="1" t="s">
        <v>39</v>
      </c>
      <c r="N3374" s="1" t="s">
        <v>34</v>
      </c>
      <c r="O3374" s="1" t="s">
        <v>21</v>
      </c>
      <c r="P3374" s="3">
        <f>Orders[[#This Row],[Quantity]]*Orders[[#This Row],[UnitPrice]]*(1-Orders[[#This Row],[Discount]])</f>
        <v>14494.199999999999</v>
      </c>
      <c r="Q3374" s="1" t="str">
        <f>IF(AND(Orders[[#This Row],[Order Value]]&gt;50000,Orders[[#This Row],[Status]]="Completed"),"Yes","No")</f>
        <v>No</v>
      </c>
      <c r="R3374" s="1" t="str">
        <f>IF(OR(Orders[[#This Row],[Region]]="Dhaka",Orders[[#This Row],[Region]]="Chattogram"),"Priority","Standard")</f>
        <v>Standard</v>
      </c>
      <c r="S3374" s="1" t="str">
        <f>_xlfn.CONCAT(Orders[[#This Row],[OrderID]],Orders[[#This Row],[CustomerID]],Orders[[#This Row],[Order Value]])</f>
        <v>O01054C045614494.2</v>
      </c>
    </row>
    <row r="3375" spans="1:19" x14ac:dyDescent="0.25">
      <c r="A3375" s="1" t="s">
        <v>3797</v>
      </c>
      <c r="B3375" s="1" t="s">
        <v>1153</v>
      </c>
      <c r="C3375" s="1" t="s">
        <v>297</v>
      </c>
      <c r="D3375" s="1" t="str">
        <f>VLOOKUP(C3375,Products[],2,FALSE)</f>
        <v>Household Standard 552</v>
      </c>
      <c r="E3375" s="1" t="str">
        <f>VLOOKUP(Orders[[#This Row],[ProductID]],Products[],3,FALSE)</f>
        <v>Groceries</v>
      </c>
      <c r="F3375" s="1" t="s">
        <v>59</v>
      </c>
      <c r="G3375" s="1" t="str">
        <f>_xlfn.XLOOKUP(Orders[[#This Row],[CustomerID]],'Customers'!A:A,'Customers'!E:E)</f>
        <v>Consumer</v>
      </c>
      <c r="H3375" s="2">
        <v>45893</v>
      </c>
      <c r="I3375" s="2">
        <v>45899</v>
      </c>
      <c r="J3375">
        <v>18</v>
      </c>
      <c r="K3375">
        <v>7595.3</v>
      </c>
      <c r="L3375">
        <v>0.05</v>
      </c>
      <c r="M3375" s="1" t="s">
        <v>39</v>
      </c>
      <c r="N3375" s="1" t="s">
        <v>28</v>
      </c>
      <c r="O3375" s="1" t="s">
        <v>21</v>
      </c>
      <c r="P3375" s="3">
        <f>Orders[[#This Row],[Quantity]]*Orders[[#This Row],[UnitPrice]]*(1-Orders[[#This Row],[Discount]])</f>
        <v>129879.62999999999</v>
      </c>
      <c r="Q3375" s="1" t="str">
        <f>IF(AND(Orders[[#This Row],[Order Value]]&gt;50000,Orders[[#This Row],[Status]]="Completed"),"Yes","No")</f>
        <v>No</v>
      </c>
      <c r="R3375" s="1" t="str">
        <f>IF(OR(Orders[[#This Row],[Region]]="Dhaka",Orders[[#This Row],[Region]]="Chattogram"),"Priority","Standard")</f>
        <v>Standard</v>
      </c>
      <c r="S3375" s="1" t="str">
        <f>_xlfn.CONCAT(Orders[[#This Row],[OrderID]],Orders[[#This Row],[CustomerID]],Orders[[#This Row],[Order Value]])</f>
        <v>O01884C0004129879.63</v>
      </c>
    </row>
    <row r="3376" spans="1:19" x14ac:dyDescent="0.25">
      <c r="A3376" s="1" t="s">
        <v>3798</v>
      </c>
      <c r="B3376" s="1" t="s">
        <v>252</v>
      </c>
      <c r="C3376" s="1" t="s">
        <v>73</v>
      </c>
      <c r="D3376" s="1" t="str">
        <f>VLOOKUP(C3376,Products[],2,FALSE)</f>
        <v>Mobile Accessories Max 508</v>
      </c>
      <c r="E3376" s="1" t="str">
        <f>VLOOKUP(Orders[[#This Row],[ProductID]],Products[],3,FALSE)</f>
        <v>Electronics</v>
      </c>
      <c r="F3376" s="1" t="s">
        <v>13</v>
      </c>
      <c r="G3376" s="1" t="str">
        <f>_xlfn.XLOOKUP(Orders[[#This Row],[CustomerID]],'Customers'!A:A,'Customers'!E:E)</f>
        <v>SMB</v>
      </c>
      <c r="H3376" s="2">
        <v>45989</v>
      </c>
      <c r="I3376" s="2">
        <v>45999</v>
      </c>
      <c r="J3376">
        <v>6</v>
      </c>
      <c r="K3376">
        <v>881.5</v>
      </c>
      <c r="L3376">
        <v>0.05</v>
      </c>
      <c r="M3376" s="1" t="s">
        <v>43</v>
      </c>
      <c r="N3376" s="1" t="s">
        <v>28</v>
      </c>
      <c r="O3376" s="1" t="s">
        <v>29</v>
      </c>
      <c r="P3376" s="3">
        <f>Orders[[#This Row],[Quantity]]*Orders[[#This Row],[UnitPrice]]*(1-Orders[[#This Row],[Discount]])</f>
        <v>5024.55</v>
      </c>
      <c r="Q3376" s="1" t="str">
        <f>IF(AND(Orders[[#This Row],[Order Value]]&gt;50000,Orders[[#This Row],[Status]]="Completed"),"Yes","No")</f>
        <v>No</v>
      </c>
      <c r="R3376" s="1" t="str">
        <f>IF(OR(Orders[[#This Row],[Region]]="Dhaka",Orders[[#This Row],[Region]]="Chattogram"),"Priority","Standard")</f>
        <v>Standard</v>
      </c>
      <c r="S3376" s="1" t="str">
        <f>_xlfn.CONCAT(Orders[[#This Row],[OrderID]],Orders[[#This Row],[CustomerID]],Orders[[#This Row],[Order Value]])</f>
        <v>O00181C02805024.55</v>
      </c>
    </row>
    <row r="3377" spans="1:19" x14ac:dyDescent="0.25">
      <c r="A3377" s="1" t="s">
        <v>3799</v>
      </c>
      <c r="B3377" s="1" t="s">
        <v>1029</v>
      </c>
      <c r="C3377" s="1" t="s">
        <v>199</v>
      </c>
      <c r="D3377" s="1" t="str">
        <f>VLOOKUP(C3377,Products[],2,FALSE)</f>
        <v>Laptops Deluxe 892</v>
      </c>
      <c r="E3377" s="1" t="str">
        <f>VLOOKUP(Orders[[#This Row],[ProductID]],Products[],3,FALSE)</f>
        <v>Electronics</v>
      </c>
      <c r="F3377" s="1" t="s">
        <v>33</v>
      </c>
      <c r="G3377" s="1" t="str">
        <f>_xlfn.XLOOKUP(Orders[[#This Row],[CustomerID]],'Customers'!A:A,'Customers'!E:E)</f>
        <v>Corporate</v>
      </c>
      <c r="H3377" s="2">
        <v>45967</v>
      </c>
      <c r="I3377" s="2">
        <v>45974</v>
      </c>
      <c r="J3377">
        <v>23</v>
      </c>
      <c r="K3377">
        <v>7936.01</v>
      </c>
      <c r="L3377">
        <v>0.05</v>
      </c>
      <c r="M3377" s="1" t="s">
        <v>52</v>
      </c>
      <c r="N3377" s="1" t="s">
        <v>28</v>
      </c>
      <c r="O3377" s="1" t="s">
        <v>24</v>
      </c>
      <c r="P3377" s="3">
        <f>Orders[[#This Row],[Quantity]]*Orders[[#This Row],[UnitPrice]]*(1-Orders[[#This Row],[Discount]])</f>
        <v>173401.81849999999</v>
      </c>
      <c r="Q3377" s="1" t="str">
        <f>IF(AND(Orders[[#This Row],[Order Value]]&gt;50000,Orders[[#This Row],[Status]]="Completed"),"Yes","No")</f>
        <v>No</v>
      </c>
      <c r="R3377" s="1" t="str">
        <f>IF(OR(Orders[[#This Row],[Region]]="Dhaka",Orders[[#This Row],[Region]]="Chattogram"),"Priority","Standard")</f>
        <v>Priority</v>
      </c>
      <c r="S3377" s="1" t="str">
        <f>_xlfn.CONCAT(Orders[[#This Row],[OrderID]],Orders[[#This Row],[CustomerID]],Orders[[#This Row],[Order Value]])</f>
        <v>O02967C0208173401.8185</v>
      </c>
    </row>
    <row r="3378" spans="1:19" x14ac:dyDescent="0.25">
      <c r="A3378" s="1" t="s">
        <v>3800</v>
      </c>
      <c r="B3378" s="1" t="s">
        <v>986</v>
      </c>
      <c r="C3378" s="1" t="s">
        <v>154</v>
      </c>
      <c r="D3378" s="1" t="str">
        <f>VLOOKUP(C3378,Products[],2,FALSE)</f>
        <v>Household Standard 873</v>
      </c>
      <c r="E3378" s="1" t="str">
        <f>VLOOKUP(Orders[[#This Row],[ProductID]],Products[],3,FALSE)</f>
        <v>Groceries</v>
      </c>
      <c r="F3378" s="1" t="s">
        <v>152</v>
      </c>
      <c r="G3378" s="1" t="str">
        <f>_xlfn.XLOOKUP(Orders[[#This Row],[CustomerID]],'Customers'!A:A,'Customers'!E:E)</f>
        <v>SMB</v>
      </c>
      <c r="H3378" s="2">
        <v>45430</v>
      </c>
      <c r="I3378" s="2">
        <v>45429</v>
      </c>
      <c r="J3378">
        <v>14</v>
      </c>
      <c r="K3378">
        <v>1349</v>
      </c>
      <c r="L3378">
        <v>0.05</v>
      </c>
      <c r="M3378" s="1" t="s">
        <v>20</v>
      </c>
      <c r="N3378" s="1" t="s">
        <v>15</v>
      </c>
      <c r="O3378" s="1" t="s">
        <v>24</v>
      </c>
      <c r="P3378" s="3">
        <f>Orders[[#This Row],[Quantity]]*Orders[[#This Row],[UnitPrice]]*(1-Orders[[#This Row],[Discount]])</f>
        <v>17941.7</v>
      </c>
      <c r="Q3378" s="1" t="str">
        <f>IF(AND(Orders[[#This Row],[Order Value]]&gt;50000,Orders[[#This Row],[Status]]="Completed"),"Yes","No")</f>
        <v>No</v>
      </c>
      <c r="R3378" s="1" t="str">
        <f>IF(OR(Orders[[#This Row],[Region]]="Dhaka",Orders[[#This Row],[Region]]="Chattogram"),"Priority","Standard")</f>
        <v>Priority</v>
      </c>
      <c r="S3378" s="1" t="str">
        <f>_xlfn.CONCAT(Orders[[#This Row],[OrderID]],Orders[[#This Row],[CustomerID]],Orders[[#This Row],[Order Value]])</f>
        <v>O02143C001817941.7</v>
      </c>
    </row>
    <row r="3379" spans="1:19" x14ac:dyDescent="0.25">
      <c r="A3379" s="1" t="s">
        <v>3801</v>
      </c>
      <c r="B3379" s="1" t="s">
        <v>638</v>
      </c>
      <c r="C3379" s="1" t="s">
        <v>124</v>
      </c>
      <c r="D3379" s="1" t="str">
        <f>VLOOKUP(C3379,Products[],2,FALSE)</f>
        <v>Decor Lite 474</v>
      </c>
      <c r="E3379" s="1" t="str">
        <f>VLOOKUP(Orders[[#This Row],[ProductID]],Products[],3,FALSE)</f>
        <v>Furniture</v>
      </c>
      <c r="F3379" s="1" t="s">
        <v>19</v>
      </c>
      <c r="G3379" s="1" t="str">
        <f>_xlfn.XLOOKUP(Orders[[#This Row],[CustomerID]],'Customers'!A:A,'Customers'!E:E)</f>
        <v>consumer</v>
      </c>
      <c r="H3379" s="2">
        <v>45911</v>
      </c>
      <c r="I3379" s="2">
        <v>45922</v>
      </c>
      <c r="J3379">
        <v>6</v>
      </c>
      <c r="K3379">
        <v>4298.4399999999996</v>
      </c>
      <c r="L3379">
        <v>0</v>
      </c>
      <c r="M3379" s="1" t="s">
        <v>14</v>
      </c>
      <c r="N3379" s="1" t="s">
        <v>34</v>
      </c>
      <c r="O3379" s="1" t="s">
        <v>35</v>
      </c>
      <c r="P3379" s="3">
        <f>Orders[[#This Row],[Quantity]]*Orders[[#This Row],[UnitPrice]]*(1-Orders[[#This Row],[Discount]])</f>
        <v>25790.639999999999</v>
      </c>
      <c r="Q3379" s="1" t="str">
        <f>IF(AND(Orders[[#This Row],[Order Value]]&gt;50000,Orders[[#This Row],[Status]]="Completed"),"Yes","No")</f>
        <v>No</v>
      </c>
      <c r="R3379" s="1" t="str">
        <f>IF(OR(Orders[[#This Row],[Region]]="Dhaka",Orders[[#This Row],[Region]]="Chattogram"),"Priority","Standard")</f>
        <v>Standard</v>
      </c>
      <c r="S3379" s="1" t="str">
        <f>_xlfn.CONCAT(Orders[[#This Row],[OrderID]],Orders[[#This Row],[CustomerID]],Orders[[#This Row],[Order Value]])</f>
        <v>O04735C021625790.64</v>
      </c>
    </row>
    <row r="3380" spans="1:19" x14ac:dyDescent="0.25">
      <c r="A3380" s="1" t="s">
        <v>3802</v>
      </c>
      <c r="B3380" s="1" t="s">
        <v>1689</v>
      </c>
      <c r="C3380" s="1" t="s">
        <v>108</v>
      </c>
      <c r="D3380" s="1" t="str">
        <f>VLOOKUP(C3380,Products[],2,FALSE)</f>
        <v>Men Max 446</v>
      </c>
      <c r="E3380" s="1" t="str">
        <f>VLOOKUP(Orders[[#This Row],[ProductID]],Products[],3,FALSE)</f>
        <v>Apparel</v>
      </c>
      <c r="F3380" s="1" t="s">
        <v>63</v>
      </c>
      <c r="G3380" s="1" t="str">
        <f>_xlfn.XLOOKUP(Orders[[#This Row],[CustomerID]],'Customers'!A:A,'Customers'!E:E)</f>
        <v>Home Office</v>
      </c>
      <c r="H3380" s="2">
        <v>45487</v>
      </c>
      <c r="I3380" s="2">
        <v>45499</v>
      </c>
      <c r="J3380">
        <v>15</v>
      </c>
      <c r="K3380">
        <v>2034.19</v>
      </c>
      <c r="L3380">
        <v>0.05</v>
      </c>
      <c r="M3380" s="1" t="s">
        <v>52</v>
      </c>
      <c r="N3380" s="1" t="s">
        <v>15</v>
      </c>
      <c r="O3380" s="1" t="s">
        <v>24</v>
      </c>
      <c r="P3380" s="3">
        <f>Orders[[#This Row],[Quantity]]*Orders[[#This Row],[UnitPrice]]*(1-Orders[[#This Row],[Discount]])</f>
        <v>28987.2075</v>
      </c>
      <c r="Q3380" s="1" t="str">
        <f>IF(AND(Orders[[#This Row],[Order Value]]&gt;50000,Orders[[#This Row],[Status]]="Completed"),"Yes","No")</f>
        <v>No</v>
      </c>
      <c r="R3380" s="1" t="str">
        <f>IF(OR(Orders[[#This Row],[Region]]="Dhaka",Orders[[#This Row],[Region]]="Chattogram"),"Priority","Standard")</f>
        <v>Priority</v>
      </c>
      <c r="S3380" s="1" t="str">
        <f>_xlfn.CONCAT(Orders[[#This Row],[OrderID]],Orders[[#This Row],[CustomerID]],Orders[[#This Row],[Order Value]])</f>
        <v>O05595C007928987.2075</v>
      </c>
    </row>
    <row r="3381" spans="1:19" x14ac:dyDescent="0.25">
      <c r="A3381" s="1" t="s">
        <v>3803</v>
      </c>
      <c r="B3381" s="1" t="s">
        <v>164</v>
      </c>
      <c r="C3381" s="1" t="s">
        <v>46</v>
      </c>
      <c r="D3381" s="1" t="str">
        <f>VLOOKUP(C3381,Products[],2,FALSE)</f>
        <v>Tables Max 631</v>
      </c>
      <c r="E3381" s="1" t="str">
        <f>VLOOKUP(Orders[[#This Row],[ProductID]],Products[],3,FALSE)</f>
        <v>Furniture</v>
      </c>
      <c r="F3381" s="1" t="s">
        <v>13</v>
      </c>
      <c r="G3381" s="1" t="str">
        <f>_xlfn.XLOOKUP(Orders[[#This Row],[CustomerID]],'Customers'!A:A,'Customers'!E:E)</f>
        <v>consumer</v>
      </c>
      <c r="H3381" s="2">
        <v>45886</v>
      </c>
      <c r="I3381" s="2">
        <v>45888</v>
      </c>
      <c r="J3381">
        <v>23</v>
      </c>
      <c r="K3381">
        <v>3214.54</v>
      </c>
      <c r="L3381">
        <v>0</v>
      </c>
      <c r="M3381" s="1" t="s">
        <v>39</v>
      </c>
      <c r="N3381" s="1" t="s">
        <v>34</v>
      </c>
      <c r="O3381" s="1" t="s">
        <v>24</v>
      </c>
      <c r="P3381" s="3">
        <f>Orders[[#This Row],[Quantity]]*Orders[[#This Row],[UnitPrice]]*(1-Orders[[#This Row],[Discount]])</f>
        <v>73934.42</v>
      </c>
      <c r="Q3381" s="1" t="str">
        <f>IF(AND(Orders[[#This Row],[Order Value]]&gt;50000,Orders[[#This Row],[Status]]="Completed"),"Yes","No")</f>
        <v>Yes</v>
      </c>
      <c r="R3381" s="1" t="str">
        <f>IF(OR(Orders[[#This Row],[Region]]="Dhaka",Orders[[#This Row],[Region]]="Chattogram"),"Priority","Standard")</f>
        <v>Standard</v>
      </c>
      <c r="S3381" s="1" t="str">
        <f>_xlfn.CONCAT(Orders[[#This Row],[OrderID]],Orders[[#This Row],[CustomerID]],Orders[[#This Row],[Order Value]])</f>
        <v>O04361C030673934.42</v>
      </c>
    </row>
    <row r="3382" spans="1:19" x14ac:dyDescent="0.25">
      <c r="A3382" s="1" t="s">
        <v>3804</v>
      </c>
      <c r="B3382" s="1" t="s">
        <v>291</v>
      </c>
      <c r="C3382" s="1" t="s">
        <v>174</v>
      </c>
      <c r="D3382" s="1" t="str">
        <f>VLOOKUP(C3382,Products[],2,FALSE)</f>
        <v>Women Eco 309</v>
      </c>
      <c r="E3382" s="1" t="str">
        <f>VLOOKUP(Orders[[#This Row],[ProductID]],Products[],3,FALSE)</f>
        <v>Apparel</v>
      </c>
      <c r="F3382" s="1" t="s">
        <v>47</v>
      </c>
      <c r="G3382" s="1" t="str">
        <f>_xlfn.XLOOKUP(Orders[[#This Row],[CustomerID]],'Customers'!A:A,'Customers'!E:E)</f>
        <v>SMB</v>
      </c>
      <c r="H3382" s="2">
        <v>45371</v>
      </c>
      <c r="I3382" s="2">
        <v>45370</v>
      </c>
      <c r="J3382">
        <v>1</v>
      </c>
      <c r="K3382">
        <v>5977.25</v>
      </c>
      <c r="L3382">
        <v>0.2</v>
      </c>
      <c r="M3382" s="1" t="s">
        <v>52</v>
      </c>
      <c r="N3382" s="1" t="s">
        <v>34</v>
      </c>
      <c r="O3382" s="1" t="s">
        <v>24</v>
      </c>
      <c r="P3382" s="3">
        <f>Orders[[#This Row],[Quantity]]*Orders[[#This Row],[UnitPrice]]*(1-Orders[[#This Row],[Discount]])</f>
        <v>4781.8</v>
      </c>
      <c r="Q3382" s="1" t="str">
        <f>IF(AND(Orders[[#This Row],[Order Value]]&gt;50000,Orders[[#This Row],[Status]]="Completed"),"Yes","No")</f>
        <v>No</v>
      </c>
      <c r="R3382" s="1" t="str">
        <f>IF(OR(Orders[[#This Row],[Region]]="Dhaka",Orders[[#This Row],[Region]]="Chattogram"),"Priority","Standard")</f>
        <v>Priority</v>
      </c>
      <c r="S3382" s="1" t="str">
        <f>_xlfn.CONCAT(Orders[[#This Row],[OrderID]],Orders[[#This Row],[CustomerID]],Orders[[#This Row],[Order Value]])</f>
        <v>O02945C01924781.8</v>
      </c>
    </row>
    <row r="3383" spans="1:19" x14ac:dyDescent="0.25">
      <c r="A3383" s="1" t="s">
        <v>3805</v>
      </c>
      <c r="B3383" s="1" t="s">
        <v>564</v>
      </c>
      <c r="C3383" s="1" t="s">
        <v>159</v>
      </c>
      <c r="D3383" s="1" t="str">
        <f>VLOOKUP(C3383,Products[],2,FALSE)</f>
        <v>Kids Pro 394</v>
      </c>
      <c r="E3383" s="1" t="str">
        <f>VLOOKUP(Orders[[#This Row],[ProductID]],Products[],3,FALSE)</f>
        <v>Apparel</v>
      </c>
      <c r="F3383" s="1" t="s">
        <v>19</v>
      </c>
      <c r="G3383" s="1" t="str">
        <f>_xlfn.XLOOKUP(Orders[[#This Row],[CustomerID]],'Customers'!A:A,'Customers'!E:E)</f>
        <v>Home Office</v>
      </c>
      <c r="H3383" s="2">
        <v>45681</v>
      </c>
      <c r="I3383" s="2">
        <v>45679</v>
      </c>
      <c r="J3383">
        <v>12</v>
      </c>
      <c r="K3383">
        <v>6883.82</v>
      </c>
      <c r="L3383">
        <v>0.05</v>
      </c>
      <c r="M3383" s="1" t="s">
        <v>52</v>
      </c>
      <c r="N3383" s="1" t="s">
        <v>34</v>
      </c>
      <c r="O3383" s="1" t="s">
        <v>21</v>
      </c>
      <c r="P3383" s="3">
        <f>Orders[[#This Row],[Quantity]]*Orders[[#This Row],[UnitPrice]]*(1-Orders[[#This Row],[Discount]])</f>
        <v>78475.547999999995</v>
      </c>
      <c r="Q3383" s="1" t="str">
        <f>IF(AND(Orders[[#This Row],[Order Value]]&gt;50000,Orders[[#This Row],[Status]]="Completed"),"Yes","No")</f>
        <v>Yes</v>
      </c>
      <c r="R3383" s="1" t="str">
        <f>IF(OR(Orders[[#This Row],[Region]]="Dhaka",Orders[[#This Row],[Region]]="Chattogram"),"Priority","Standard")</f>
        <v>Priority</v>
      </c>
      <c r="S3383" s="1" t="str">
        <f>_xlfn.CONCAT(Orders[[#This Row],[OrderID]],Orders[[#This Row],[CustomerID]],Orders[[#This Row],[Order Value]])</f>
        <v>O03974C031278475.548</v>
      </c>
    </row>
    <row r="3384" spans="1:19" x14ac:dyDescent="0.25">
      <c r="A3384" s="1" t="s">
        <v>3806</v>
      </c>
      <c r="B3384" s="1" t="s">
        <v>449</v>
      </c>
      <c r="C3384" s="1" t="s">
        <v>194</v>
      </c>
      <c r="D3384" s="1" t="str">
        <f>VLOOKUP(C3384,Products[],2,FALSE)</f>
        <v>Pens Mini 388</v>
      </c>
      <c r="E3384" s="1" t="str">
        <f>VLOOKUP(Orders[[#This Row],[ProductID]],Products[],3,FALSE)</f>
        <v>Office Supplies</v>
      </c>
      <c r="F3384" s="1" t="s">
        <v>82</v>
      </c>
      <c r="G3384" s="1" t="str">
        <f>_xlfn.XLOOKUP(Orders[[#This Row],[CustomerID]],'Customers'!A:A,'Customers'!E:E)</f>
        <v>SMB</v>
      </c>
      <c r="H3384" s="2">
        <v>45690</v>
      </c>
      <c r="I3384" s="2">
        <v>45689</v>
      </c>
      <c r="J3384">
        <v>8</v>
      </c>
      <c r="K3384">
        <v>5750.12</v>
      </c>
      <c r="L3384">
        <v>0</v>
      </c>
      <c r="M3384" s="1" t="s">
        <v>14</v>
      </c>
      <c r="N3384" s="1" t="s">
        <v>34</v>
      </c>
      <c r="O3384" s="1" t="s">
        <v>24</v>
      </c>
      <c r="P3384" s="3">
        <f>Orders[[#This Row],[Quantity]]*Orders[[#This Row],[UnitPrice]]*(1-Orders[[#This Row],[Discount]])</f>
        <v>46000.959999999999</v>
      </c>
      <c r="Q3384" s="1" t="str">
        <f>IF(AND(Orders[[#This Row],[Order Value]]&gt;50000,Orders[[#This Row],[Status]]="Completed"),"Yes","No")</f>
        <v>No</v>
      </c>
      <c r="R3384" s="1" t="str">
        <f>IF(OR(Orders[[#This Row],[Region]]="Dhaka",Orders[[#This Row],[Region]]="Chattogram"),"Priority","Standard")</f>
        <v>Standard</v>
      </c>
      <c r="S3384" s="1" t="str">
        <f>_xlfn.CONCAT(Orders[[#This Row],[OrderID]],Orders[[#This Row],[CustomerID]],Orders[[#This Row],[Order Value]])</f>
        <v>O02080C020946000.96</v>
      </c>
    </row>
    <row r="3385" spans="1:19" x14ac:dyDescent="0.25">
      <c r="A3385" s="1" t="s">
        <v>3807</v>
      </c>
      <c r="B3385" s="1" t="s">
        <v>1210</v>
      </c>
      <c r="C3385" s="1" t="s">
        <v>157</v>
      </c>
      <c r="D3385" s="1" t="str">
        <f>VLOOKUP(C3385,Products[],2,FALSE)</f>
        <v>Snacks Deluxe 862</v>
      </c>
      <c r="E3385" s="1" t="str">
        <f>VLOOKUP(Orders[[#This Row],[ProductID]],Products[],3,FALSE)</f>
        <v>Groceries</v>
      </c>
      <c r="F3385" s="1" t="s">
        <v>51</v>
      </c>
      <c r="G3385" s="1" t="str">
        <f>_xlfn.XLOOKUP(Orders[[#This Row],[CustomerID]],'Customers'!A:A,'Customers'!E:E)</f>
        <v>Consumer</v>
      </c>
      <c r="H3385" s="2">
        <v>45648</v>
      </c>
      <c r="I3385" s="2">
        <v>45656</v>
      </c>
      <c r="J3385">
        <v>14</v>
      </c>
      <c r="K3385">
        <v>7992.53</v>
      </c>
      <c r="L3385">
        <v>0</v>
      </c>
      <c r="M3385" s="1" t="s">
        <v>14</v>
      </c>
      <c r="N3385" s="1" t="s">
        <v>15</v>
      </c>
      <c r="O3385" s="1" t="s">
        <v>24</v>
      </c>
      <c r="P3385" s="3">
        <f>Orders[[#This Row],[Quantity]]*Orders[[#This Row],[UnitPrice]]*(1-Orders[[#This Row],[Discount]])</f>
        <v>111895.42</v>
      </c>
      <c r="Q3385" s="1" t="str">
        <f>IF(AND(Orders[[#This Row],[Order Value]]&gt;50000,Orders[[#This Row],[Status]]="Completed"),"Yes","No")</f>
        <v>No</v>
      </c>
      <c r="R3385" s="1" t="str">
        <f>IF(OR(Orders[[#This Row],[Region]]="Dhaka",Orders[[#This Row],[Region]]="Chattogram"),"Priority","Standard")</f>
        <v>Standard</v>
      </c>
      <c r="S3385" s="1" t="str">
        <f>_xlfn.CONCAT(Orders[[#This Row],[OrderID]],Orders[[#This Row],[CustomerID]],Orders[[#This Row],[Order Value]])</f>
        <v>O03308C0451111895.42</v>
      </c>
    </row>
    <row r="3386" spans="1:19" x14ac:dyDescent="0.25">
      <c r="A3386" s="1" t="s">
        <v>3808</v>
      </c>
      <c r="B3386" s="1" t="s">
        <v>382</v>
      </c>
      <c r="C3386" s="1" t="s">
        <v>104</v>
      </c>
      <c r="D3386" s="1" t="str">
        <f>VLOOKUP(C3386,Products[],2,FALSE)</f>
        <v>Audio Prime 238</v>
      </c>
      <c r="E3386" s="1" t="str">
        <f>VLOOKUP(Orders[[#This Row],[ProductID]],Products[],3,FALSE)</f>
        <v>Electronics</v>
      </c>
      <c r="F3386" s="1" t="s">
        <v>125</v>
      </c>
      <c r="G3386" s="1" t="str">
        <f>_xlfn.XLOOKUP(Orders[[#This Row],[CustomerID]],'Customers'!A:A,'Customers'!E:E)</f>
        <v>Consumer</v>
      </c>
      <c r="H3386" s="2">
        <v>45556</v>
      </c>
      <c r="I3386" s="2">
        <v>45565</v>
      </c>
      <c r="J3386">
        <v>20</v>
      </c>
      <c r="K3386">
        <v>7737.93</v>
      </c>
      <c r="L3386">
        <v>0.05</v>
      </c>
      <c r="M3386" s="1" t="s">
        <v>14</v>
      </c>
      <c r="N3386" s="1" t="s">
        <v>34</v>
      </c>
      <c r="O3386" s="1" t="s">
        <v>35</v>
      </c>
      <c r="P3386" s="3">
        <f>Orders[[#This Row],[Quantity]]*Orders[[#This Row],[UnitPrice]]*(1-Orders[[#This Row],[Discount]])</f>
        <v>147020.67000000001</v>
      </c>
      <c r="Q3386" s="1" t="str">
        <f>IF(AND(Orders[[#This Row],[Order Value]]&gt;50000,Orders[[#This Row],[Status]]="Completed"),"Yes","No")</f>
        <v>Yes</v>
      </c>
      <c r="R3386" s="1" t="str">
        <f>IF(OR(Orders[[#This Row],[Region]]="Dhaka",Orders[[#This Row],[Region]]="Chattogram"),"Priority","Standard")</f>
        <v>Standard</v>
      </c>
      <c r="S3386" s="1" t="str">
        <f>_xlfn.CONCAT(Orders[[#This Row],[OrderID]],Orders[[#This Row],[CustomerID]],Orders[[#This Row],[Order Value]])</f>
        <v>O04471C0063147020.67</v>
      </c>
    </row>
    <row r="3387" spans="1:19" x14ac:dyDescent="0.25">
      <c r="A3387" s="1" t="s">
        <v>3809</v>
      </c>
      <c r="B3387" s="1" t="s">
        <v>959</v>
      </c>
      <c r="C3387" s="1" t="s">
        <v>71</v>
      </c>
      <c r="D3387" s="1" t="str">
        <f>VLOOKUP(C3387,Products[],2,FALSE)</f>
        <v>Cameras Classic 922</v>
      </c>
      <c r="E3387" s="1" t="str">
        <f>VLOOKUP(Orders[[#This Row],[ProductID]],Products[],3,FALSE)</f>
        <v>Electronics</v>
      </c>
      <c r="F3387" s="1" t="s">
        <v>63</v>
      </c>
      <c r="G3387" s="1" t="str">
        <f>_xlfn.XLOOKUP(Orders[[#This Row],[CustomerID]],'Customers'!A:A,'Customers'!E:E)</f>
        <v>consumer</v>
      </c>
      <c r="H3387" s="2">
        <v>45434</v>
      </c>
      <c r="I3387" s="2">
        <v>45435</v>
      </c>
      <c r="J3387">
        <v>7</v>
      </c>
      <c r="K3387">
        <v>2256.1799999999998</v>
      </c>
      <c r="L3387">
        <v>0</v>
      </c>
      <c r="M3387" s="1" t="s">
        <v>14</v>
      </c>
      <c r="N3387" s="1" t="s">
        <v>28</v>
      </c>
      <c r="O3387" s="1" t="s">
        <v>21</v>
      </c>
      <c r="P3387" s="3">
        <f>Orders[[#This Row],[Quantity]]*Orders[[#This Row],[UnitPrice]]*(1-Orders[[#This Row],[Discount]])</f>
        <v>15793.259999999998</v>
      </c>
      <c r="Q3387" s="1" t="str">
        <f>IF(AND(Orders[[#This Row],[Order Value]]&gt;50000,Orders[[#This Row],[Status]]="Completed"),"Yes","No")</f>
        <v>No</v>
      </c>
      <c r="R3387" s="1" t="str">
        <f>IF(OR(Orders[[#This Row],[Region]]="Dhaka",Orders[[#This Row],[Region]]="Chattogram"),"Priority","Standard")</f>
        <v>Standard</v>
      </c>
      <c r="S3387" s="1" t="str">
        <f>_xlfn.CONCAT(Orders[[#This Row],[OrderID]],Orders[[#This Row],[CustomerID]],Orders[[#This Row],[Order Value]])</f>
        <v>O01422C024315793.26</v>
      </c>
    </row>
    <row r="3388" spans="1:19" x14ac:dyDescent="0.25">
      <c r="A3388" s="1" t="s">
        <v>3810</v>
      </c>
      <c r="B3388" s="1" t="s">
        <v>255</v>
      </c>
      <c r="C3388" s="1" t="s">
        <v>267</v>
      </c>
      <c r="D3388" s="1" t="str">
        <f>VLOOKUP(C3388,Products[],2,FALSE)</f>
        <v>Decor Prime 953</v>
      </c>
      <c r="E3388" s="1" t="str">
        <f>VLOOKUP(Orders[[#This Row],[ProductID]],Products[],3,FALSE)</f>
        <v>Furniture</v>
      </c>
      <c r="F3388" s="1" t="s">
        <v>55</v>
      </c>
      <c r="G3388" s="1" t="str">
        <f>_xlfn.XLOOKUP(Orders[[#This Row],[CustomerID]],'Customers'!A:A,'Customers'!E:E)</f>
        <v>SMB</v>
      </c>
      <c r="H3388" s="2">
        <v>45656</v>
      </c>
      <c r="I3388" s="2">
        <v>45664</v>
      </c>
      <c r="J3388">
        <v>19</v>
      </c>
      <c r="K3388">
        <v>4543.25</v>
      </c>
      <c r="L3388">
        <v>0</v>
      </c>
      <c r="M3388" s="1" t="s">
        <v>39</v>
      </c>
      <c r="N3388" s="1" t="s">
        <v>84</v>
      </c>
      <c r="O3388" s="1" t="s">
        <v>21</v>
      </c>
      <c r="P3388" s="3">
        <f>Orders[[#This Row],[Quantity]]*Orders[[#This Row],[UnitPrice]]*(1-Orders[[#This Row],[Discount]])</f>
        <v>86321.75</v>
      </c>
      <c r="Q3388" s="1" t="str">
        <f>IF(AND(Orders[[#This Row],[Order Value]]&gt;50000,Orders[[#This Row],[Status]]="Completed"),"Yes","No")</f>
        <v>No</v>
      </c>
      <c r="R3388" s="1" t="str">
        <f>IF(OR(Orders[[#This Row],[Region]]="Dhaka",Orders[[#This Row],[Region]]="Chattogram"),"Priority","Standard")</f>
        <v>Standard</v>
      </c>
      <c r="S3388" s="1" t="str">
        <f>_xlfn.CONCAT(Orders[[#This Row],[OrderID]],Orders[[#This Row],[CustomerID]],Orders[[#This Row],[Order Value]])</f>
        <v>O04505C048286321.75</v>
      </c>
    </row>
    <row r="3389" spans="1:19" x14ac:dyDescent="0.25">
      <c r="A3389" s="1" t="s">
        <v>3811</v>
      </c>
      <c r="B3389" s="1" t="s">
        <v>64</v>
      </c>
      <c r="C3389" s="1" t="s">
        <v>121</v>
      </c>
      <c r="D3389" s="1" t="str">
        <f>VLOOKUP(C3389,Products[],2,FALSE)</f>
        <v>Storage Max 865</v>
      </c>
      <c r="E3389" s="1" t="str">
        <f>VLOOKUP(Orders[[#This Row],[ProductID]],Products[],3,FALSE)</f>
        <v>Furniture</v>
      </c>
      <c r="F3389" s="1" t="s">
        <v>59</v>
      </c>
      <c r="G3389" s="1" t="str">
        <f>_xlfn.XLOOKUP(Orders[[#This Row],[CustomerID]],'Customers'!A:A,'Customers'!E:E)</f>
        <v>consumer</v>
      </c>
      <c r="H3389" s="2">
        <v>45553</v>
      </c>
      <c r="I3389" s="2">
        <v>45557</v>
      </c>
      <c r="J3389">
        <v>12</v>
      </c>
      <c r="K3389">
        <v>7662.93</v>
      </c>
      <c r="L3389">
        <v>0.2</v>
      </c>
      <c r="M3389" s="1" t="s">
        <v>52</v>
      </c>
      <c r="N3389" s="1" t="s">
        <v>84</v>
      </c>
      <c r="O3389" s="1" t="s">
        <v>24</v>
      </c>
      <c r="P3389" s="3">
        <f>Orders[[#This Row],[Quantity]]*Orders[[#This Row],[UnitPrice]]*(1-Orders[[#This Row],[Discount]])</f>
        <v>73564.128000000012</v>
      </c>
      <c r="Q3389" s="1" t="str">
        <f>IF(AND(Orders[[#This Row],[Order Value]]&gt;50000,Orders[[#This Row],[Status]]="Completed"),"Yes","No")</f>
        <v>No</v>
      </c>
      <c r="R3389" s="1" t="str">
        <f>IF(OR(Orders[[#This Row],[Region]]="Dhaka",Orders[[#This Row],[Region]]="Chattogram"),"Priority","Standard")</f>
        <v>Priority</v>
      </c>
      <c r="S3389" s="1" t="str">
        <f>_xlfn.CONCAT(Orders[[#This Row],[OrderID]],Orders[[#This Row],[CustomerID]],Orders[[#This Row],[Order Value]])</f>
        <v>O04782C024973564.128</v>
      </c>
    </row>
    <row r="3390" spans="1:19" x14ac:dyDescent="0.25">
      <c r="A3390" s="1" t="s">
        <v>3812</v>
      </c>
      <c r="B3390" s="1" t="s">
        <v>903</v>
      </c>
      <c r="C3390" s="1" t="s">
        <v>62</v>
      </c>
      <c r="D3390" s="1" t="str">
        <f>VLOOKUP(C3390,Products[],2,FALSE)</f>
        <v>Mobile Accessories Lite 346</v>
      </c>
      <c r="E3390" s="1" t="str">
        <f>VLOOKUP(Orders[[#This Row],[ProductID]],Products[],3,FALSE)</f>
        <v>Electronics</v>
      </c>
      <c r="F3390" s="1" t="s">
        <v>59</v>
      </c>
      <c r="G3390" s="1" t="str">
        <f>_xlfn.XLOOKUP(Orders[[#This Row],[CustomerID]],'Customers'!A:A,'Customers'!E:E)</f>
        <v>Corporate</v>
      </c>
      <c r="H3390" s="2">
        <v>45603</v>
      </c>
      <c r="I3390" s="2">
        <v>45614</v>
      </c>
      <c r="J3390">
        <v>19</v>
      </c>
      <c r="K3390">
        <v>281.14999999999998</v>
      </c>
      <c r="L3390">
        <v>0.15</v>
      </c>
      <c r="M3390" s="1" t="s">
        <v>52</v>
      </c>
      <c r="N3390" s="1" t="s">
        <v>34</v>
      </c>
      <c r="O3390" s="1" t="s">
        <v>24</v>
      </c>
      <c r="P3390" s="3">
        <f>Orders[[#This Row],[Quantity]]*Orders[[#This Row],[UnitPrice]]*(1-Orders[[#This Row],[Discount]])</f>
        <v>4540.5724999999993</v>
      </c>
      <c r="Q3390" s="1" t="str">
        <f>IF(AND(Orders[[#This Row],[Order Value]]&gt;50000,Orders[[#This Row],[Status]]="Completed"),"Yes","No")</f>
        <v>No</v>
      </c>
      <c r="R3390" s="1" t="str">
        <f>IF(OR(Orders[[#This Row],[Region]]="Dhaka",Orders[[#This Row],[Region]]="Chattogram"),"Priority","Standard")</f>
        <v>Priority</v>
      </c>
      <c r="S3390" s="1" t="str">
        <f>_xlfn.CONCAT(Orders[[#This Row],[OrderID]],Orders[[#This Row],[CustomerID]],Orders[[#This Row],[Order Value]])</f>
        <v>O04515C02844540.5725</v>
      </c>
    </row>
    <row r="3391" spans="1:19" x14ac:dyDescent="0.25">
      <c r="A3391" s="1" t="s">
        <v>3813</v>
      </c>
      <c r="B3391" s="1" t="s">
        <v>470</v>
      </c>
      <c r="C3391" s="1" t="s">
        <v>54</v>
      </c>
      <c r="D3391" s="1" t="str">
        <f>VLOOKUP(C3391,Products[],2,FALSE)</f>
        <v>Women Lite 643</v>
      </c>
      <c r="E3391" s="1" t="str">
        <f>VLOOKUP(Orders[[#This Row],[ProductID]],Products[],3,FALSE)</f>
        <v>Apparel</v>
      </c>
      <c r="F3391" s="1" t="s">
        <v>125</v>
      </c>
      <c r="G3391" s="1" t="str">
        <f>_xlfn.XLOOKUP(Orders[[#This Row],[CustomerID]],'Customers'!A:A,'Customers'!E:E)</f>
        <v>consumer</v>
      </c>
      <c r="H3391" s="2">
        <v>45623</v>
      </c>
      <c r="I3391" s="2">
        <v>45637</v>
      </c>
      <c r="J3391">
        <v>15</v>
      </c>
      <c r="K3391">
        <v>7878.73</v>
      </c>
      <c r="L3391">
        <v>0</v>
      </c>
      <c r="M3391" s="1" t="s">
        <v>20</v>
      </c>
      <c r="N3391" s="1" t="s">
        <v>34</v>
      </c>
      <c r="O3391" s="1" t="s">
        <v>35</v>
      </c>
      <c r="P3391" s="3">
        <f>Orders[[#This Row],[Quantity]]*Orders[[#This Row],[UnitPrice]]*(1-Orders[[#This Row],[Discount]])</f>
        <v>118180.95</v>
      </c>
      <c r="Q3391" s="1" t="str">
        <f>IF(AND(Orders[[#This Row],[Order Value]]&gt;50000,Orders[[#This Row],[Status]]="Completed"),"Yes","No")</f>
        <v>Yes</v>
      </c>
      <c r="R3391" s="1" t="str">
        <f>IF(OR(Orders[[#This Row],[Region]]="Dhaka",Orders[[#This Row],[Region]]="Chattogram"),"Priority","Standard")</f>
        <v>Priority</v>
      </c>
      <c r="S3391" s="1" t="str">
        <f>_xlfn.CONCAT(Orders[[#This Row],[OrderID]],Orders[[#This Row],[CustomerID]],Orders[[#This Row],[Order Value]])</f>
        <v>O00145C0133118180.95</v>
      </c>
    </row>
    <row r="3392" spans="1:19" x14ac:dyDescent="0.25">
      <c r="A3392" s="1" t="s">
        <v>3814</v>
      </c>
      <c r="B3392" s="1" t="s">
        <v>520</v>
      </c>
      <c r="C3392" s="1" t="s">
        <v>114</v>
      </c>
      <c r="D3392" s="1" t="str">
        <f>VLOOKUP(C3392,Products[],2,FALSE)</f>
        <v>Snacks Standard 963</v>
      </c>
      <c r="E3392" s="1" t="str">
        <f>VLOOKUP(Orders[[#This Row],[ProductID]],Products[],3,FALSE)</f>
        <v>Groceries</v>
      </c>
      <c r="F3392" s="1" t="s">
        <v>105</v>
      </c>
      <c r="G3392" s="1" t="str">
        <f>_xlfn.XLOOKUP(Orders[[#This Row],[CustomerID]],'Customers'!A:A,'Customers'!E:E)</f>
        <v>Corporate</v>
      </c>
      <c r="H3392" s="2">
        <v>45382</v>
      </c>
      <c r="I3392" s="2">
        <v>45386</v>
      </c>
      <c r="J3392">
        <v>18</v>
      </c>
      <c r="K3392">
        <v>2559.96</v>
      </c>
      <c r="L3392">
        <v>0.1</v>
      </c>
      <c r="M3392" s="1" t="s">
        <v>20</v>
      </c>
      <c r="N3392" s="1" t="s">
        <v>84</v>
      </c>
      <c r="O3392" s="1" t="s">
        <v>24</v>
      </c>
      <c r="P3392" s="3">
        <f>Orders[[#This Row],[Quantity]]*Orders[[#This Row],[UnitPrice]]*(1-Orders[[#This Row],[Discount]])</f>
        <v>41471.351999999999</v>
      </c>
      <c r="Q3392" s="1" t="str">
        <f>IF(AND(Orders[[#This Row],[Order Value]]&gt;50000,Orders[[#This Row],[Status]]="Completed"),"Yes","No")</f>
        <v>No</v>
      </c>
      <c r="R3392" s="1" t="str">
        <f>IF(OR(Orders[[#This Row],[Region]]="Dhaka",Orders[[#This Row],[Region]]="Chattogram"),"Priority","Standard")</f>
        <v>Priority</v>
      </c>
      <c r="S3392" s="1" t="str">
        <f>_xlfn.CONCAT(Orders[[#This Row],[OrderID]],Orders[[#This Row],[CustomerID]],Orders[[#This Row],[Order Value]])</f>
        <v>O02314C022941471.352</v>
      </c>
    </row>
    <row r="3393" spans="1:19" x14ac:dyDescent="0.25">
      <c r="A3393" s="1" t="s">
        <v>3815</v>
      </c>
      <c r="B3393" s="1" t="s">
        <v>375</v>
      </c>
      <c r="C3393" s="1" t="s">
        <v>148</v>
      </c>
      <c r="D3393" s="1" t="str">
        <f>VLOOKUP(C3393,Products[],2,FALSE)</f>
        <v>Audio Classic 927</v>
      </c>
      <c r="E3393" s="1" t="str">
        <f>VLOOKUP(Orders[[#This Row],[ProductID]],Products[],3,FALSE)</f>
        <v>Electronics</v>
      </c>
      <c r="F3393" s="1" t="s">
        <v>23</v>
      </c>
      <c r="G3393" s="1" t="str">
        <f>_xlfn.XLOOKUP(Orders[[#This Row],[CustomerID]],'Customers'!A:A,'Customers'!E:E)</f>
        <v>SMB</v>
      </c>
      <c r="H3393" s="2">
        <v>45362</v>
      </c>
      <c r="I3393" s="2">
        <v>45361</v>
      </c>
      <c r="J3393">
        <v>19</v>
      </c>
      <c r="K3393">
        <v>198.48</v>
      </c>
      <c r="L3393">
        <v>0</v>
      </c>
      <c r="M3393" s="1" t="s">
        <v>20</v>
      </c>
      <c r="N3393" s="1" t="s">
        <v>15</v>
      </c>
      <c r="O3393" s="1" t="s">
        <v>24</v>
      </c>
      <c r="P3393" s="3">
        <f>Orders[[#This Row],[Quantity]]*Orders[[#This Row],[UnitPrice]]*(1-Orders[[#This Row],[Discount]])</f>
        <v>3771.12</v>
      </c>
      <c r="Q3393" s="1" t="str">
        <f>IF(AND(Orders[[#This Row],[Order Value]]&gt;50000,Orders[[#This Row],[Status]]="Completed"),"Yes","No")</f>
        <v>No</v>
      </c>
      <c r="R3393" s="1" t="str">
        <f>IF(OR(Orders[[#This Row],[Region]]="Dhaka",Orders[[#This Row],[Region]]="Chattogram"),"Priority","Standard")</f>
        <v>Priority</v>
      </c>
      <c r="S3393" s="1" t="str">
        <f>_xlfn.CONCAT(Orders[[#This Row],[OrderID]],Orders[[#This Row],[CustomerID]],Orders[[#This Row],[Order Value]])</f>
        <v>O00987C01273771.12</v>
      </c>
    </row>
    <row r="3394" spans="1:19" x14ac:dyDescent="0.25">
      <c r="A3394" s="1" t="s">
        <v>3816</v>
      </c>
      <c r="B3394" s="1" t="s">
        <v>754</v>
      </c>
      <c r="C3394" s="1" t="s">
        <v>46</v>
      </c>
      <c r="D3394" s="1" t="str">
        <f>VLOOKUP(C3394,Products[],2,FALSE)</f>
        <v>Tables Max 631</v>
      </c>
      <c r="E3394" s="1" t="str">
        <f>VLOOKUP(Orders[[#This Row],[ProductID]],Products[],3,FALSE)</f>
        <v>Furniture</v>
      </c>
      <c r="F3394" s="1" t="s">
        <v>79</v>
      </c>
      <c r="G3394" s="1" t="str">
        <f>_xlfn.XLOOKUP(Orders[[#This Row],[CustomerID]],'Customers'!A:A,'Customers'!E:E)</f>
        <v>SMB</v>
      </c>
      <c r="H3394" s="2">
        <v>45765</v>
      </c>
      <c r="I3394" s="2">
        <v>45768</v>
      </c>
      <c r="J3394">
        <v>23</v>
      </c>
      <c r="K3394">
        <v>885.08</v>
      </c>
      <c r="L3394">
        <v>0</v>
      </c>
      <c r="M3394" s="1" t="s">
        <v>39</v>
      </c>
      <c r="N3394" s="1" t="s">
        <v>34</v>
      </c>
      <c r="O3394" s="1" t="s">
        <v>24</v>
      </c>
      <c r="P3394" s="3">
        <f>Orders[[#This Row],[Quantity]]*Orders[[#This Row],[UnitPrice]]*(1-Orders[[#This Row],[Discount]])</f>
        <v>20356.84</v>
      </c>
      <c r="Q3394" s="1" t="str">
        <f>IF(AND(Orders[[#This Row],[Order Value]]&gt;50000,Orders[[#This Row],[Status]]="Completed"),"Yes","No")</f>
        <v>No</v>
      </c>
      <c r="R3394" s="1" t="str">
        <f>IF(OR(Orders[[#This Row],[Region]]="Dhaka",Orders[[#This Row],[Region]]="Chattogram"),"Priority","Standard")</f>
        <v>Standard</v>
      </c>
      <c r="S3394" s="1" t="str">
        <f>_xlfn.CONCAT(Orders[[#This Row],[OrderID]],Orders[[#This Row],[CustomerID]],Orders[[#This Row],[Order Value]])</f>
        <v>O04111C034520356.84</v>
      </c>
    </row>
    <row r="3395" spans="1:19" x14ac:dyDescent="0.25">
      <c r="A3395" s="1" t="s">
        <v>3817</v>
      </c>
      <c r="B3395" s="1" t="s">
        <v>714</v>
      </c>
      <c r="C3395" s="1" t="s">
        <v>102</v>
      </c>
      <c r="D3395" s="1" t="str">
        <f>VLOOKUP(C3395,Products[],2,FALSE)</f>
        <v>Pens Mini 821</v>
      </c>
      <c r="E3395" s="1" t="str">
        <f>VLOOKUP(Orders[[#This Row],[ProductID]],Products[],3,FALSE)</f>
        <v>Office Supplies</v>
      </c>
      <c r="F3395" s="1" t="s">
        <v>51</v>
      </c>
      <c r="G3395" s="1" t="str">
        <f>_xlfn.XLOOKUP(Orders[[#This Row],[CustomerID]],'Customers'!A:A,'Customers'!E:E)</f>
        <v>consumer</v>
      </c>
      <c r="H3395" s="2">
        <v>45323</v>
      </c>
      <c r="I3395" s="2">
        <v>45335</v>
      </c>
      <c r="J3395">
        <v>6</v>
      </c>
      <c r="K3395">
        <v>3693.67</v>
      </c>
      <c r="L3395">
        <v>0</v>
      </c>
      <c r="M3395" s="1" t="s">
        <v>43</v>
      </c>
      <c r="N3395" s="1" t="s">
        <v>84</v>
      </c>
      <c r="O3395" s="1" t="s">
        <v>24</v>
      </c>
      <c r="P3395" s="3">
        <f>Orders[[#This Row],[Quantity]]*Orders[[#This Row],[UnitPrice]]*(1-Orders[[#This Row],[Discount]])</f>
        <v>22162.02</v>
      </c>
      <c r="Q3395" s="1" t="str">
        <f>IF(AND(Orders[[#This Row],[Order Value]]&gt;50000,Orders[[#This Row],[Status]]="Completed"),"Yes","No")</f>
        <v>No</v>
      </c>
      <c r="R3395" s="1" t="str">
        <f>IF(OR(Orders[[#This Row],[Region]]="Dhaka",Orders[[#This Row],[Region]]="Chattogram"),"Priority","Standard")</f>
        <v>Standard</v>
      </c>
      <c r="S3395" s="1" t="str">
        <f>_xlfn.CONCAT(Orders[[#This Row],[OrderID]],Orders[[#This Row],[CustomerID]],Orders[[#This Row],[Order Value]])</f>
        <v>O00529C016622162.02</v>
      </c>
    </row>
    <row r="3396" spans="1:19" x14ac:dyDescent="0.25">
      <c r="A3396" s="1" t="s">
        <v>3818</v>
      </c>
      <c r="B3396" s="1" t="s">
        <v>302</v>
      </c>
      <c r="C3396" s="1" t="s">
        <v>124</v>
      </c>
      <c r="D3396" s="1" t="str">
        <f>VLOOKUP(C3396,Products[],2,FALSE)</f>
        <v>Decor Lite 474</v>
      </c>
      <c r="E3396" s="1" t="str">
        <f>VLOOKUP(Orders[[#This Row],[ProductID]],Products[],3,FALSE)</f>
        <v>Furniture</v>
      </c>
      <c r="F3396" s="1" t="s">
        <v>63</v>
      </c>
      <c r="G3396" s="1" t="str">
        <f>_xlfn.XLOOKUP(Orders[[#This Row],[CustomerID]],'Customers'!A:A,'Customers'!E:E)</f>
        <v>consumer</v>
      </c>
      <c r="H3396" s="2">
        <v>45426</v>
      </c>
      <c r="I3396" s="2">
        <v>45426</v>
      </c>
      <c r="J3396">
        <v>15</v>
      </c>
      <c r="K3396">
        <v>4930.82</v>
      </c>
      <c r="L3396">
        <v>0</v>
      </c>
      <c r="M3396" s="1" t="s">
        <v>39</v>
      </c>
      <c r="N3396" s="1" t="s">
        <v>15</v>
      </c>
      <c r="O3396" s="1" t="s">
        <v>29</v>
      </c>
      <c r="P3396" s="3">
        <f>Orders[[#This Row],[Quantity]]*Orders[[#This Row],[UnitPrice]]*(1-Orders[[#This Row],[Discount]])</f>
        <v>73962.299999999988</v>
      </c>
      <c r="Q3396" s="1" t="str">
        <f>IF(AND(Orders[[#This Row],[Order Value]]&gt;50000,Orders[[#This Row],[Status]]="Completed"),"Yes","No")</f>
        <v>No</v>
      </c>
      <c r="R3396" s="1" t="str">
        <f>IF(OR(Orders[[#This Row],[Region]]="Dhaka",Orders[[#This Row],[Region]]="Chattogram"),"Priority","Standard")</f>
        <v>Standard</v>
      </c>
      <c r="S3396" s="1" t="str">
        <f>_xlfn.CONCAT(Orders[[#This Row],[OrderID]],Orders[[#This Row],[CustomerID]],Orders[[#This Row],[Order Value]])</f>
        <v>O04488C032673962.3</v>
      </c>
    </row>
    <row r="3397" spans="1:19" x14ac:dyDescent="0.25">
      <c r="A3397" s="1" t="s">
        <v>3819</v>
      </c>
      <c r="B3397" s="1" t="s">
        <v>1098</v>
      </c>
      <c r="C3397" s="1" t="s">
        <v>157</v>
      </c>
      <c r="D3397" s="1" t="str">
        <f>VLOOKUP(C3397,Products[],2,FALSE)</f>
        <v>Snacks Deluxe 862</v>
      </c>
      <c r="E3397" s="1" t="str">
        <f>VLOOKUP(Orders[[#This Row],[ProductID]],Products[],3,FALSE)</f>
        <v>Groceries</v>
      </c>
      <c r="F3397" s="1" t="s">
        <v>79</v>
      </c>
      <c r="G3397" s="1" t="str">
        <f>_xlfn.XLOOKUP(Orders[[#This Row],[CustomerID]],'Customers'!A:A,'Customers'!E:E)</f>
        <v>Home Office</v>
      </c>
      <c r="H3397" s="2">
        <v>45941</v>
      </c>
      <c r="I3397" s="2">
        <v>45953</v>
      </c>
      <c r="J3397">
        <v>21</v>
      </c>
      <c r="K3397">
        <v>1367.25</v>
      </c>
      <c r="L3397">
        <v>0</v>
      </c>
      <c r="M3397" s="1" t="s">
        <v>20</v>
      </c>
      <c r="N3397" s="1" t="s">
        <v>28</v>
      </c>
      <c r="O3397" s="1" t="s">
        <v>29</v>
      </c>
      <c r="P3397" s="3">
        <f>Orders[[#This Row],[Quantity]]*Orders[[#This Row],[UnitPrice]]*(1-Orders[[#This Row],[Discount]])</f>
        <v>28712.25</v>
      </c>
      <c r="Q3397" s="1" t="str">
        <f>IF(AND(Orders[[#This Row],[Order Value]]&gt;50000,Orders[[#This Row],[Status]]="Completed"),"Yes","No")</f>
        <v>No</v>
      </c>
      <c r="R3397" s="1" t="str">
        <f>IF(OR(Orders[[#This Row],[Region]]="Dhaka",Orders[[#This Row],[Region]]="Chattogram"),"Priority","Standard")</f>
        <v>Priority</v>
      </c>
      <c r="S3397" s="1" t="str">
        <f>_xlfn.CONCAT(Orders[[#This Row],[OrderID]],Orders[[#This Row],[CustomerID]],Orders[[#This Row],[Order Value]])</f>
        <v>O04950C027828712.25</v>
      </c>
    </row>
    <row r="3398" spans="1:19" x14ac:dyDescent="0.25">
      <c r="A3398" s="1" t="s">
        <v>1561</v>
      </c>
      <c r="B3398" s="1" t="s">
        <v>504</v>
      </c>
      <c r="C3398" s="1" t="s">
        <v>18</v>
      </c>
      <c r="D3398" s="1" t="str">
        <f>VLOOKUP(C3398,Products[],2,FALSE)</f>
        <v>Labels Deluxe 800</v>
      </c>
      <c r="E3398" s="1" t="str">
        <f>VLOOKUP(Orders[[#This Row],[ProductID]],Products[],3,FALSE)</f>
        <v>Office Supplies</v>
      </c>
      <c r="F3398" s="1" t="s">
        <v>55</v>
      </c>
      <c r="G3398" s="1" t="str">
        <f>_xlfn.XLOOKUP(Orders[[#This Row],[CustomerID]],'Customers'!A:A,'Customers'!E:E)</f>
        <v>Home Office</v>
      </c>
      <c r="H3398" s="2">
        <v>45346</v>
      </c>
      <c r="I3398" s="2">
        <v>45348</v>
      </c>
      <c r="J3398">
        <v>24</v>
      </c>
      <c r="K3398">
        <v>1480.71</v>
      </c>
      <c r="L3398">
        <v>0</v>
      </c>
      <c r="M3398" s="1" t="s">
        <v>52</v>
      </c>
      <c r="N3398" s="1" t="s">
        <v>34</v>
      </c>
      <c r="O3398" s="1" t="s">
        <v>29</v>
      </c>
      <c r="P3398" s="3">
        <f>Orders[[#This Row],[Quantity]]*Orders[[#This Row],[UnitPrice]]*(1-Orders[[#This Row],[Discount]])</f>
        <v>35537.040000000001</v>
      </c>
      <c r="Q3398" s="1" t="str">
        <f>IF(AND(Orders[[#This Row],[Order Value]]&gt;50000,Orders[[#This Row],[Status]]="Completed"),"Yes","No")</f>
        <v>No</v>
      </c>
      <c r="R3398" s="1" t="str">
        <f>IF(OR(Orders[[#This Row],[Region]]="Dhaka",Orders[[#This Row],[Region]]="Chattogram"),"Priority","Standard")</f>
        <v>Priority</v>
      </c>
      <c r="S3398" s="1" t="str">
        <f>_xlfn.CONCAT(Orders[[#This Row],[OrderID]],Orders[[#This Row],[CustomerID]],Orders[[#This Row],[Order Value]])</f>
        <v>O03869C008135537.04</v>
      </c>
    </row>
    <row r="3399" spans="1:19" x14ac:dyDescent="0.25">
      <c r="A3399" s="1" t="s">
        <v>3820</v>
      </c>
      <c r="B3399" s="1" t="s">
        <v>640</v>
      </c>
      <c r="C3399" s="1" t="s">
        <v>212</v>
      </c>
      <c r="D3399" s="1" t="str">
        <f>VLOOKUP(C3399,Products[],2,FALSE)</f>
        <v>Binders Lite 858</v>
      </c>
      <c r="E3399" s="1" t="str">
        <f>VLOOKUP(Orders[[#This Row],[ProductID]],Products[],3,FALSE)</f>
        <v>Office Supplies</v>
      </c>
      <c r="F3399" s="1" t="s">
        <v>47</v>
      </c>
      <c r="G3399" s="1" t="str">
        <f>_xlfn.XLOOKUP(Orders[[#This Row],[CustomerID]],'Customers'!A:A,'Customers'!E:E)</f>
        <v>consumer</v>
      </c>
      <c r="H3399" s="2">
        <v>45594</v>
      </c>
      <c r="I3399" s="2">
        <v>45606</v>
      </c>
      <c r="J3399">
        <v>3</v>
      </c>
      <c r="K3399">
        <v>3342.49</v>
      </c>
      <c r="L3399">
        <v>0.1</v>
      </c>
      <c r="M3399" s="1" t="s">
        <v>14</v>
      </c>
      <c r="N3399" s="1" t="s">
        <v>34</v>
      </c>
      <c r="O3399" s="1" t="s">
        <v>29</v>
      </c>
      <c r="P3399" s="3">
        <f>Orders[[#This Row],[Quantity]]*Orders[[#This Row],[UnitPrice]]*(1-Orders[[#This Row],[Discount]])</f>
        <v>9024.723</v>
      </c>
      <c r="Q3399" s="1" t="str">
        <f>IF(AND(Orders[[#This Row],[Order Value]]&gt;50000,Orders[[#This Row],[Status]]="Completed"),"Yes","No")</f>
        <v>No</v>
      </c>
      <c r="R3399" s="1" t="str">
        <f>IF(OR(Orders[[#This Row],[Region]]="Dhaka",Orders[[#This Row],[Region]]="Chattogram"),"Priority","Standard")</f>
        <v>Standard</v>
      </c>
      <c r="S3399" s="1" t="str">
        <f>_xlfn.CONCAT(Orders[[#This Row],[OrderID]],Orders[[#This Row],[CustomerID]],Orders[[#This Row],[Order Value]])</f>
        <v>O00836C00339024.723</v>
      </c>
    </row>
    <row r="3400" spans="1:19" x14ac:dyDescent="0.25">
      <c r="A3400" s="1" t="s">
        <v>3821</v>
      </c>
      <c r="B3400" s="1" t="s">
        <v>640</v>
      </c>
      <c r="C3400" s="1" t="s">
        <v>160</v>
      </c>
      <c r="D3400" s="1" t="str">
        <f>VLOOKUP(C3400,Products[],2,FALSE)</f>
        <v>Audio Pro 619</v>
      </c>
      <c r="E3400" s="1" t="str">
        <f>VLOOKUP(Orders[[#This Row],[ProductID]],Products[],3,FALSE)</f>
        <v>Electronics</v>
      </c>
      <c r="F3400" s="1" t="s">
        <v>13</v>
      </c>
      <c r="G3400" s="1" t="str">
        <f>_xlfn.XLOOKUP(Orders[[#This Row],[CustomerID]],'Customers'!A:A,'Customers'!E:E)</f>
        <v>consumer</v>
      </c>
      <c r="H3400" s="2">
        <v>45909</v>
      </c>
      <c r="I3400" s="2">
        <v>45919</v>
      </c>
      <c r="J3400">
        <v>15</v>
      </c>
      <c r="K3400">
        <v>4384.68</v>
      </c>
      <c r="L3400">
        <v>0.05</v>
      </c>
      <c r="M3400" s="1" t="s">
        <v>52</v>
      </c>
      <c r="N3400" s="1" t="s">
        <v>34</v>
      </c>
      <c r="O3400" s="1" t="s">
        <v>24</v>
      </c>
      <c r="P3400" s="3">
        <f>Orders[[#This Row],[Quantity]]*Orders[[#This Row],[UnitPrice]]*(1-Orders[[#This Row],[Discount]])</f>
        <v>62481.69000000001</v>
      </c>
      <c r="Q3400" s="1" t="str">
        <f>IF(AND(Orders[[#This Row],[Order Value]]&gt;50000,Orders[[#This Row],[Status]]="Completed"),"Yes","No")</f>
        <v>Yes</v>
      </c>
      <c r="R3400" s="1" t="str">
        <f>IF(OR(Orders[[#This Row],[Region]]="Dhaka",Orders[[#This Row],[Region]]="Chattogram"),"Priority","Standard")</f>
        <v>Priority</v>
      </c>
      <c r="S3400" s="1" t="str">
        <f>_xlfn.CONCAT(Orders[[#This Row],[OrderID]],Orders[[#This Row],[CustomerID]],Orders[[#This Row],[Order Value]])</f>
        <v>O00191C003362481.69</v>
      </c>
    </row>
    <row r="3401" spans="1:19" hidden="1" x14ac:dyDescent="0.25">
      <c r="A3401" s="1" t="s">
        <v>3822</v>
      </c>
      <c r="B3401" s="1" t="s">
        <v>578</v>
      </c>
      <c r="C3401" s="1" t="s">
        <v>95</v>
      </c>
      <c r="D3401" s="1" t="e">
        <f>VLOOKUP(C3401,Products[],2,FALSE)</f>
        <v>#N/A</v>
      </c>
      <c r="E3401" s="1" t="e">
        <f>VLOOKUP(Orders[[#This Row],[ProductID]],Products[],3,FALSE)</f>
        <v>#N/A</v>
      </c>
      <c r="F3401" s="1" t="s">
        <v>59</v>
      </c>
      <c r="G3401" s="1" t="str">
        <f>_xlfn.XLOOKUP(Orders[[#This Row],[CustomerID]],'Customers'!A:A,'Customers'!E:E)</f>
        <v>Consumer</v>
      </c>
      <c r="H3401" s="2">
        <v>45651</v>
      </c>
      <c r="I3401" s="2">
        <v>45660</v>
      </c>
      <c r="J3401">
        <v>6</v>
      </c>
      <c r="K3401">
        <v>3191.62</v>
      </c>
      <c r="L3401">
        <v>0.15</v>
      </c>
      <c r="M3401" s="1" t="s">
        <v>20</v>
      </c>
      <c r="N3401" s="1" t="s">
        <v>34</v>
      </c>
      <c r="O3401" s="1" t="s">
        <v>35</v>
      </c>
      <c r="P3401" s="3">
        <f>Orders[[#This Row],[Quantity]]*Orders[[#This Row],[UnitPrice]]*(1-Orders[[#This Row],[Discount]])</f>
        <v>16277.262000000001</v>
      </c>
      <c r="Q3401" s="1" t="str">
        <f>IF(AND(Orders[[#This Row],[Order Value]]&gt;50000,Orders[[#This Row],[Status]]="Completed"),"Yes","No")</f>
        <v>No</v>
      </c>
      <c r="R3401" s="1" t="str">
        <f>IF(OR(Orders[[#This Row],[Region]]="Dhaka",Orders[[#This Row],[Region]]="Chattogram"),"Priority","Standard")</f>
        <v>Priority</v>
      </c>
      <c r="S3401" s="1" t="str">
        <f>_xlfn.CONCAT(Orders[[#This Row],[OrderID]],Orders[[#This Row],[CustomerID]],Orders[[#This Row],[Order Value]])</f>
        <v>O05791C013616277.262</v>
      </c>
    </row>
    <row r="3402" spans="1:19" x14ac:dyDescent="0.25">
      <c r="A3402" s="1" t="s">
        <v>3823</v>
      </c>
      <c r="B3402" s="1" t="s">
        <v>918</v>
      </c>
      <c r="C3402" s="1" t="s">
        <v>22</v>
      </c>
      <c r="D3402" s="1" t="str">
        <f>VLOOKUP(C3402,Products[],2,FALSE)</f>
        <v>Laptops Lite 159</v>
      </c>
      <c r="E3402" s="1" t="str">
        <f>VLOOKUP(Orders[[#This Row],[ProductID]],Products[],3,FALSE)</f>
        <v>Electronics</v>
      </c>
      <c r="F3402" s="1" t="s">
        <v>13</v>
      </c>
      <c r="G3402" s="1" t="str">
        <f>_xlfn.XLOOKUP(Orders[[#This Row],[CustomerID]],'Customers'!A:A,'Customers'!E:E)</f>
        <v>SMB</v>
      </c>
      <c r="H3402" s="2">
        <v>45309</v>
      </c>
      <c r="I3402" s="2">
        <v>45319</v>
      </c>
      <c r="J3402">
        <v>4</v>
      </c>
      <c r="K3402">
        <v>6871.42</v>
      </c>
      <c r="L3402">
        <v>0.1</v>
      </c>
      <c r="M3402" s="1" t="s">
        <v>52</v>
      </c>
      <c r="N3402" s="1" t="s">
        <v>34</v>
      </c>
      <c r="O3402" s="1" t="s">
        <v>24</v>
      </c>
      <c r="P3402" s="3">
        <f>Orders[[#This Row],[Quantity]]*Orders[[#This Row],[UnitPrice]]*(1-Orders[[#This Row],[Discount]])</f>
        <v>24737.112000000001</v>
      </c>
      <c r="Q3402" s="1" t="str">
        <f>IF(AND(Orders[[#This Row],[Order Value]]&gt;50000,Orders[[#This Row],[Status]]="Completed"),"Yes","No")</f>
        <v>No</v>
      </c>
      <c r="R3402" s="1" t="str">
        <f>IF(OR(Orders[[#This Row],[Region]]="Dhaka",Orders[[#This Row],[Region]]="Chattogram"),"Priority","Standard")</f>
        <v>Priority</v>
      </c>
      <c r="S3402" s="1" t="str">
        <f>_xlfn.CONCAT(Orders[[#This Row],[OrderID]],Orders[[#This Row],[CustomerID]],Orders[[#This Row],[Order Value]])</f>
        <v>O03694C020224737.112</v>
      </c>
    </row>
    <row r="3403" spans="1:19" hidden="1" x14ac:dyDescent="0.25">
      <c r="A3403" s="1" t="s">
        <v>3824</v>
      </c>
      <c r="B3403" s="1" t="s">
        <v>266</v>
      </c>
      <c r="C3403" s="1" t="s">
        <v>221</v>
      </c>
      <c r="D3403" s="1" t="e">
        <f>VLOOKUP(C3403,Products[],2,FALSE)</f>
        <v>#N/A</v>
      </c>
      <c r="E3403" s="1" t="e">
        <f>VLOOKUP(Orders[[#This Row],[ProductID]],Products[],3,FALSE)</f>
        <v>#N/A</v>
      </c>
      <c r="F3403" s="1" t="s">
        <v>82</v>
      </c>
      <c r="G3403" s="1" t="str">
        <f>_xlfn.XLOOKUP(Orders[[#This Row],[CustomerID]],'Customers'!A:A,'Customers'!E:E)</f>
        <v>SMB</v>
      </c>
      <c r="H3403" s="2">
        <v>45872</v>
      </c>
      <c r="I3403" s="2">
        <v>45877</v>
      </c>
      <c r="J3403">
        <v>7</v>
      </c>
      <c r="K3403">
        <v>5492.22</v>
      </c>
      <c r="L3403">
        <v>0.2</v>
      </c>
      <c r="M3403" s="1" t="s">
        <v>20</v>
      </c>
      <c r="N3403" s="1" t="s">
        <v>34</v>
      </c>
      <c r="O3403" s="1" t="s">
        <v>21</v>
      </c>
      <c r="P3403" s="3">
        <f>Orders[[#This Row],[Quantity]]*Orders[[#This Row],[UnitPrice]]*(1-Orders[[#This Row],[Discount]])</f>
        <v>30756.432000000001</v>
      </c>
      <c r="Q3403" s="1" t="str">
        <f>IF(AND(Orders[[#This Row],[Order Value]]&gt;50000,Orders[[#This Row],[Status]]="Completed"),"Yes","No")</f>
        <v>No</v>
      </c>
      <c r="R3403" s="1" t="str">
        <f>IF(OR(Orders[[#This Row],[Region]]="Dhaka",Orders[[#This Row],[Region]]="Chattogram"),"Priority","Standard")</f>
        <v>Priority</v>
      </c>
      <c r="S3403" s="1" t="str">
        <f>_xlfn.CONCAT(Orders[[#This Row],[OrderID]],Orders[[#This Row],[CustomerID]],Orders[[#This Row],[Order Value]])</f>
        <v>O01160C049230756.432</v>
      </c>
    </row>
    <row r="3404" spans="1:19" x14ac:dyDescent="0.25">
      <c r="A3404" s="1" t="s">
        <v>3825</v>
      </c>
      <c r="B3404" s="1" t="s">
        <v>67</v>
      </c>
      <c r="C3404" s="1" t="s">
        <v>159</v>
      </c>
      <c r="D3404" s="1" t="str">
        <f>VLOOKUP(C3404,Products[],2,FALSE)</f>
        <v>Kids Pro 394</v>
      </c>
      <c r="E3404" s="1" t="str">
        <f>VLOOKUP(Orders[[#This Row],[ProductID]],Products[],3,FALSE)</f>
        <v>Apparel</v>
      </c>
      <c r="F3404" s="1" t="s">
        <v>152</v>
      </c>
      <c r="G3404" s="1" t="str">
        <f>_xlfn.XLOOKUP(Orders[[#This Row],[CustomerID]],'Customers'!A:A,'Customers'!E:E)</f>
        <v>Consumer</v>
      </c>
      <c r="H3404" s="2">
        <v>45621</v>
      </c>
      <c r="I3404" s="2">
        <v>45621</v>
      </c>
      <c r="J3404">
        <v>9</v>
      </c>
      <c r="K3404">
        <v>7789.38</v>
      </c>
      <c r="L3404">
        <v>0</v>
      </c>
      <c r="M3404" s="1" t="s">
        <v>39</v>
      </c>
      <c r="N3404" s="1" t="s">
        <v>34</v>
      </c>
      <c r="O3404" s="1" t="s">
        <v>29</v>
      </c>
      <c r="P3404" s="3">
        <f>Orders[[#This Row],[Quantity]]*Orders[[#This Row],[UnitPrice]]*(1-Orders[[#This Row],[Discount]])</f>
        <v>70104.42</v>
      </c>
      <c r="Q3404" s="1" t="str">
        <f>IF(AND(Orders[[#This Row],[Order Value]]&gt;50000,Orders[[#This Row],[Status]]="Completed"),"Yes","No")</f>
        <v>Yes</v>
      </c>
      <c r="R3404" s="1" t="str">
        <f>IF(OR(Orders[[#This Row],[Region]]="Dhaka",Orders[[#This Row],[Region]]="Chattogram"),"Priority","Standard")</f>
        <v>Standard</v>
      </c>
      <c r="S3404" s="1" t="str">
        <f>_xlfn.CONCAT(Orders[[#This Row],[OrderID]],Orders[[#This Row],[CustomerID]],Orders[[#This Row],[Order Value]])</f>
        <v>O04342C013870104.42</v>
      </c>
    </row>
    <row r="3405" spans="1:19" x14ac:dyDescent="0.25">
      <c r="A3405" s="1" t="s">
        <v>3826</v>
      </c>
      <c r="B3405" s="1" t="s">
        <v>749</v>
      </c>
      <c r="C3405" s="1" t="s">
        <v>121</v>
      </c>
      <c r="D3405" s="1" t="str">
        <f>VLOOKUP(C3405,Products[],2,FALSE)</f>
        <v>Storage Max 865</v>
      </c>
      <c r="E3405" s="1" t="str">
        <f>VLOOKUP(Orders[[#This Row],[ProductID]],Products[],3,FALSE)</f>
        <v>Furniture</v>
      </c>
      <c r="F3405" s="1" t="s">
        <v>42</v>
      </c>
      <c r="G3405" s="1" t="str">
        <f>_xlfn.XLOOKUP(Orders[[#This Row],[CustomerID]],'Customers'!A:A,'Customers'!E:E)</f>
        <v>SMB</v>
      </c>
      <c r="H3405" s="2">
        <v>45472</v>
      </c>
      <c r="I3405" s="2">
        <v>45480</v>
      </c>
      <c r="J3405">
        <v>14</v>
      </c>
      <c r="K3405">
        <v>7207.12</v>
      </c>
      <c r="L3405">
        <v>0</v>
      </c>
      <c r="M3405" s="1" t="s">
        <v>43</v>
      </c>
      <c r="N3405" s="1" t="s">
        <v>15</v>
      </c>
      <c r="O3405" s="1" t="s">
        <v>29</v>
      </c>
      <c r="P3405" s="3">
        <f>Orders[[#This Row],[Quantity]]*Orders[[#This Row],[UnitPrice]]*(1-Orders[[#This Row],[Discount]])</f>
        <v>100899.68</v>
      </c>
      <c r="Q3405" s="1" t="str">
        <f>IF(AND(Orders[[#This Row],[Order Value]]&gt;50000,Orders[[#This Row],[Status]]="Completed"),"Yes","No")</f>
        <v>No</v>
      </c>
      <c r="R3405" s="1" t="str">
        <f>IF(OR(Orders[[#This Row],[Region]]="Dhaka",Orders[[#This Row],[Region]]="Chattogram"),"Priority","Standard")</f>
        <v>Standard</v>
      </c>
      <c r="S3405" s="1" t="str">
        <f>_xlfn.CONCAT(Orders[[#This Row],[OrderID]],Orders[[#This Row],[CustomerID]],Orders[[#This Row],[Order Value]])</f>
        <v>O04978C0423100899.68</v>
      </c>
    </row>
    <row r="3406" spans="1:19" x14ac:dyDescent="0.25">
      <c r="A3406" s="1" t="s">
        <v>3827</v>
      </c>
      <c r="B3406" s="1" t="s">
        <v>408</v>
      </c>
      <c r="C3406" s="1" t="s">
        <v>194</v>
      </c>
      <c r="D3406" s="1" t="str">
        <f>VLOOKUP(C3406,Products[],2,FALSE)</f>
        <v>Pens Mini 388</v>
      </c>
      <c r="E3406" s="1" t="str">
        <f>VLOOKUP(Orders[[#This Row],[ProductID]],Products[],3,FALSE)</f>
        <v>Office Supplies</v>
      </c>
      <c r="F3406" s="1" t="s">
        <v>79</v>
      </c>
      <c r="G3406" s="1" t="str">
        <f>_xlfn.XLOOKUP(Orders[[#This Row],[CustomerID]],'Customers'!A:A,'Customers'!E:E)</f>
        <v>Corporate</v>
      </c>
      <c r="H3406" s="2">
        <v>45841</v>
      </c>
      <c r="I3406" s="2">
        <v>45842</v>
      </c>
      <c r="J3406">
        <v>13</v>
      </c>
      <c r="K3406">
        <v>6027.1</v>
      </c>
      <c r="L3406">
        <v>0.15</v>
      </c>
      <c r="M3406" s="1" t="s">
        <v>43</v>
      </c>
      <c r="N3406" s="1" t="s">
        <v>15</v>
      </c>
      <c r="O3406" s="1" t="s">
        <v>21</v>
      </c>
      <c r="P3406" s="3">
        <f>Orders[[#This Row],[Quantity]]*Orders[[#This Row],[UnitPrice]]*(1-Orders[[#This Row],[Discount]])</f>
        <v>66599.455000000002</v>
      </c>
      <c r="Q3406" s="1" t="str">
        <f>IF(AND(Orders[[#This Row],[Order Value]]&gt;50000,Orders[[#This Row],[Status]]="Completed"),"Yes","No")</f>
        <v>No</v>
      </c>
      <c r="R3406" s="1" t="str">
        <f>IF(OR(Orders[[#This Row],[Region]]="Dhaka",Orders[[#This Row],[Region]]="Chattogram"),"Priority","Standard")</f>
        <v>Standard</v>
      </c>
      <c r="S3406" s="1" t="str">
        <f>_xlfn.CONCAT(Orders[[#This Row],[OrderID]],Orders[[#This Row],[CustomerID]],Orders[[#This Row],[Order Value]])</f>
        <v>O00275C033566599.455</v>
      </c>
    </row>
    <row r="3407" spans="1:19" x14ac:dyDescent="0.25">
      <c r="A3407" s="1" t="s">
        <v>3828</v>
      </c>
      <c r="B3407" s="1" t="s">
        <v>1022</v>
      </c>
      <c r="C3407" s="1" t="s">
        <v>32</v>
      </c>
      <c r="D3407" s="1" t="str">
        <f>VLOOKUP(C3407,Products[],2,FALSE)</f>
        <v>Binders Max 146</v>
      </c>
      <c r="E3407" s="1" t="str">
        <f>VLOOKUP(Orders[[#This Row],[ProductID]],Products[],3,FALSE)</f>
        <v>Office Supplies</v>
      </c>
      <c r="F3407" s="1" t="s">
        <v>51</v>
      </c>
      <c r="G3407" s="1" t="str">
        <f>_xlfn.XLOOKUP(Orders[[#This Row],[CustomerID]],'Customers'!A:A,'Customers'!E:E)</f>
        <v>Consumer</v>
      </c>
      <c r="H3407" s="2">
        <v>45788</v>
      </c>
      <c r="I3407" s="2">
        <v>45786</v>
      </c>
      <c r="J3407">
        <v>6</v>
      </c>
      <c r="K3407">
        <v>883.34</v>
      </c>
      <c r="L3407">
        <v>0</v>
      </c>
      <c r="M3407" s="1" t="s">
        <v>39</v>
      </c>
      <c r="N3407" s="1" t="s">
        <v>84</v>
      </c>
      <c r="O3407" s="1" t="s">
        <v>35</v>
      </c>
      <c r="P3407" s="3">
        <f>Orders[[#This Row],[Quantity]]*Orders[[#This Row],[UnitPrice]]*(1-Orders[[#This Row],[Discount]])</f>
        <v>5300.04</v>
      </c>
      <c r="Q3407" s="1" t="str">
        <f>IF(AND(Orders[[#This Row],[Order Value]]&gt;50000,Orders[[#This Row],[Status]]="Completed"),"Yes","No")</f>
        <v>No</v>
      </c>
      <c r="R3407" s="1" t="str">
        <f>IF(OR(Orders[[#This Row],[Region]]="Dhaka",Orders[[#This Row],[Region]]="Chattogram"),"Priority","Standard")</f>
        <v>Standard</v>
      </c>
      <c r="S3407" s="1" t="str">
        <f>_xlfn.CONCAT(Orders[[#This Row],[OrderID]],Orders[[#This Row],[CustomerID]],Orders[[#This Row],[Order Value]])</f>
        <v>O00295C04115300.04</v>
      </c>
    </row>
    <row r="3408" spans="1:19" x14ac:dyDescent="0.25">
      <c r="A3408" s="1" t="s">
        <v>3829</v>
      </c>
      <c r="B3408" s="1" t="s">
        <v>132</v>
      </c>
      <c r="C3408" s="1" t="s">
        <v>191</v>
      </c>
      <c r="D3408" s="1" t="str">
        <f>VLOOKUP(C3408,Products[],2,FALSE)</f>
        <v>Snacks Standard 597</v>
      </c>
      <c r="E3408" s="1" t="str">
        <f>VLOOKUP(Orders[[#This Row],[ProductID]],Products[],3,FALSE)</f>
        <v>Groceries</v>
      </c>
      <c r="F3408" s="1" t="s">
        <v>42</v>
      </c>
      <c r="G3408" s="1" t="str">
        <f>_xlfn.XLOOKUP(Orders[[#This Row],[CustomerID]],'Customers'!A:A,'Customers'!E:E)</f>
        <v>Corporate</v>
      </c>
      <c r="H3408" s="2">
        <v>45512</v>
      </c>
      <c r="I3408" s="2">
        <v>45520</v>
      </c>
      <c r="J3408">
        <v>20</v>
      </c>
      <c r="K3408">
        <v>3998.49</v>
      </c>
      <c r="L3408">
        <v>0.2</v>
      </c>
      <c r="M3408" s="1" t="s">
        <v>14</v>
      </c>
      <c r="N3408" s="1" t="s">
        <v>15</v>
      </c>
      <c r="O3408" s="1" t="s">
        <v>24</v>
      </c>
      <c r="P3408" s="3">
        <f>Orders[[#This Row],[Quantity]]*Orders[[#This Row],[UnitPrice]]*(1-Orders[[#This Row],[Discount]])</f>
        <v>63975.839999999997</v>
      </c>
      <c r="Q3408" s="1" t="str">
        <f>IF(AND(Orders[[#This Row],[Order Value]]&gt;50000,Orders[[#This Row],[Status]]="Completed"),"Yes","No")</f>
        <v>No</v>
      </c>
      <c r="R3408" s="1" t="str">
        <f>IF(OR(Orders[[#This Row],[Region]]="Dhaka",Orders[[#This Row],[Region]]="Chattogram"),"Priority","Standard")</f>
        <v>Standard</v>
      </c>
      <c r="S3408" s="1" t="str">
        <f>_xlfn.CONCAT(Orders[[#This Row],[OrderID]],Orders[[#This Row],[CustomerID]],Orders[[#This Row],[Order Value]])</f>
        <v>O04867C034063975.84</v>
      </c>
    </row>
    <row r="3409" spans="1:19" hidden="1" x14ac:dyDescent="0.25">
      <c r="A3409" s="1" t="s">
        <v>3830</v>
      </c>
      <c r="B3409" s="1" t="s">
        <v>959</v>
      </c>
      <c r="C3409" s="1" t="s">
        <v>248</v>
      </c>
      <c r="D3409" s="1" t="e">
        <f>VLOOKUP(C3409,Products[],2,FALSE)</f>
        <v>#N/A</v>
      </c>
      <c r="E3409" s="1" t="e">
        <f>VLOOKUP(Orders[[#This Row],[ProductID]],Products[],3,FALSE)</f>
        <v>#N/A</v>
      </c>
      <c r="F3409" s="1" t="s">
        <v>105</v>
      </c>
      <c r="G3409" s="1" t="str">
        <f>_xlfn.XLOOKUP(Orders[[#This Row],[CustomerID]],'Customers'!A:A,'Customers'!E:E)</f>
        <v>consumer</v>
      </c>
      <c r="H3409" s="2">
        <v>45696</v>
      </c>
      <c r="I3409" s="2">
        <v>45695</v>
      </c>
      <c r="J3409">
        <v>2</v>
      </c>
      <c r="K3409">
        <v>6181.36</v>
      </c>
      <c r="L3409">
        <v>0</v>
      </c>
      <c r="M3409" s="1" t="s">
        <v>14</v>
      </c>
      <c r="N3409" s="1" t="s">
        <v>84</v>
      </c>
      <c r="O3409" s="1" t="s">
        <v>29</v>
      </c>
      <c r="P3409" s="3">
        <f>Orders[[#This Row],[Quantity]]*Orders[[#This Row],[UnitPrice]]*(1-Orders[[#This Row],[Discount]])</f>
        <v>12362.72</v>
      </c>
      <c r="Q3409" s="1" t="str">
        <f>IF(AND(Orders[[#This Row],[Order Value]]&gt;50000,Orders[[#This Row],[Status]]="Completed"),"Yes","No")</f>
        <v>No</v>
      </c>
      <c r="R3409" s="1" t="str">
        <f>IF(OR(Orders[[#This Row],[Region]]="Dhaka",Orders[[#This Row],[Region]]="Chattogram"),"Priority","Standard")</f>
        <v>Standard</v>
      </c>
      <c r="S3409" s="1" t="str">
        <f>_xlfn.CONCAT(Orders[[#This Row],[OrderID]],Orders[[#This Row],[CustomerID]],Orders[[#This Row],[Order Value]])</f>
        <v>O02588C024312362.72</v>
      </c>
    </row>
    <row r="3410" spans="1:19" hidden="1" x14ac:dyDescent="0.25">
      <c r="A3410" s="1" t="s">
        <v>3831</v>
      </c>
      <c r="B3410" s="1" t="s">
        <v>334</v>
      </c>
      <c r="C3410" s="1" t="s">
        <v>95</v>
      </c>
      <c r="D3410" s="1" t="e">
        <f>VLOOKUP(C3410,Products[],2,FALSE)</f>
        <v>#N/A</v>
      </c>
      <c r="E3410" s="1" t="e">
        <f>VLOOKUP(Orders[[#This Row],[ProductID]],Products[],3,FALSE)</f>
        <v>#N/A</v>
      </c>
      <c r="F3410" s="1" t="s">
        <v>59</v>
      </c>
      <c r="G3410" s="1" t="str">
        <f>_xlfn.XLOOKUP(Orders[[#This Row],[CustomerID]],'Customers'!A:A,'Customers'!E:E)</f>
        <v>consumer</v>
      </c>
      <c r="H3410" s="2">
        <v>45826</v>
      </c>
      <c r="I3410" s="2">
        <v>45829</v>
      </c>
      <c r="J3410">
        <v>9</v>
      </c>
      <c r="K3410">
        <v>7850.78</v>
      </c>
      <c r="L3410">
        <v>0</v>
      </c>
      <c r="M3410" s="1" t="s">
        <v>39</v>
      </c>
      <c r="N3410" s="1" t="s">
        <v>34</v>
      </c>
      <c r="O3410" s="1" t="s">
        <v>29</v>
      </c>
      <c r="P3410" s="3">
        <f>Orders[[#This Row],[Quantity]]*Orders[[#This Row],[UnitPrice]]*(1-Orders[[#This Row],[Discount]])</f>
        <v>70657.02</v>
      </c>
      <c r="Q3410" s="1" t="str">
        <f>IF(AND(Orders[[#This Row],[Order Value]]&gt;50000,Orders[[#This Row],[Status]]="Completed"),"Yes","No")</f>
        <v>Yes</v>
      </c>
      <c r="R3410" s="1" t="str">
        <f>IF(OR(Orders[[#This Row],[Region]]="Dhaka",Orders[[#This Row],[Region]]="Chattogram"),"Priority","Standard")</f>
        <v>Standard</v>
      </c>
      <c r="S3410" s="1" t="str">
        <f>_xlfn.CONCAT(Orders[[#This Row],[OrderID]],Orders[[#This Row],[CustomerID]],Orders[[#This Row],[Order Value]])</f>
        <v>O01716C039370657.02</v>
      </c>
    </row>
    <row r="3411" spans="1:19" x14ac:dyDescent="0.25">
      <c r="A3411" s="1" t="s">
        <v>3832</v>
      </c>
      <c r="B3411" s="1" t="s">
        <v>797</v>
      </c>
      <c r="C3411" s="1" t="s">
        <v>65</v>
      </c>
      <c r="D3411" s="1" t="str">
        <f>VLOOKUP(C3411,Products[],2,FALSE)</f>
        <v>Household Classic 671</v>
      </c>
      <c r="E3411" s="1" t="str">
        <f>VLOOKUP(Orders[[#This Row],[ProductID]],Products[],3,FALSE)</f>
        <v>Groceries</v>
      </c>
      <c r="F3411" s="1" t="s">
        <v>55</v>
      </c>
      <c r="G3411" s="1" t="str">
        <f>_xlfn.XLOOKUP(Orders[[#This Row],[CustomerID]],'Customers'!A:A,'Customers'!E:E)</f>
        <v>Home Office</v>
      </c>
      <c r="H3411" s="2">
        <v>45505</v>
      </c>
      <c r="I3411" s="2">
        <v>45507</v>
      </c>
      <c r="J3411">
        <v>10</v>
      </c>
      <c r="K3411">
        <v>4014.61</v>
      </c>
      <c r="L3411">
        <v>0</v>
      </c>
      <c r="M3411" s="1" t="s">
        <v>43</v>
      </c>
      <c r="N3411" s="1" t="s">
        <v>15</v>
      </c>
      <c r="O3411" s="1" t="s">
        <v>29</v>
      </c>
      <c r="P3411" s="3">
        <f>Orders[[#This Row],[Quantity]]*Orders[[#This Row],[UnitPrice]]*(1-Orders[[#This Row],[Discount]])</f>
        <v>40146.1</v>
      </c>
      <c r="Q3411" s="1" t="str">
        <f>IF(AND(Orders[[#This Row],[Order Value]]&gt;50000,Orders[[#This Row],[Status]]="Completed"),"Yes","No")</f>
        <v>No</v>
      </c>
      <c r="R3411" s="1" t="str">
        <f>IF(OR(Orders[[#This Row],[Region]]="Dhaka",Orders[[#This Row],[Region]]="Chattogram"),"Priority","Standard")</f>
        <v>Standard</v>
      </c>
      <c r="S3411" s="1" t="str">
        <f>_xlfn.CONCAT(Orders[[#This Row],[OrderID]],Orders[[#This Row],[CustomerID]],Orders[[#This Row],[Order Value]])</f>
        <v>O03899C028940146.1</v>
      </c>
    </row>
    <row r="3412" spans="1:19" x14ac:dyDescent="0.25">
      <c r="A3412" s="1" t="s">
        <v>3833</v>
      </c>
      <c r="B3412" s="1" t="s">
        <v>841</v>
      </c>
      <c r="C3412" s="1" t="s">
        <v>73</v>
      </c>
      <c r="D3412" s="1" t="str">
        <f>VLOOKUP(C3412,Products[],2,FALSE)</f>
        <v>Mobile Accessories Max 508</v>
      </c>
      <c r="E3412" s="1" t="str">
        <f>VLOOKUP(Orders[[#This Row],[ProductID]],Products[],3,FALSE)</f>
        <v>Electronics</v>
      </c>
      <c r="F3412" s="1" t="s">
        <v>23</v>
      </c>
      <c r="G3412" s="1" t="str">
        <f>_xlfn.XLOOKUP(Orders[[#This Row],[CustomerID]],'Customers'!A:A,'Customers'!E:E)</f>
        <v>Corporate</v>
      </c>
      <c r="H3412" s="2">
        <v>45353</v>
      </c>
      <c r="I3412" s="2">
        <v>45355</v>
      </c>
      <c r="J3412">
        <v>7</v>
      </c>
      <c r="K3412">
        <v>7939.83</v>
      </c>
      <c r="L3412">
        <v>0</v>
      </c>
      <c r="M3412" s="1" t="s">
        <v>52</v>
      </c>
      <c r="N3412" s="1" t="s">
        <v>84</v>
      </c>
      <c r="O3412" s="1" t="s">
        <v>35</v>
      </c>
      <c r="P3412" s="3">
        <f>Orders[[#This Row],[Quantity]]*Orders[[#This Row],[UnitPrice]]*(1-Orders[[#This Row],[Discount]])</f>
        <v>55578.81</v>
      </c>
      <c r="Q3412" s="1" t="str">
        <f>IF(AND(Orders[[#This Row],[Order Value]]&gt;50000,Orders[[#This Row],[Status]]="Completed"),"Yes","No")</f>
        <v>No</v>
      </c>
      <c r="R3412" s="1" t="str">
        <f>IF(OR(Orders[[#This Row],[Region]]="Dhaka",Orders[[#This Row],[Region]]="Chattogram"),"Priority","Standard")</f>
        <v>Priority</v>
      </c>
      <c r="S3412" s="1" t="str">
        <f>_xlfn.CONCAT(Orders[[#This Row],[OrderID]],Orders[[#This Row],[CustomerID]],Orders[[#This Row],[Order Value]])</f>
        <v>O02054C022055578.81</v>
      </c>
    </row>
    <row r="3413" spans="1:19" x14ac:dyDescent="0.25">
      <c r="A3413" s="1" t="s">
        <v>3834</v>
      </c>
      <c r="B3413" s="1" t="s">
        <v>487</v>
      </c>
      <c r="C3413" s="1" t="s">
        <v>230</v>
      </c>
      <c r="D3413" s="1" t="str">
        <f>VLOOKUP(C3413,Products[],2,FALSE)</f>
        <v>Footwear Eco 532</v>
      </c>
      <c r="E3413" s="1" t="str">
        <f>VLOOKUP(Orders[[#This Row],[ProductID]],Products[],3,FALSE)</f>
        <v>Apparel</v>
      </c>
      <c r="F3413" s="1" t="s">
        <v>51</v>
      </c>
      <c r="G3413" s="1" t="str">
        <f>_xlfn.XLOOKUP(Orders[[#This Row],[CustomerID]],'Customers'!A:A,'Customers'!E:E)</f>
        <v>Consumer</v>
      </c>
      <c r="H3413" s="2">
        <v>45550</v>
      </c>
      <c r="I3413" s="2">
        <v>45554</v>
      </c>
      <c r="J3413">
        <v>21</v>
      </c>
      <c r="K3413">
        <v>4401.28</v>
      </c>
      <c r="L3413">
        <v>0</v>
      </c>
      <c r="M3413" s="1" t="s">
        <v>43</v>
      </c>
      <c r="N3413" s="1" t="s">
        <v>34</v>
      </c>
      <c r="O3413" s="1" t="s">
        <v>35</v>
      </c>
      <c r="P3413" s="3">
        <f>Orders[[#This Row],[Quantity]]*Orders[[#This Row],[UnitPrice]]*(1-Orders[[#This Row],[Discount]])</f>
        <v>92426.87999999999</v>
      </c>
      <c r="Q3413" s="1" t="str">
        <f>IF(AND(Orders[[#This Row],[Order Value]]&gt;50000,Orders[[#This Row],[Status]]="Completed"),"Yes","No")</f>
        <v>Yes</v>
      </c>
      <c r="R3413" s="1" t="str">
        <f>IF(OR(Orders[[#This Row],[Region]]="Dhaka",Orders[[#This Row],[Region]]="Chattogram"),"Priority","Standard")</f>
        <v>Standard</v>
      </c>
      <c r="S3413" s="1" t="str">
        <f>_xlfn.CONCAT(Orders[[#This Row],[OrderID]],Orders[[#This Row],[CustomerID]],Orders[[#This Row],[Order Value]])</f>
        <v>O04200C005692426.88</v>
      </c>
    </row>
    <row r="3414" spans="1:19" x14ac:dyDescent="0.25">
      <c r="A3414" s="1" t="s">
        <v>3835</v>
      </c>
      <c r="B3414" s="1" t="s">
        <v>1434</v>
      </c>
      <c r="C3414" s="1" t="s">
        <v>148</v>
      </c>
      <c r="D3414" s="1" t="str">
        <f>VLOOKUP(C3414,Products[],2,FALSE)</f>
        <v>Audio Classic 927</v>
      </c>
      <c r="E3414" s="1" t="str">
        <f>VLOOKUP(Orders[[#This Row],[ProductID]],Products[],3,FALSE)</f>
        <v>Electronics</v>
      </c>
      <c r="F3414" s="1" t="s">
        <v>79</v>
      </c>
      <c r="G3414" s="1" t="str">
        <f>_xlfn.XLOOKUP(Orders[[#This Row],[CustomerID]],'Customers'!A:A,'Customers'!E:E)</f>
        <v>Corporate</v>
      </c>
      <c r="H3414" s="2">
        <v>45470</v>
      </c>
      <c r="I3414" s="2">
        <v>45481</v>
      </c>
      <c r="J3414">
        <v>19</v>
      </c>
      <c r="K3414">
        <v>288.86</v>
      </c>
      <c r="L3414">
        <v>0.15</v>
      </c>
      <c r="M3414" s="1" t="s">
        <v>14</v>
      </c>
      <c r="N3414" s="1" t="s">
        <v>15</v>
      </c>
      <c r="O3414" s="1" t="s">
        <v>29</v>
      </c>
      <c r="P3414" s="3">
        <f>Orders[[#This Row],[Quantity]]*Orders[[#This Row],[UnitPrice]]*(1-Orders[[#This Row],[Discount]])</f>
        <v>4665.0889999999999</v>
      </c>
      <c r="Q3414" s="1" t="str">
        <f>IF(AND(Orders[[#This Row],[Order Value]]&gt;50000,Orders[[#This Row],[Status]]="Completed"),"Yes","No")</f>
        <v>No</v>
      </c>
      <c r="R3414" s="1" t="str">
        <f>IF(OR(Orders[[#This Row],[Region]]="Dhaka",Orders[[#This Row],[Region]]="Chattogram"),"Priority","Standard")</f>
        <v>Standard</v>
      </c>
      <c r="S3414" s="1" t="str">
        <f>_xlfn.CONCAT(Orders[[#This Row],[OrderID]],Orders[[#This Row],[CustomerID]],Orders[[#This Row],[Order Value]])</f>
        <v>O05483C01064665.089</v>
      </c>
    </row>
    <row r="3415" spans="1:19" x14ac:dyDescent="0.25">
      <c r="A3415" s="1" t="s">
        <v>3836</v>
      </c>
      <c r="B3415" s="1" t="s">
        <v>1945</v>
      </c>
      <c r="C3415" s="1" t="s">
        <v>32</v>
      </c>
      <c r="D3415" s="1" t="str">
        <f>VLOOKUP(C3415,Products[],2,FALSE)</f>
        <v>Binders Max 146</v>
      </c>
      <c r="E3415" s="1" t="str">
        <f>VLOOKUP(Orders[[#This Row],[ProductID]],Products[],3,FALSE)</f>
        <v>Office Supplies</v>
      </c>
      <c r="F3415" s="1" t="s">
        <v>59</v>
      </c>
      <c r="G3415" s="1" t="str">
        <f>_xlfn.XLOOKUP(Orders[[#This Row],[CustomerID]],'Customers'!A:A,'Customers'!E:E)</f>
        <v>Consumer</v>
      </c>
      <c r="H3415" s="2">
        <v>45467</v>
      </c>
      <c r="I3415" s="2">
        <v>45468</v>
      </c>
      <c r="J3415">
        <v>18</v>
      </c>
      <c r="K3415">
        <v>501.58</v>
      </c>
      <c r="L3415">
        <v>0.1</v>
      </c>
      <c r="M3415" s="1" t="s">
        <v>39</v>
      </c>
      <c r="N3415" s="1" t="s">
        <v>84</v>
      </c>
      <c r="O3415" s="1" t="s">
        <v>29</v>
      </c>
      <c r="P3415" s="3">
        <f>Orders[[#This Row],[Quantity]]*Orders[[#This Row],[UnitPrice]]*(1-Orders[[#This Row],[Discount]])</f>
        <v>8125.5960000000005</v>
      </c>
      <c r="Q3415" s="1" t="str">
        <f>IF(AND(Orders[[#This Row],[Order Value]]&gt;50000,Orders[[#This Row],[Status]]="Completed"),"Yes","No")</f>
        <v>No</v>
      </c>
      <c r="R3415" s="1" t="str">
        <f>IF(OR(Orders[[#This Row],[Region]]="Dhaka",Orders[[#This Row],[Region]]="Chattogram"),"Priority","Standard")</f>
        <v>Standard</v>
      </c>
      <c r="S3415" s="1" t="str">
        <f>_xlfn.CONCAT(Orders[[#This Row],[OrderID]],Orders[[#This Row],[CustomerID]],Orders[[#This Row],[Order Value]])</f>
        <v>O00378C02188125.596</v>
      </c>
    </row>
    <row r="3416" spans="1:19" x14ac:dyDescent="0.25">
      <c r="A3416" s="1" t="s">
        <v>3837</v>
      </c>
      <c r="B3416" s="1" t="s">
        <v>377</v>
      </c>
      <c r="C3416" s="1" t="s">
        <v>73</v>
      </c>
      <c r="D3416" s="1" t="str">
        <f>VLOOKUP(C3416,Products[],2,FALSE)</f>
        <v>Mobile Accessories Max 508</v>
      </c>
      <c r="E3416" s="1" t="str">
        <f>VLOOKUP(Orders[[#This Row],[ProductID]],Products[],3,FALSE)</f>
        <v>Electronics</v>
      </c>
      <c r="F3416" s="1" t="s">
        <v>152</v>
      </c>
      <c r="G3416" s="1" t="str">
        <f>_xlfn.XLOOKUP(Orders[[#This Row],[CustomerID]],'Customers'!A:A,'Customers'!E:E)</f>
        <v>consumer</v>
      </c>
      <c r="H3416" s="2">
        <v>45377</v>
      </c>
      <c r="I3416" s="2">
        <v>45376</v>
      </c>
      <c r="J3416">
        <v>22</v>
      </c>
      <c r="K3416">
        <v>1482.54</v>
      </c>
      <c r="L3416">
        <v>0.2</v>
      </c>
      <c r="M3416" s="1" t="s">
        <v>39</v>
      </c>
      <c r="N3416" s="1" t="s">
        <v>28</v>
      </c>
      <c r="O3416" s="1" t="s">
        <v>21</v>
      </c>
      <c r="P3416" s="3">
        <f>Orders[[#This Row],[Quantity]]*Orders[[#This Row],[UnitPrice]]*(1-Orders[[#This Row],[Discount]])</f>
        <v>26092.703999999998</v>
      </c>
      <c r="Q3416" s="1" t="str">
        <f>IF(AND(Orders[[#This Row],[Order Value]]&gt;50000,Orders[[#This Row],[Status]]="Completed"),"Yes","No")</f>
        <v>No</v>
      </c>
      <c r="R3416" s="1" t="str">
        <f>IF(OR(Orders[[#This Row],[Region]]="Dhaka",Orders[[#This Row],[Region]]="Chattogram"),"Priority","Standard")</f>
        <v>Standard</v>
      </c>
      <c r="S3416" s="1" t="str">
        <f>_xlfn.CONCAT(Orders[[#This Row],[OrderID]],Orders[[#This Row],[CustomerID]],Orders[[#This Row],[Order Value]])</f>
        <v>O01279C042026092.704</v>
      </c>
    </row>
    <row r="3417" spans="1:19" x14ac:dyDescent="0.25">
      <c r="A3417" s="1" t="s">
        <v>3838</v>
      </c>
      <c r="B3417" s="1" t="s">
        <v>1045</v>
      </c>
      <c r="C3417" s="1" t="s">
        <v>131</v>
      </c>
      <c r="D3417" s="1" t="str">
        <f>VLOOKUP(C3417,Products[],2,FALSE)</f>
        <v>Tables Plus 844</v>
      </c>
      <c r="E3417" s="1" t="str">
        <f>VLOOKUP(Orders[[#This Row],[ProductID]],Products[],3,FALSE)</f>
        <v>Furniture</v>
      </c>
      <c r="F3417" s="1" t="s">
        <v>82</v>
      </c>
      <c r="G3417" s="1" t="str">
        <f>_xlfn.XLOOKUP(Orders[[#This Row],[CustomerID]],'Customers'!A:A,'Customers'!E:E)</f>
        <v>Consumer</v>
      </c>
      <c r="H3417" s="2">
        <v>45670</v>
      </c>
      <c r="I3417" s="2">
        <v>45683</v>
      </c>
      <c r="J3417">
        <v>1</v>
      </c>
      <c r="K3417">
        <v>699</v>
      </c>
      <c r="L3417">
        <v>0.15</v>
      </c>
      <c r="M3417" s="1" t="s">
        <v>20</v>
      </c>
      <c r="N3417" s="1" t="s">
        <v>34</v>
      </c>
      <c r="O3417" s="1" t="s">
        <v>24</v>
      </c>
      <c r="P3417" s="3">
        <f>Orders[[#This Row],[Quantity]]*Orders[[#This Row],[UnitPrice]]*(1-Orders[[#This Row],[Discount]])</f>
        <v>594.15</v>
      </c>
      <c r="Q3417" s="1" t="str">
        <f>IF(AND(Orders[[#This Row],[Order Value]]&gt;50000,Orders[[#This Row],[Status]]="Completed"),"Yes","No")</f>
        <v>No</v>
      </c>
      <c r="R3417" s="1" t="str">
        <f>IF(OR(Orders[[#This Row],[Region]]="Dhaka",Orders[[#This Row],[Region]]="Chattogram"),"Priority","Standard")</f>
        <v>Priority</v>
      </c>
      <c r="S3417" s="1" t="str">
        <f>_xlfn.CONCAT(Orders[[#This Row],[OrderID]],Orders[[#This Row],[CustomerID]],Orders[[#This Row],[Order Value]])</f>
        <v>O03710C0455594.15</v>
      </c>
    </row>
    <row r="3418" spans="1:19" x14ac:dyDescent="0.25">
      <c r="A3418" s="1" t="s">
        <v>3839</v>
      </c>
      <c r="B3418" s="1" t="s">
        <v>394</v>
      </c>
      <c r="C3418" s="1" t="s">
        <v>89</v>
      </c>
      <c r="D3418" s="1" t="str">
        <f>VLOOKUP(C3418,Products[],2,FALSE)</f>
        <v>Chairs Mini 737</v>
      </c>
      <c r="E3418" s="1" t="str">
        <f>VLOOKUP(Orders[[#This Row],[ProductID]],Products[],3,FALSE)</f>
        <v>Furniture</v>
      </c>
      <c r="F3418" s="1" t="s">
        <v>79</v>
      </c>
      <c r="G3418" s="1" t="str">
        <f>_xlfn.XLOOKUP(Orders[[#This Row],[CustomerID]],'Customers'!A:A,'Customers'!E:E)</f>
        <v>Corporate</v>
      </c>
      <c r="H3418" s="2">
        <v>45980</v>
      </c>
      <c r="I3418" s="2">
        <v>45978</v>
      </c>
      <c r="J3418">
        <v>5</v>
      </c>
      <c r="K3418">
        <v>483.76</v>
      </c>
      <c r="L3418">
        <v>0</v>
      </c>
      <c r="M3418" s="1" t="s">
        <v>39</v>
      </c>
      <c r="N3418" s="1" t="s">
        <v>34</v>
      </c>
      <c r="O3418" s="1" t="s">
        <v>24</v>
      </c>
      <c r="P3418" s="3">
        <f>Orders[[#This Row],[Quantity]]*Orders[[#This Row],[UnitPrice]]*(1-Orders[[#This Row],[Discount]])</f>
        <v>2418.8000000000002</v>
      </c>
      <c r="Q3418" s="1" t="str">
        <f>IF(AND(Orders[[#This Row],[Order Value]]&gt;50000,Orders[[#This Row],[Status]]="Completed"),"Yes","No")</f>
        <v>No</v>
      </c>
      <c r="R3418" s="1" t="str">
        <f>IF(OR(Orders[[#This Row],[Region]]="Dhaka",Orders[[#This Row],[Region]]="Chattogram"),"Priority","Standard")</f>
        <v>Standard</v>
      </c>
      <c r="S3418" s="1" t="str">
        <f>_xlfn.CONCAT(Orders[[#This Row],[OrderID]],Orders[[#This Row],[CustomerID]],Orders[[#This Row],[Order Value]])</f>
        <v>O03138C03532418.8</v>
      </c>
    </row>
    <row r="3419" spans="1:19" x14ac:dyDescent="0.25">
      <c r="A3419" s="1" t="s">
        <v>3840</v>
      </c>
      <c r="B3419" s="1" t="s">
        <v>91</v>
      </c>
      <c r="C3419" s="1" t="s">
        <v>111</v>
      </c>
      <c r="D3419" s="1" t="str">
        <f>VLOOKUP(C3419,Products[],2,FALSE)</f>
        <v>Footwear Eco 867</v>
      </c>
      <c r="E3419" s="1" t="str">
        <f>VLOOKUP(Orders[[#This Row],[ProductID]],Products[],3,FALSE)</f>
        <v>Apparel</v>
      </c>
      <c r="F3419" s="1" t="s">
        <v>13</v>
      </c>
      <c r="G3419" s="1" t="str">
        <f>_xlfn.XLOOKUP(Orders[[#This Row],[CustomerID]],'Customers'!A:A,'Customers'!E:E)</f>
        <v>consumer</v>
      </c>
      <c r="H3419" s="2">
        <v>45526</v>
      </c>
      <c r="I3419" s="2">
        <v>45537</v>
      </c>
      <c r="J3419">
        <v>19</v>
      </c>
      <c r="K3419">
        <v>3914.97</v>
      </c>
      <c r="L3419">
        <v>0.2</v>
      </c>
      <c r="M3419" s="1" t="s">
        <v>14</v>
      </c>
      <c r="N3419" s="1" t="s">
        <v>34</v>
      </c>
      <c r="O3419" s="1" t="s">
        <v>24</v>
      </c>
      <c r="P3419" s="3">
        <f>Orders[[#This Row],[Quantity]]*Orders[[#This Row],[UnitPrice]]*(1-Orders[[#This Row],[Discount]])</f>
        <v>59507.543999999994</v>
      </c>
      <c r="Q3419" s="1" t="str">
        <f>IF(AND(Orders[[#This Row],[Order Value]]&gt;50000,Orders[[#This Row],[Status]]="Completed"),"Yes","No")</f>
        <v>Yes</v>
      </c>
      <c r="R3419" s="1" t="str">
        <f>IF(OR(Orders[[#This Row],[Region]]="Dhaka",Orders[[#This Row],[Region]]="Chattogram"),"Priority","Standard")</f>
        <v>Standard</v>
      </c>
      <c r="S3419" s="1" t="str">
        <f>_xlfn.CONCAT(Orders[[#This Row],[OrderID]],Orders[[#This Row],[CustomerID]],Orders[[#This Row],[Order Value]])</f>
        <v>O01069C043959507.544</v>
      </c>
    </row>
    <row r="3420" spans="1:19" x14ac:dyDescent="0.25">
      <c r="A3420" s="1" t="s">
        <v>3841</v>
      </c>
      <c r="B3420" s="1" t="s">
        <v>371</v>
      </c>
      <c r="C3420" s="1" t="s">
        <v>81</v>
      </c>
      <c r="D3420" s="1" t="str">
        <f>VLOOKUP(C3420,Products[],2,FALSE)</f>
        <v>Beverages Pro 760</v>
      </c>
      <c r="E3420" s="1" t="str">
        <f>VLOOKUP(Orders[[#This Row],[ProductID]],Products[],3,FALSE)</f>
        <v>Groceries</v>
      </c>
      <c r="F3420" s="1" t="s">
        <v>79</v>
      </c>
      <c r="G3420" s="1" t="str">
        <f>_xlfn.XLOOKUP(Orders[[#This Row],[CustomerID]],'Customers'!A:A,'Customers'!E:E)</f>
        <v>Consumer</v>
      </c>
      <c r="H3420" s="2">
        <v>46019</v>
      </c>
      <c r="I3420" s="2">
        <v>46027</v>
      </c>
      <c r="J3420">
        <v>13</v>
      </c>
      <c r="K3420">
        <v>4469.3900000000003</v>
      </c>
      <c r="L3420">
        <v>0</v>
      </c>
      <c r="M3420" s="1" t="s">
        <v>14</v>
      </c>
      <c r="N3420" s="1" t="s">
        <v>28</v>
      </c>
      <c r="O3420" s="1" t="s">
        <v>29</v>
      </c>
      <c r="P3420" s="3">
        <f>Orders[[#This Row],[Quantity]]*Orders[[#This Row],[UnitPrice]]*(1-Orders[[#This Row],[Discount]])</f>
        <v>58102.070000000007</v>
      </c>
      <c r="Q3420" s="1" t="str">
        <f>IF(AND(Orders[[#This Row],[Order Value]]&gt;50000,Orders[[#This Row],[Status]]="Completed"),"Yes","No")</f>
        <v>No</v>
      </c>
      <c r="R3420" s="1" t="str">
        <f>IF(OR(Orders[[#This Row],[Region]]="Dhaka",Orders[[#This Row],[Region]]="Chattogram"),"Priority","Standard")</f>
        <v>Standard</v>
      </c>
      <c r="S3420" s="1" t="str">
        <f>_xlfn.CONCAT(Orders[[#This Row],[OrderID]],Orders[[#This Row],[CustomerID]],Orders[[#This Row],[Order Value]])</f>
        <v>O03153C023458102.07</v>
      </c>
    </row>
    <row r="3421" spans="1:19" x14ac:dyDescent="0.25">
      <c r="A3421" s="1" t="s">
        <v>3842</v>
      </c>
      <c r="B3421" s="1" t="s">
        <v>97</v>
      </c>
      <c r="C3421" s="1" t="s">
        <v>199</v>
      </c>
      <c r="D3421" s="1" t="str">
        <f>VLOOKUP(C3421,Products[],2,FALSE)</f>
        <v>Laptops Deluxe 892</v>
      </c>
      <c r="E3421" s="1" t="str">
        <f>VLOOKUP(Orders[[#This Row],[ProductID]],Products[],3,FALSE)</f>
        <v>Electronics</v>
      </c>
      <c r="F3421" s="1" t="s">
        <v>19</v>
      </c>
      <c r="G3421" s="1" t="str">
        <f>_xlfn.XLOOKUP(Orders[[#This Row],[CustomerID]],'Customers'!A:A,'Customers'!E:E)</f>
        <v>consumer</v>
      </c>
      <c r="H3421" s="2">
        <v>45384</v>
      </c>
      <c r="I3421" s="2">
        <v>45394</v>
      </c>
      <c r="J3421">
        <v>17</v>
      </c>
      <c r="K3421">
        <v>1351.85</v>
      </c>
      <c r="L3421">
        <v>0.2</v>
      </c>
      <c r="M3421" s="1" t="s">
        <v>20</v>
      </c>
      <c r="N3421" s="1" t="s">
        <v>34</v>
      </c>
      <c r="O3421" s="1" t="s">
        <v>24</v>
      </c>
      <c r="P3421" s="3">
        <f>Orders[[#This Row],[Quantity]]*Orders[[#This Row],[UnitPrice]]*(1-Orders[[#This Row],[Discount]])</f>
        <v>18385.16</v>
      </c>
      <c r="Q3421" s="1" t="str">
        <f>IF(AND(Orders[[#This Row],[Order Value]]&gt;50000,Orders[[#This Row],[Status]]="Completed"),"Yes","No")</f>
        <v>No</v>
      </c>
      <c r="R3421" s="1" t="str">
        <f>IF(OR(Orders[[#This Row],[Region]]="Dhaka",Orders[[#This Row],[Region]]="Chattogram"),"Priority","Standard")</f>
        <v>Priority</v>
      </c>
      <c r="S3421" s="1" t="str">
        <f>_xlfn.CONCAT(Orders[[#This Row],[OrderID]],Orders[[#This Row],[CustomerID]],Orders[[#This Row],[Order Value]])</f>
        <v>O04072C026518385.16</v>
      </c>
    </row>
    <row r="3422" spans="1:19" x14ac:dyDescent="0.25">
      <c r="A3422" s="1" t="s">
        <v>3843</v>
      </c>
      <c r="B3422" s="1" t="s">
        <v>168</v>
      </c>
      <c r="C3422" s="1" t="s">
        <v>178</v>
      </c>
      <c r="D3422" s="1" t="str">
        <f>VLOOKUP(C3422,Products[],2,FALSE)</f>
        <v>Personal Care Mini 570</v>
      </c>
      <c r="E3422" s="1" t="str">
        <f>VLOOKUP(Orders[[#This Row],[ProductID]],Products[],3,FALSE)</f>
        <v>Groceries</v>
      </c>
      <c r="F3422" s="1" t="s">
        <v>13</v>
      </c>
      <c r="G3422" s="1" t="str">
        <f>_xlfn.XLOOKUP(Orders[[#This Row],[CustomerID]],'Customers'!A:A,'Customers'!E:E)</f>
        <v>SMB</v>
      </c>
      <c r="H3422" s="2">
        <v>45765</v>
      </c>
      <c r="I3422" s="2">
        <v>45771</v>
      </c>
      <c r="J3422">
        <v>6</v>
      </c>
      <c r="K3422">
        <v>301.32</v>
      </c>
      <c r="L3422">
        <v>0.2</v>
      </c>
      <c r="M3422" s="1" t="s">
        <v>20</v>
      </c>
      <c r="N3422" s="1" t="s">
        <v>15</v>
      </c>
      <c r="O3422" s="1" t="s">
        <v>29</v>
      </c>
      <c r="P3422" s="3">
        <f>Orders[[#This Row],[Quantity]]*Orders[[#This Row],[UnitPrice]]*(1-Orders[[#This Row],[Discount]])</f>
        <v>1446.3360000000002</v>
      </c>
      <c r="Q3422" s="1" t="str">
        <f>IF(AND(Orders[[#This Row],[Order Value]]&gt;50000,Orders[[#This Row],[Status]]="Completed"),"Yes","No")</f>
        <v>No</v>
      </c>
      <c r="R3422" s="1" t="str">
        <f>IF(OR(Orders[[#This Row],[Region]]="Dhaka",Orders[[#This Row],[Region]]="Chattogram"),"Priority","Standard")</f>
        <v>Priority</v>
      </c>
      <c r="S3422" s="1" t="str">
        <f>_xlfn.CONCAT(Orders[[#This Row],[OrderID]],Orders[[#This Row],[CustomerID]],Orders[[#This Row],[Order Value]])</f>
        <v>O03793C03361446.336</v>
      </c>
    </row>
    <row r="3423" spans="1:19" x14ac:dyDescent="0.25">
      <c r="A3423" s="1" t="s">
        <v>3844</v>
      </c>
      <c r="B3423" s="1" t="s">
        <v>243</v>
      </c>
      <c r="C3423" s="1" t="s">
        <v>160</v>
      </c>
      <c r="D3423" s="1" t="str">
        <f>VLOOKUP(C3423,Products[],2,FALSE)</f>
        <v>Audio Pro 619</v>
      </c>
      <c r="E3423" s="1" t="str">
        <f>VLOOKUP(Orders[[#This Row],[ProductID]],Products[],3,FALSE)</f>
        <v>Electronics</v>
      </c>
      <c r="F3423" s="1" t="s">
        <v>42</v>
      </c>
      <c r="G3423" s="1" t="str">
        <f>_xlfn.XLOOKUP(Orders[[#This Row],[CustomerID]],'Customers'!A:A,'Customers'!E:E)</f>
        <v>Corporate</v>
      </c>
      <c r="H3423" s="2">
        <v>45872</v>
      </c>
      <c r="I3423" s="2">
        <v>45874</v>
      </c>
      <c r="J3423">
        <v>5</v>
      </c>
      <c r="K3423">
        <v>6804.99</v>
      </c>
      <c r="L3423">
        <v>0.2</v>
      </c>
      <c r="M3423" s="1" t="s">
        <v>20</v>
      </c>
      <c r="N3423" s="1" t="s">
        <v>15</v>
      </c>
      <c r="O3423" s="1" t="s">
        <v>35</v>
      </c>
      <c r="P3423" s="3">
        <f>Orders[[#This Row],[Quantity]]*Orders[[#This Row],[UnitPrice]]*(1-Orders[[#This Row],[Discount]])</f>
        <v>27219.96</v>
      </c>
      <c r="Q3423" s="1" t="str">
        <f>IF(AND(Orders[[#This Row],[Order Value]]&gt;50000,Orders[[#This Row],[Status]]="Completed"),"Yes","No")</f>
        <v>No</v>
      </c>
      <c r="R3423" s="1" t="str">
        <f>IF(OR(Orders[[#This Row],[Region]]="Dhaka",Orders[[#This Row],[Region]]="Chattogram"),"Priority","Standard")</f>
        <v>Priority</v>
      </c>
      <c r="S3423" s="1" t="str">
        <f>_xlfn.CONCAT(Orders[[#This Row],[OrderID]],Orders[[#This Row],[CustomerID]],Orders[[#This Row],[Order Value]])</f>
        <v>O02460C039627219.96</v>
      </c>
    </row>
    <row r="3424" spans="1:19" x14ac:dyDescent="0.25">
      <c r="A3424" s="1" t="s">
        <v>3845</v>
      </c>
      <c r="B3424" s="1" t="s">
        <v>371</v>
      </c>
      <c r="C3424" s="1" t="s">
        <v>18</v>
      </c>
      <c r="D3424" s="1" t="str">
        <f>VLOOKUP(C3424,Products[],2,FALSE)</f>
        <v>Labels Deluxe 800</v>
      </c>
      <c r="E3424" s="1" t="str">
        <f>VLOOKUP(Orders[[#This Row],[ProductID]],Products[],3,FALSE)</f>
        <v>Office Supplies</v>
      </c>
      <c r="F3424" s="1" t="s">
        <v>63</v>
      </c>
      <c r="G3424" s="1" t="str">
        <f>_xlfn.XLOOKUP(Orders[[#This Row],[CustomerID]],'Customers'!A:A,'Customers'!E:E)</f>
        <v>Consumer</v>
      </c>
      <c r="H3424" s="2">
        <v>45493</v>
      </c>
      <c r="I3424" s="2">
        <v>45506</v>
      </c>
      <c r="J3424">
        <v>10</v>
      </c>
      <c r="K3424">
        <v>7846.11</v>
      </c>
      <c r="L3424">
        <v>0</v>
      </c>
      <c r="M3424" s="1" t="s">
        <v>14</v>
      </c>
      <c r="N3424" s="1" t="s">
        <v>84</v>
      </c>
      <c r="O3424" s="1" t="s">
        <v>35</v>
      </c>
      <c r="P3424" s="3">
        <f>Orders[[#This Row],[Quantity]]*Orders[[#This Row],[UnitPrice]]*(1-Orders[[#This Row],[Discount]])</f>
        <v>78461.099999999991</v>
      </c>
      <c r="Q3424" s="1" t="str">
        <f>IF(AND(Orders[[#This Row],[Order Value]]&gt;50000,Orders[[#This Row],[Status]]="Completed"),"Yes","No")</f>
        <v>No</v>
      </c>
      <c r="R3424" s="1" t="str">
        <f>IF(OR(Orders[[#This Row],[Region]]="Dhaka",Orders[[#This Row],[Region]]="Chattogram"),"Priority","Standard")</f>
        <v>Standard</v>
      </c>
      <c r="S3424" s="1" t="str">
        <f>_xlfn.CONCAT(Orders[[#This Row],[OrderID]],Orders[[#This Row],[CustomerID]],Orders[[#This Row],[Order Value]])</f>
        <v>O05521C023478461.1</v>
      </c>
    </row>
    <row r="3425" spans="1:19" x14ac:dyDescent="0.25">
      <c r="A3425" s="1" t="s">
        <v>3846</v>
      </c>
      <c r="B3425" s="1" t="s">
        <v>779</v>
      </c>
      <c r="C3425" s="1" t="s">
        <v>199</v>
      </c>
      <c r="D3425" s="1" t="str">
        <f>VLOOKUP(C3425,Products[],2,FALSE)</f>
        <v>Laptops Deluxe 892</v>
      </c>
      <c r="E3425" s="1" t="str">
        <f>VLOOKUP(Orders[[#This Row],[ProductID]],Products[],3,FALSE)</f>
        <v>Electronics</v>
      </c>
      <c r="F3425" s="1" t="s">
        <v>55</v>
      </c>
      <c r="G3425" s="1" t="str">
        <f>_xlfn.XLOOKUP(Orders[[#This Row],[CustomerID]],'Customers'!A:A,'Customers'!E:E)</f>
        <v>SMB</v>
      </c>
      <c r="H3425" s="2">
        <v>45908</v>
      </c>
      <c r="I3425" s="2">
        <v>45916</v>
      </c>
      <c r="J3425">
        <v>21</v>
      </c>
      <c r="K3425">
        <v>4136.8999999999996</v>
      </c>
      <c r="L3425">
        <v>0</v>
      </c>
      <c r="M3425" s="1" t="s">
        <v>39</v>
      </c>
      <c r="N3425" s="1" t="s">
        <v>84</v>
      </c>
      <c r="O3425" s="1" t="s">
        <v>29</v>
      </c>
      <c r="P3425" s="3">
        <f>Orders[[#This Row],[Quantity]]*Orders[[#This Row],[UnitPrice]]*(1-Orders[[#This Row],[Discount]])</f>
        <v>86874.9</v>
      </c>
      <c r="Q3425" s="1" t="str">
        <f>IF(AND(Orders[[#This Row],[Order Value]]&gt;50000,Orders[[#This Row],[Status]]="Completed"),"Yes","No")</f>
        <v>No</v>
      </c>
      <c r="R3425" s="1" t="str">
        <f>IF(OR(Orders[[#This Row],[Region]]="Dhaka",Orders[[#This Row],[Region]]="Chattogram"),"Priority","Standard")</f>
        <v>Standard</v>
      </c>
      <c r="S3425" s="1" t="str">
        <f>_xlfn.CONCAT(Orders[[#This Row],[OrderID]],Orders[[#This Row],[CustomerID]],Orders[[#This Row],[Order Value]])</f>
        <v>O03047C012186874.9</v>
      </c>
    </row>
    <row r="3426" spans="1:19" x14ac:dyDescent="0.25">
      <c r="A3426" s="1" t="s">
        <v>3847</v>
      </c>
      <c r="B3426" s="1" t="s">
        <v>86</v>
      </c>
      <c r="C3426" s="1" t="s">
        <v>87</v>
      </c>
      <c r="D3426" s="1" t="str">
        <f>VLOOKUP(C3426,Products[],2,FALSE)</f>
        <v>Storage Plus 812</v>
      </c>
      <c r="E3426" s="1" t="str">
        <f>VLOOKUP(Orders[[#This Row],[ProductID]],Products[],3,FALSE)</f>
        <v>Furniture</v>
      </c>
      <c r="F3426" s="1" t="s">
        <v>23</v>
      </c>
      <c r="G3426" s="1" t="str">
        <f>_xlfn.XLOOKUP(Orders[[#This Row],[CustomerID]],'Customers'!A:A,'Customers'!E:E)</f>
        <v>Consumer</v>
      </c>
      <c r="H3426" s="2">
        <v>45609</v>
      </c>
      <c r="I3426" s="2">
        <v>45617</v>
      </c>
      <c r="J3426">
        <v>1</v>
      </c>
      <c r="K3426">
        <v>2391.38</v>
      </c>
      <c r="L3426">
        <v>0.05</v>
      </c>
      <c r="M3426" s="1" t="s">
        <v>20</v>
      </c>
      <c r="N3426" s="1" t="s">
        <v>84</v>
      </c>
      <c r="O3426" s="1" t="s">
        <v>29</v>
      </c>
      <c r="P3426" s="3">
        <f>Orders[[#This Row],[Quantity]]*Orders[[#This Row],[UnitPrice]]*(1-Orders[[#This Row],[Discount]])</f>
        <v>2271.8110000000001</v>
      </c>
      <c r="Q3426" s="1" t="str">
        <f>IF(AND(Orders[[#This Row],[Order Value]]&gt;50000,Orders[[#This Row],[Status]]="Completed"),"Yes","No")</f>
        <v>No</v>
      </c>
      <c r="R3426" s="1" t="str">
        <f>IF(OR(Orders[[#This Row],[Region]]="Dhaka",Orders[[#This Row],[Region]]="Chattogram"),"Priority","Standard")</f>
        <v>Priority</v>
      </c>
      <c r="S3426" s="1" t="str">
        <f>_xlfn.CONCAT(Orders[[#This Row],[OrderID]],Orders[[#This Row],[CustomerID]],Orders[[#This Row],[Order Value]])</f>
        <v>O01726C04622271.811</v>
      </c>
    </row>
    <row r="3427" spans="1:19" x14ac:dyDescent="0.25">
      <c r="A3427" s="1" t="s">
        <v>3848</v>
      </c>
      <c r="B3427" s="1" t="s">
        <v>90</v>
      </c>
      <c r="C3427" s="1" t="s">
        <v>178</v>
      </c>
      <c r="D3427" s="1" t="str">
        <f>VLOOKUP(C3427,Products[],2,FALSE)</f>
        <v>Personal Care Mini 570</v>
      </c>
      <c r="E3427" s="1" t="str">
        <f>VLOOKUP(Orders[[#This Row],[ProductID]],Products[],3,FALSE)</f>
        <v>Groceries</v>
      </c>
      <c r="F3427" s="1" t="s">
        <v>55</v>
      </c>
      <c r="G3427" s="1" t="str">
        <f>_xlfn.XLOOKUP(Orders[[#This Row],[CustomerID]],'Customers'!A:A,'Customers'!E:E)</f>
        <v>consumer</v>
      </c>
      <c r="H3427" s="2">
        <v>45298</v>
      </c>
      <c r="I3427" s="2">
        <v>45307</v>
      </c>
      <c r="J3427">
        <v>19</v>
      </c>
      <c r="K3427">
        <v>4252.66</v>
      </c>
      <c r="L3427">
        <v>0</v>
      </c>
      <c r="M3427" s="1" t="s">
        <v>39</v>
      </c>
      <c r="N3427" s="1" t="s">
        <v>15</v>
      </c>
      <c r="O3427" s="1" t="s">
        <v>21</v>
      </c>
      <c r="P3427" s="3">
        <f>Orders[[#This Row],[Quantity]]*Orders[[#This Row],[UnitPrice]]*(1-Orders[[#This Row],[Discount]])</f>
        <v>80800.539999999994</v>
      </c>
      <c r="Q3427" s="1" t="str">
        <f>IF(AND(Orders[[#This Row],[Order Value]]&gt;50000,Orders[[#This Row],[Status]]="Completed"),"Yes","No")</f>
        <v>No</v>
      </c>
      <c r="R3427" s="1" t="str">
        <f>IF(OR(Orders[[#This Row],[Region]]="Dhaka",Orders[[#This Row],[Region]]="Chattogram"),"Priority","Standard")</f>
        <v>Standard</v>
      </c>
      <c r="S3427" s="1" t="str">
        <f>_xlfn.CONCAT(Orders[[#This Row],[OrderID]],Orders[[#This Row],[CustomerID]],Orders[[#This Row],[Order Value]])</f>
        <v>O04080C014180800.54</v>
      </c>
    </row>
    <row r="3428" spans="1:19" x14ac:dyDescent="0.25">
      <c r="A3428" s="1" t="s">
        <v>509</v>
      </c>
      <c r="B3428" s="1" t="s">
        <v>296</v>
      </c>
      <c r="C3428" s="1" t="s">
        <v>87</v>
      </c>
      <c r="D3428" s="1" t="str">
        <f>VLOOKUP(C3428,Products[],2,FALSE)</f>
        <v>Storage Plus 812</v>
      </c>
      <c r="E3428" s="1" t="str">
        <f>VLOOKUP(Orders[[#This Row],[ProductID]],Products[],3,FALSE)</f>
        <v>Furniture</v>
      </c>
      <c r="F3428" s="1" t="s">
        <v>82</v>
      </c>
      <c r="G3428" s="1" t="str">
        <f>_xlfn.XLOOKUP(Orders[[#This Row],[CustomerID]],'Customers'!A:A,'Customers'!E:E)</f>
        <v>Corporate</v>
      </c>
      <c r="H3428" s="2">
        <v>45479</v>
      </c>
      <c r="I3428" s="2">
        <v>45483</v>
      </c>
      <c r="J3428">
        <v>15</v>
      </c>
      <c r="K3428">
        <v>2326.25</v>
      </c>
      <c r="L3428">
        <v>0</v>
      </c>
      <c r="M3428" s="1" t="s">
        <v>20</v>
      </c>
      <c r="N3428" s="1" t="s">
        <v>15</v>
      </c>
      <c r="O3428" s="1" t="s">
        <v>29</v>
      </c>
      <c r="P3428" s="3">
        <f>Orders[[#This Row],[Quantity]]*Orders[[#This Row],[UnitPrice]]*(1-Orders[[#This Row],[Discount]])</f>
        <v>34893.75</v>
      </c>
      <c r="Q3428" s="1" t="str">
        <f>IF(AND(Orders[[#This Row],[Order Value]]&gt;50000,Orders[[#This Row],[Status]]="Completed"),"Yes","No")</f>
        <v>No</v>
      </c>
      <c r="R3428" s="1" t="str">
        <f>IF(OR(Orders[[#This Row],[Region]]="Dhaka",Orders[[#This Row],[Region]]="Chattogram"),"Priority","Standard")</f>
        <v>Priority</v>
      </c>
      <c r="S3428" s="1" t="str">
        <f>_xlfn.CONCAT(Orders[[#This Row],[OrderID]],Orders[[#This Row],[CustomerID]],Orders[[#This Row],[Order Value]])</f>
        <v>O02916C045234893.75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C4079-99BA-4717-A9F2-08A4FE5206C4}">
  <dimension ref="A1:D16"/>
  <sheetViews>
    <sheetView workbookViewId="0">
      <selection activeCell="D11" sqref="D11"/>
    </sheetView>
  </sheetViews>
  <sheetFormatPr defaultRowHeight="15" x14ac:dyDescent="0.25"/>
  <cols>
    <col min="1" max="1" width="13.7109375" bestFit="1" customWidth="1"/>
    <col min="2" max="2" width="17.140625" bestFit="1" customWidth="1"/>
    <col min="3" max="3" width="11.28515625" bestFit="1" customWidth="1"/>
    <col min="4" max="4" width="16.28515625" bestFit="1" customWidth="1"/>
  </cols>
  <sheetData>
    <row r="1" spans="1:4" x14ac:dyDescent="0.25">
      <c r="A1" t="s">
        <v>3</v>
      </c>
      <c r="B1" t="s">
        <v>4546</v>
      </c>
      <c r="C1" t="s">
        <v>9</v>
      </c>
      <c r="D1" t="s">
        <v>4547</v>
      </c>
    </row>
    <row r="2" spans="1:4" x14ac:dyDescent="0.25">
      <c r="A2" s="1" t="s">
        <v>152</v>
      </c>
      <c r="B2" s="1" t="s">
        <v>4269</v>
      </c>
      <c r="C2" s="1" t="s">
        <v>14</v>
      </c>
      <c r="D2">
        <v>301637</v>
      </c>
    </row>
    <row r="3" spans="1:4" x14ac:dyDescent="0.25">
      <c r="A3" s="1" t="s">
        <v>47</v>
      </c>
      <c r="B3" s="1" t="s">
        <v>4278</v>
      </c>
      <c r="C3" s="1" t="s">
        <v>43</v>
      </c>
      <c r="D3">
        <v>680530</v>
      </c>
    </row>
    <row r="4" spans="1:4" x14ac:dyDescent="0.25">
      <c r="A4" s="1" t="s">
        <v>55</v>
      </c>
      <c r="B4" s="1" t="s">
        <v>4548</v>
      </c>
      <c r="C4" s="1" t="s">
        <v>20</v>
      </c>
      <c r="D4">
        <v>444030</v>
      </c>
    </row>
    <row r="5" spans="1:4" x14ac:dyDescent="0.25">
      <c r="A5" s="1" t="s">
        <v>59</v>
      </c>
      <c r="B5" s="1" t="s">
        <v>4098</v>
      </c>
      <c r="C5" s="1" t="s">
        <v>52</v>
      </c>
      <c r="D5">
        <v>556209</v>
      </c>
    </row>
    <row r="6" spans="1:4" x14ac:dyDescent="0.25">
      <c r="A6" s="1" t="s">
        <v>13</v>
      </c>
      <c r="B6" s="1" t="s">
        <v>4549</v>
      </c>
      <c r="C6" s="1" t="s">
        <v>20</v>
      </c>
      <c r="D6">
        <v>467111</v>
      </c>
    </row>
    <row r="7" spans="1:4" x14ac:dyDescent="0.25">
      <c r="A7" s="1" t="s">
        <v>33</v>
      </c>
      <c r="B7" s="1" t="s">
        <v>4203</v>
      </c>
      <c r="C7" s="1" t="s">
        <v>14</v>
      </c>
      <c r="D7">
        <v>669574</v>
      </c>
    </row>
    <row r="8" spans="1:4" x14ac:dyDescent="0.25">
      <c r="A8" s="1" t="s">
        <v>105</v>
      </c>
      <c r="B8" s="1" t="s">
        <v>4231</v>
      </c>
      <c r="C8" s="1" t="s">
        <v>52</v>
      </c>
      <c r="D8">
        <v>797995</v>
      </c>
    </row>
    <row r="9" spans="1:4" x14ac:dyDescent="0.25">
      <c r="A9" s="1" t="s">
        <v>63</v>
      </c>
      <c r="B9" s="1" t="s">
        <v>4550</v>
      </c>
      <c r="C9" s="1" t="s">
        <v>14</v>
      </c>
      <c r="D9">
        <v>677068</v>
      </c>
    </row>
    <row r="10" spans="1:4" x14ac:dyDescent="0.25">
      <c r="A10" s="1" t="s">
        <v>51</v>
      </c>
      <c r="B10" s="1" t="s">
        <v>4053</v>
      </c>
      <c r="C10" s="1" t="s">
        <v>52</v>
      </c>
      <c r="D10">
        <v>758822</v>
      </c>
    </row>
    <row r="11" spans="1:4" x14ac:dyDescent="0.25">
      <c r="A11" s="1" t="s">
        <v>82</v>
      </c>
      <c r="B11" s="1" t="s">
        <v>4176</v>
      </c>
      <c r="C11" s="1" t="s">
        <v>39</v>
      </c>
      <c r="D11">
        <v>767616</v>
      </c>
    </row>
    <row r="12" spans="1:4" x14ac:dyDescent="0.25">
      <c r="A12" s="1" t="s">
        <v>42</v>
      </c>
      <c r="B12" s="1" t="s">
        <v>3919</v>
      </c>
      <c r="C12" s="1" t="s">
        <v>39</v>
      </c>
      <c r="D12">
        <v>254063</v>
      </c>
    </row>
    <row r="13" spans="1:4" x14ac:dyDescent="0.25">
      <c r="A13" s="1" t="s">
        <v>125</v>
      </c>
      <c r="B13" s="1" t="s">
        <v>4317</v>
      </c>
      <c r="C13" s="1" t="s">
        <v>39</v>
      </c>
      <c r="D13">
        <v>352030</v>
      </c>
    </row>
    <row r="14" spans="1:4" x14ac:dyDescent="0.25">
      <c r="A14" s="1" t="s">
        <v>19</v>
      </c>
      <c r="B14" s="1" t="s">
        <v>4551</v>
      </c>
      <c r="C14" s="1" t="s">
        <v>39</v>
      </c>
      <c r="D14">
        <v>633113</v>
      </c>
    </row>
    <row r="15" spans="1:4" x14ac:dyDescent="0.25">
      <c r="A15" s="1" t="s">
        <v>79</v>
      </c>
      <c r="B15" s="1" t="s">
        <v>3919</v>
      </c>
      <c r="C15" s="1" t="s">
        <v>52</v>
      </c>
      <c r="D15">
        <v>554045</v>
      </c>
    </row>
    <row r="16" spans="1:4" x14ac:dyDescent="0.25">
      <c r="A16" s="1" t="s">
        <v>23</v>
      </c>
      <c r="B16" s="1" t="s">
        <v>4552</v>
      </c>
      <c r="C16" s="1" t="s">
        <v>43</v>
      </c>
      <c r="D16">
        <v>230087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D213-06CC-4AC9-B1F7-96277157BD74}">
  <dimension ref="B3:J19"/>
  <sheetViews>
    <sheetView tabSelected="1" workbookViewId="0">
      <selection activeCell="F8" sqref="F8"/>
    </sheetView>
  </sheetViews>
  <sheetFormatPr defaultRowHeight="15" x14ac:dyDescent="0.25"/>
  <cols>
    <col min="2" max="2" width="18.5703125" bestFit="1" customWidth="1"/>
    <col min="3" max="3" width="14.5703125" bestFit="1" customWidth="1"/>
    <col min="4" max="5" width="12" bestFit="1" customWidth="1"/>
    <col min="6" max="6" width="12.7109375" bestFit="1" customWidth="1"/>
    <col min="7" max="10" width="12" bestFit="1" customWidth="1"/>
    <col min="11" max="14" width="22.28515625" bestFit="1" customWidth="1"/>
  </cols>
  <sheetData>
    <row r="3" spans="2:10" x14ac:dyDescent="0.25">
      <c r="B3" s="5" t="s">
        <v>4562</v>
      </c>
      <c r="G3" s="5" t="s">
        <v>10</v>
      </c>
    </row>
    <row r="4" spans="2:10" x14ac:dyDescent="0.25">
      <c r="B4" s="5" t="s">
        <v>9</v>
      </c>
      <c r="C4" s="5" t="s">
        <v>4565</v>
      </c>
      <c r="D4" s="5" t="s">
        <v>4566</v>
      </c>
      <c r="E4" s="5" t="s">
        <v>4567</v>
      </c>
      <c r="F4" s="5" t="s">
        <v>4</v>
      </c>
      <c r="G4" t="s">
        <v>28</v>
      </c>
      <c r="H4" t="s">
        <v>34</v>
      </c>
      <c r="I4" t="s">
        <v>84</v>
      </c>
      <c r="J4" t="s">
        <v>15</v>
      </c>
    </row>
    <row r="5" spans="2:10" x14ac:dyDescent="0.25">
      <c r="B5" t="s">
        <v>52</v>
      </c>
      <c r="C5" t="s">
        <v>4563</v>
      </c>
      <c r="G5" s="1">
        <v>4324789.1440000003</v>
      </c>
      <c r="H5" s="1">
        <v>9870198.790000001</v>
      </c>
      <c r="I5" s="1">
        <v>3569691.1175000006</v>
      </c>
      <c r="J5" s="1">
        <v>3773737.901000001</v>
      </c>
    </row>
    <row r="6" spans="2:10" x14ac:dyDescent="0.25">
      <c r="C6" t="s">
        <v>4564</v>
      </c>
      <c r="G6" s="1">
        <v>3708361.6884999997</v>
      </c>
      <c r="H6" s="1">
        <v>10166895.624000004</v>
      </c>
      <c r="I6" s="1">
        <v>3572228.9659999991</v>
      </c>
      <c r="J6" s="1">
        <v>3697552.176500001</v>
      </c>
    </row>
    <row r="7" spans="2:10" x14ac:dyDescent="0.25">
      <c r="B7" t="s">
        <v>4568</v>
      </c>
      <c r="G7" s="1">
        <v>8033150.8325000005</v>
      </c>
      <c r="H7" s="1">
        <v>20037094.413999993</v>
      </c>
      <c r="I7" s="1">
        <v>7141920.0835000006</v>
      </c>
      <c r="J7" s="1">
        <v>7471290.0774999959</v>
      </c>
    </row>
    <row r="8" spans="2:10" x14ac:dyDescent="0.25">
      <c r="B8" t="s">
        <v>20</v>
      </c>
      <c r="C8" t="s">
        <v>4563</v>
      </c>
      <c r="G8" s="1">
        <v>1860602.3099999998</v>
      </c>
      <c r="H8" s="1">
        <v>4539179.0065000001</v>
      </c>
      <c r="I8" s="1">
        <v>2282836.8169999993</v>
      </c>
      <c r="J8" s="1">
        <v>1330592.2250000001</v>
      </c>
    </row>
    <row r="9" spans="2:10" x14ac:dyDescent="0.25">
      <c r="C9" t="s">
        <v>4564</v>
      </c>
      <c r="G9" s="1">
        <v>1502288.4815</v>
      </c>
      <c r="H9" s="1">
        <v>5894141.2135000033</v>
      </c>
      <c r="I9" s="1">
        <v>1599613.3355</v>
      </c>
      <c r="J9" s="1">
        <v>2263673.5090000001</v>
      </c>
    </row>
    <row r="10" spans="2:10" x14ac:dyDescent="0.25">
      <c r="B10" t="s">
        <v>4569</v>
      </c>
      <c r="G10" s="1">
        <v>3362890.7914999989</v>
      </c>
      <c r="H10" s="1">
        <v>10433320.219999991</v>
      </c>
      <c r="I10" s="1">
        <v>3882450.1524999999</v>
      </c>
      <c r="J10" s="1">
        <v>3594265.7339999992</v>
      </c>
    </row>
    <row r="11" spans="2:10" x14ac:dyDescent="0.25">
      <c r="B11" t="s">
        <v>39</v>
      </c>
      <c r="C11" t="s">
        <v>4563</v>
      </c>
      <c r="G11" s="1">
        <v>4041044.6764999996</v>
      </c>
      <c r="H11" s="1">
        <v>11151483.896999996</v>
      </c>
      <c r="I11" s="1">
        <v>4036324.5834999997</v>
      </c>
      <c r="J11" s="1">
        <v>4121182.9549999996</v>
      </c>
    </row>
    <row r="12" spans="2:10" x14ac:dyDescent="0.25">
      <c r="C12" t="s">
        <v>4564</v>
      </c>
      <c r="G12" s="1">
        <v>3943419.732499999</v>
      </c>
      <c r="H12" s="1">
        <v>11878453.125999996</v>
      </c>
      <c r="I12" s="1">
        <v>4199327.1254999982</v>
      </c>
      <c r="J12" s="1">
        <v>3747389.7540000007</v>
      </c>
    </row>
    <row r="13" spans="2:10" x14ac:dyDescent="0.25">
      <c r="B13" t="s">
        <v>4570</v>
      </c>
      <c r="G13" s="1">
        <v>7984464.409</v>
      </c>
      <c r="H13" s="1">
        <v>23029937.022999994</v>
      </c>
      <c r="I13" s="1">
        <v>8235651.7090000017</v>
      </c>
      <c r="J13" s="1">
        <v>7868572.7090000007</v>
      </c>
    </row>
    <row r="14" spans="2:10" x14ac:dyDescent="0.25">
      <c r="B14" t="s">
        <v>14</v>
      </c>
      <c r="C14" t="s">
        <v>4563</v>
      </c>
      <c r="G14" s="1">
        <v>2415164.6199999992</v>
      </c>
      <c r="H14" s="1">
        <v>8500899.6505000032</v>
      </c>
      <c r="I14" s="1">
        <v>2214064.8834999995</v>
      </c>
      <c r="J14" s="1">
        <v>2468831.8724999996</v>
      </c>
    </row>
    <row r="15" spans="2:10" x14ac:dyDescent="0.25">
      <c r="C15" t="s">
        <v>4564</v>
      </c>
      <c r="G15" s="1">
        <v>2987148.3695000005</v>
      </c>
      <c r="H15" s="1">
        <v>7800841.835</v>
      </c>
      <c r="I15" s="1">
        <v>2136097.3770000003</v>
      </c>
      <c r="J15" s="1">
        <v>2973167.8850000002</v>
      </c>
    </row>
    <row r="16" spans="2:10" x14ac:dyDescent="0.25">
      <c r="B16" t="s">
        <v>4571</v>
      </c>
      <c r="G16" s="1">
        <v>5402312.9894999992</v>
      </c>
      <c r="H16" s="1">
        <v>16301741.485500012</v>
      </c>
      <c r="I16" s="1">
        <v>4350162.2604999989</v>
      </c>
      <c r="J16" s="1">
        <v>5441999.7575000003</v>
      </c>
    </row>
    <row r="17" spans="2:10" x14ac:dyDescent="0.25">
      <c r="B17" t="s">
        <v>43</v>
      </c>
      <c r="C17" t="s">
        <v>4563</v>
      </c>
      <c r="G17" s="1">
        <v>2336446.4824999995</v>
      </c>
      <c r="H17" s="1">
        <v>6184566.0980000002</v>
      </c>
      <c r="I17" s="1">
        <v>2503669.3040000005</v>
      </c>
      <c r="J17" s="1">
        <v>1773964.0804999997</v>
      </c>
    </row>
    <row r="18" spans="2:10" x14ac:dyDescent="0.25">
      <c r="C18" t="s">
        <v>4564</v>
      </c>
      <c r="G18" s="1">
        <v>1603228.71</v>
      </c>
      <c r="H18" s="1">
        <v>6084482.3190000039</v>
      </c>
      <c r="I18" s="1">
        <v>1976303.1459999997</v>
      </c>
      <c r="J18" s="1">
        <v>1405066.2580000004</v>
      </c>
    </row>
    <row r="19" spans="2:10" x14ac:dyDescent="0.25">
      <c r="B19" t="s">
        <v>4572</v>
      </c>
      <c r="G19" s="1">
        <v>3939675.1925000013</v>
      </c>
      <c r="H19" s="1">
        <v>12269048.416999999</v>
      </c>
      <c r="I19" s="1">
        <v>4479972.4499999993</v>
      </c>
      <c r="J19" s="1">
        <v>3179030.3384999996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E5E8E6E7-48FA-44E1-BB50-1CC90516E869}">
  <ds:schemaRefs/>
</ds:datastoreItem>
</file>

<file path=customXml/itemProps2.xml><?xml version="1.0" encoding="utf-8"?>
<ds:datastoreItem xmlns:ds="http://schemas.openxmlformats.org/officeDocument/2006/customXml" ds:itemID="{4229DE1C-9A1E-4FD6-9FD1-C895EB2827C3}">
  <ds:schemaRefs/>
</ds:datastoreItem>
</file>

<file path=customXml/itemProps3.xml><?xml version="1.0" encoding="utf-8"?>
<ds:datastoreItem xmlns:ds="http://schemas.openxmlformats.org/officeDocument/2006/customXml" ds:itemID="{5D53D858-9DC1-4A88-9C19-0ADFC1F0C05B}">
  <ds:schemaRefs/>
</ds:datastoreItem>
</file>

<file path=customXml/itemProps4.xml><?xml version="1.0" encoding="utf-8"?>
<ds:datastoreItem xmlns:ds="http://schemas.openxmlformats.org/officeDocument/2006/customXml" ds:itemID="{DB743937-B734-4EF1-A4F2-24E5A6A3A293}">
  <ds:schemaRefs/>
</ds:datastoreItem>
</file>

<file path=customXml/itemProps5.xml><?xml version="1.0" encoding="utf-8"?>
<ds:datastoreItem xmlns:ds="http://schemas.openxmlformats.org/officeDocument/2006/customXml" ds:itemID="{824FD2E8-2663-4BCC-917D-86C1C614E0F4}">
  <ds:schemaRefs/>
</ds:datastoreItem>
</file>

<file path=customXml/itemProps6.xml><?xml version="1.0" encoding="utf-8"?>
<ds:datastoreItem xmlns:ds="http://schemas.openxmlformats.org/officeDocument/2006/customXml" ds:itemID="{D2C64E83-3566-4B12-A6E2-CB2B43DA0473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B8582129-7521-4266-ACD3-459A2227C7D0}">
  <ds:schemaRefs/>
</ds:datastoreItem>
</file>

<file path=customXml/itemProps8.xml><?xml version="1.0" encoding="utf-8"?>
<ds:datastoreItem xmlns:ds="http://schemas.openxmlformats.org/officeDocument/2006/customXml" ds:itemID="{7ACF1598-1F57-4A92-988B-E2A11E4C9A4A}">
  <ds:schemaRefs/>
</ds:datastoreItem>
</file>

<file path=customXml/itemProps9.xml><?xml version="1.0" encoding="utf-8"?>
<ds:datastoreItem xmlns:ds="http://schemas.openxmlformats.org/officeDocument/2006/customXml" ds:itemID="{B909872F-E6A0-4642-88C8-469E3C7EB61B}">
  <ds:schemaRefs/>
</ds:datastoreItem>
</file>

<file path=customXml/itemProps10.xml><?xml version="1.0" encoding="utf-8"?>
<ds:datastoreItem xmlns:ds="http://schemas.openxmlformats.org/officeDocument/2006/customXml" ds:itemID="{6CD806CC-FC63-4D72-A999-E7A34B26D6D2}">
  <ds:schemaRefs/>
</ds:datastoreItem>
</file>

<file path=customXml/itemProps11.xml><?xml version="1.0" encoding="utf-8"?>
<ds:datastoreItem xmlns:ds="http://schemas.openxmlformats.org/officeDocument/2006/customXml" ds:itemID="{2D04CCCA-D708-4985-B3BF-6E021845712C}">
  <ds:schemaRefs/>
</ds:datastoreItem>
</file>

<file path=customXml/itemProps12.xml><?xml version="1.0" encoding="utf-8"?>
<ds:datastoreItem xmlns:ds="http://schemas.openxmlformats.org/officeDocument/2006/customXml" ds:itemID="{3EDCBE3D-0E7D-4301-B0C9-02324B9ABD58}">
  <ds:schemaRefs/>
</ds:datastoreItem>
</file>

<file path=customXml/itemProps13.xml><?xml version="1.0" encoding="utf-8"?>
<ds:datastoreItem xmlns:ds="http://schemas.openxmlformats.org/officeDocument/2006/customXml" ds:itemID="{EFBCA63D-B60C-42E3-9605-D96581E16139}">
  <ds:schemaRefs/>
</ds:datastoreItem>
</file>

<file path=customXml/itemProps14.xml><?xml version="1.0" encoding="utf-8"?>
<ds:datastoreItem xmlns:ds="http://schemas.openxmlformats.org/officeDocument/2006/customXml" ds:itemID="{71F80F4E-D610-4E90-A5F8-D6E42E800C0F}">
  <ds:schemaRefs/>
</ds:datastoreItem>
</file>

<file path=customXml/itemProps15.xml><?xml version="1.0" encoding="utf-8"?>
<ds:datastoreItem xmlns:ds="http://schemas.openxmlformats.org/officeDocument/2006/customXml" ds:itemID="{E972FB6B-C1AF-4B17-95B3-E207D2D7FEF6}">
  <ds:schemaRefs/>
</ds:datastoreItem>
</file>

<file path=customXml/itemProps16.xml><?xml version="1.0" encoding="utf-8"?>
<ds:datastoreItem xmlns:ds="http://schemas.openxmlformats.org/officeDocument/2006/customXml" ds:itemID="{CB78F91C-443E-4105-ADE8-AB205776BD2B}">
  <ds:schemaRefs/>
</ds:datastoreItem>
</file>

<file path=customXml/itemProps17.xml><?xml version="1.0" encoding="utf-8"?>
<ds:datastoreItem xmlns:ds="http://schemas.openxmlformats.org/officeDocument/2006/customXml" ds:itemID="{42C64BE1-014D-458C-8F90-9244991BEE5C}">
  <ds:schemaRefs/>
</ds:datastoreItem>
</file>

<file path=customXml/itemProps18.xml><?xml version="1.0" encoding="utf-8"?>
<ds:datastoreItem xmlns:ds="http://schemas.openxmlformats.org/officeDocument/2006/customXml" ds:itemID="{A9711361-48AB-4615-B4F3-47680557A062}">
  <ds:schemaRefs/>
</ds:datastoreItem>
</file>

<file path=customXml/itemProps19.xml><?xml version="1.0" encoding="utf-8"?>
<ds:datastoreItem xmlns:ds="http://schemas.openxmlformats.org/officeDocument/2006/customXml" ds:itemID="{EAF0D2BD-DC9F-411C-95B7-D094CAD3D232}">
  <ds:schemaRefs/>
</ds:datastoreItem>
</file>

<file path=customXml/itemProps20.xml><?xml version="1.0" encoding="utf-8"?>
<ds:datastoreItem xmlns:ds="http://schemas.openxmlformats.org/officeDocument/2006/customXml" ds:itemID="{D72F4147-B877-4997-9C0B-F08D36CA47B0}">
  <ds:schemaRefs/>
</ds:datastoreItem>
</file>

<file path=customXml/itemProps21.xml><?xml version="1.0" encoding="utf-8"?>
<ds:datastoreItem xmlns:ds="http://schemas.openxmlformats.org/officeDocument/2006/customXml" ds:itemID="{7F3FC896-9884-462D-ABE3-1709F04704E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Customers</vt:lpstr>
      <vt:lpstr>Orders</vt:lpstr>
      <vt:lpstr>SalesReps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Faizul Bitto</dc:creator>
  <cp:lastModifiedBy>Faizul Bitto</cp:lastModifiedBy>
  <dcterms:created xsi:type="dcterms:W3CDTF">2026-09-05T06:34:56Z</dcterms:created>
  <dcterms:modified xsi:type="dcterms:W3CDTF">2026-09-06T06:10:35Z</dcterms:modified>
</cp:coreProperties>
</file>